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<sst xmlns="http://schemas.openxmlformats.org/spreadsheetml/2006/main" count="15" uniqueCount="11">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</sst>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3E-010</c:v>
                </c:pt>
                <c:pt idx="6">
                  <c:v>2.2E-009</c:v>
                </c:pt>
                <c:pt idx="7">
                  <c:v>1.23E-008</c:v>
                </c:pt>
                <c:pt idx="8">
                  <c:v>5.5E-008</c:v>
                </c:pt>
                <c:pt idx="9">
                  <c:v>2.053E-007</c:v>
                </c:pt>
                <c:pt idx="10">
                  <c:v>6.61E-007</c:v>
                </c:pt>
                <c:pt idx="11">
                  <c:v>1.8818E-006</c:v>
                </c:pt>
                <c:pt idx="12">
                  <c:v>4.8286E-006</c:v>
                </c:pt>
                <c:pt idx="13">
                  <c:v>1.13317E-005</c:v>
                </c:pt>
                <c:pt idx="14">
                  <c:v>2.46102E-005</c:v>
                </c:pt>
                <c:pt idx="15">
                  <c:v>4.99376E-005</c:v>
                </c:pt>
                <c:pt idx="16">
                  <c:v>9.54232E-005</c:v>
                </c:pt>
                <c:pt idx="17">
                  <c:v>0.0001728442</c:v>
                </c:pt>
                <c:pt idx="18">
                  <c:v>0.0002984366</c:v>
                </c:pt>
                <c:pt idx="19">
                  <c:v>0.0004935313</c:v>
                </c:pt>
                <c:pt idx="20">
                  <c:v>0.0007849254</c:v>
                </c:pt>
                <c:pt idx="21">
                  <c:v>0.0012048883</c:v>
                </c:pt>
                <c:pt idx="22">
                  <c:v>0.0017907398</c:v>
                </c:pt>
                <c:pt idx="23">
                  <c:v>0.0025839819</c:v>
                </c:pt>
                <c:pt idx="24">
                  <c:v>0.0036290148</c:v>
                </c:pt>
                <c:pt idx="25">
                  <c:v>0.0049715216</c:v>
                </c:pt>
                <c:pt idx="26">
                  <c:v>0.0066566405</c:v>
                </c:pt>
                <c:pt idx="27">
                  <c:v>0.0087270723</c:v>
                </c:pt>
                <c:pt idx="28">
                  <c:v>0.0112212707</c:v>
                </c:pt>
                <c:pt idx="29">
                  <c:v>0.014171855</c:v>
                </c:pt>
                <c:pt idx="30">
                  <c:v>0.0176043527</c:v>
                </c:pt>
                <c:pt idx="31">
                  <c:v>0.021536343</c:v>
                </c:pt>
                <c:pt idx="32">
                  <c:v>0.0259770301</c:v>
                </c:pt>
                <c:pt idx="33">
                  <c:v>0.030927235</c:v>
                </c:pt>
                <c:pt idx="34">
                  <c:v>0.0363797625</c:v>
                </c:pt>
                <c:pt idx="35">
                  <c:v>0.0423200754</c:v>
                </c:pt>
                <c:pt idx="36">
                  <c:v>0.0487271973</c:v>
                </c:pt>
                <c:pt idx="37">
                  <c:v>0.05557476</c:v>
                </c:pt>
                <c:pt idx="38">
                  <c:v>0.062832118</c:v>
                </c:pt>
                <c:pt idx="39">
                  <c:v>0.0704654637</c:v>
                </c:pt>
                <c:pt idx="40">
                  <c:v>0.078438888</c:v>
                </c:pt>
                <c:pt idx="41">
                  <c:v>0.0867153492</c:v>
                </c:pt>
                <c:pt idx="42">
                  <c:v>0.0952575242</c:v>
                </c:pt>
                <c:pt idx="43">
                  <c:v>0.104028529</c:v>
                </c:pt>
                <c:pt idx="44">
                  <c:v>0.1129925072</c:v>
                </c:pt>
                <c:pt idx="45">
                  <c:v>0.1221150901</c:v>
                </c:pt>
                <c:pt idx="46">
                  <c:v>0.131363739</c:v>
                </c:pt>
                <c:pt idx="47">
                  <c:v>0.1407079828</c:v>
                </c:pt>
                <c:pt idx="48">
                  <c:v>0.1501195645</c:v>
                </c:pt>
                <c:pt idx="49">
                  <c:v>0.159572514</c:v>
                </c:pt>
                <c:pt idx="50">
                  <c:v>0.1690431581</c:v>
                </c:pt>
                <c:pt idx="51">
                  <c:v>0.1785100838</c:v>
                </c:pt>
                <c:pt idx="52">
                  <c:v>0.1879540649</c:v>
                </c:pt>
                <c:pt idx="53">
                  <c:v>0.1973579613</c:v>
                </c:pt>
                <c:pt idx="54">
                  <c:v>0.206706602</c:v>
                </c:pt>
                <c:pt idx="55">
                  <c:v>0.2159866551</c:v>
                </c:pt>
                <c:pt idx="56">
                  <c:v>0.2251864936</c:v>
                </c:pt>
                <c:pt idx="57">
                  <c:v>0.2342960585</c:v>
                </c:pt>
                <c:pt idx="58">
                  <c:v>0.2433067246</c:v>
                </c:pt>
                <c:pt idx="59">
                  <c:v>0.2522111702</c:v>
                </c:pt>
                <c:pt idx="60">
                  <c:v>0.2610032525</c:v>
                </c:pt>
                <c:pt idx="61">
                  <c:v>0.2696778902</c:v>
                </c:pt>
                <c:pt idx="62">
                  <c:v>0.2782309537</c:v>
                </c:pt>
                <c:pt idx="63">
                  <c:v>0.2866591629</c:v>
                </c:pt>
                <c:pt idx="64">
                  <c:v>0.294959994</c:v>
                </c:pt>
                <c:pt idx="65">
                  <c:v>0.303131593</c:v>
                </c:pt>
                <c:pt idx="66">
                  <c:v>0.3111726973</c:v>
                </c:pt>
                <c:pt idx="67">
                  <c:v>0.3190825649</c:v>
                </c:pt>
                <c:pt idx="68">
                  <c:v>0.3268609102</c:v>
                </c:pt>
                <c:pt idx="69">
                  <c:v>0.3345078454</c:v>
                </c:pt>
                <c:pt idx="70">
                  <c:v>0.3420238294</c:v>
                </c:pt>
                <c:pt idx="71">
                  <c:v>0.3494096203</c:v>
                </c:pt>
                <c:pt idx="72">
                  <c:v>0.3566662343</c:v>
                </c:pt>
                <c:pt idx="73">
                  <c:v>0.3637949083</c:v>
                </c:pt>
                <c:pt idx="74">
                  <c:v>0.3707970667</c:v>
                </c:pt>
                <c:pt idx="75">
                  <c:v>0.3776742926</c:v>
                </c:pt>
                <c:pt idx="76">
                  <c:v>0.3844283012</c:v>
                </c:pt>
                <c:pt idx="77">
                  <c:v>0.3910609168</c:v>
                </c:pt>
                <c:pt idx="78">
                  <c:v>0.3975740531</c:v>
                </c:pt>
                <c:pt idx="79">
                  <c:v>0.4039696946</c:v>
                </c:pt>
                <c:pt idx="80">
                  <c:v>0.4102498814</c:v>
                </c:pt>
                <c:pt idx="81">
                  <c:v>0.4164166949</c:v>
                </c:pt>
                <c:pt idx="82">
                  <c:v>0.4224722464</c:v>
                </c:pt>
                <c:pt idx="83">
                  <c:v>0.4284186657</c:v>
                </c:pt>
                <c:pt idx="84">
                  <c:v>0.4342580928</c:v>
                </c:pt>
                <c:pt idx="85">
                  <c:v>0.4399926694</c:v>
                </c:pt>
                <c:pt idx="86">
                  <c:v>0.4456245319</c:v>
                </c:pt>
                <c:pt idx="87">
                  <c:v>0.4511558061</c:v>
                </c:pt>
                <c:pt idx="88">
                  <c:v>0.4565886015</c:v>
                </c:pt>
                <c:pt idx="89">
                  <c:v>0.4619250071</c:v>
                </c:pt>
                <c:pt idx="90">
                  <c:v>0.467167088</c:v>
                </c:pt>
                <c:pt idx="91">
                  <c:v>0.4723168818</c:v>
                </c:pt>
                <c:pt idx="92">
                  <c:v>0.4773763966</c:v>
                </c:pt>
                <c:pt idx="93">
                  <c:v>0.4823476085</c:v>
                </c:pt>
                <c:pt idx="94">
                  <c:v>0.4872324597</c:v>
                </c:pt>
                <c:pt idx="95">
                  <c:v>0.4920328575</c:v>
                </c:pt>
                <c:pt idx="96">
                  <c:v>0.4967506731</c:v>
                </c:pt>
                <c:pt idx="97">
                  <c:v>0.5013877408</c:v>
                </c:pt>
                <c:pt idx="98">
                  <c:v>0.5059458572</c:v>
                </c:pt>
                <c:pt idx="99">
                  <c:v>0.510426781</c:v>
                </c:pt>
                <c:pt idx="100">
                  <c:v>0.5148322329</c:v>
                </c:pt>
                <c:pt idx="101">
                  <c:v>0.5191638954</c:v>
                </c:pt>
                <c:pt idx="102">
                  <c:v>0.523423413</c:v>
                </c:pt>
                <c:pt idx="103">
                  <c:v>0.5276123921</c:v>
                </c:pt>
                <c:pt idx="104">
                  <c:v>0.5317324019</c:v>
                </c:pt>
                <c:pt idx="105">
                  <c:v>0.5357849741</c:v>
                </c:pt>
                <c:pt idx="106">
                  <c:v>0.539771604</c:v>
                </c:pt>
                <c:pt idx="107">
                  <c:v>0.5436937502</c:v>
                </c:pt>
                <c:pt idx="108">
                  <c:v>0.5475528363</c:v>
                </c:pt>
                <c:pt idx="109">
                  <c:v>0.5513502502</c:v>
                </c:pt>
                <c:pt idx="110">
                  <c:v>0.5550873458</c:v>
                </c:pt>
                <c:pt idx="111">
                  <c:v>0.5587654433</c:v>
                </c:pt>
                <c:pt idx="112">
                  <c:v>0.5623858295</c:v>
                </c:pt>
                <c:pt idx="113">
                  <c:v>0.5659497591</c:v>
                </c:pt>
                <c:pt idx="114">
                  <c:v>0.569458455</c:v>
                </c:pt>
                <c:pt idx="115">
                  <c:v>0.5729131094</c:v>
                </c:pt>
                <c:pt idx="116">
                  <c:v>0.576314884</c:v>
                </c:pt>
                <c:pt idx="117">
                  <c:v>0.5796649112</c:v>
                </c:pt>
                <c:pt idx="118">
                  <c:v>0.5829642944</c:v>
                </c:pt>
                <c:pt idx="119">
                  <c:v>0.5862141092</c:v>
                </c:pt>
                <c:pt idx="120">
                  <c:v>0.5894154037</c:v>
                </c:pt>
                <c:pt idx="121">
                  <c:v>0.5925691993</c:v>
                </c:pt>
                <c:pt idx="122">
                  <c:v>0.5956764915</c:v>
                </c:pt>
                <c:pt idx="123">
                  <c:v>0.5987382505</c:v>
                </c:pt>
                <c:pt idx="124">
                  <c:v>0.6017554218</c:v>
                </c:pt>
                <c:pt idx="125">
                  <c:v>0.6047289272</c:v>
                </c:pt>
                <c:pt idx="126">
                  <c:v>0.6076596648</c:v>
                </c:pt>
                <c:pt idx="127">
                  <c:v>0.6105485102</c:v>
                </c:pt>
                <c:pt idx="128">
                  <c:v>0.6133963171</c:v>
                </c:pt>
                <c:pt idx="129">
                  <c:v>0.6162039174</c:v>
                </c:pt>
                <c:pt idx="130">
                  <c:v>0.6189721223</c:v>
                </c:pt>
                <c:pt idx="131">
                  <c:v>0.6217017227</c:v>
                </c:pt>
                <c:pt idx="132">
                  <c:v>0.6243934898</c:v>
                </c:pt>
                <c:pt idx="133">
                  <c:v>0.6270481755</c:v>
                </c:pt>
                <c:pt idx="134">
                  <c:v>0.6296665131</c:v>
                </c:pt>
                <c:pt idx="135">
                  <c:v>0.6322492177</c:v>
                </c:pt>
                <c:pt idx="136">
                  <c:v>0.6347969868</c:v>
                </c:pt>
                <c:pt idx="137">
                  <c:v>0.6373105009</c:v>
                </c:pt>
                <c:pt idx="138">
                  <c:v>0.6397904236</c:v>
                </c:pt>
                <c:pt idx="139">
                  <c:v>0.6422374025</c:v>
                </c:pt>
                <c:pt idx="140">
                  <c:v>0.6446520692</c:v>
                </c:pt>
                <c:pt idx="141">
                  <c:v>0.6470350403</c:v>
                </c:pt>
                <c:pt idx="142">
                  <c:v>0.6493869173</c:v>
                </c:pt>
                <c:pt idx="143">
                  <c:v>0.6517082873</c:v>
                </c:pt>
                <c:pt idx="144">
                  <c:v>0.6539997234</c:v>
                </c:pt>
                <c:pt idx="145">
                  <c:v>0.656261785</c:v>
                </c:pt>
                <c:pt idx="146">
                  <c:v>0.658495018</c:v>
                </c:pt>
                <c:pt idx="147">
                  <c:v>0.6606999558</c:v>
                </c:pt>
                <c:pt idx="148">
                  <c:v>0.6628771187</c:v>
                </c:pt>
                <c:pt idx="149">
                  <c:v>0.6650270153</c:v>
                </c:pt>
                <c:pt idx="150">
                  <c:v>0.6671501419</c:v>
                </c:pt>
                <c:pt idx="151">
                  <c:v>0.6692469836</c:v>
                </c:pt>
                <c:pt idx="152">
                  <c:v>0.6713180139</c:v>
                </c:pt>
                <c:pt idx="153">
                  <c:v>0.6733636955</c:v>
                </c:pt>
                <c:pt idx="154">
                  <c:v>0.6753844807</c:v>
                </c:pt>
                <c:pt idx="155">
                  <c:v>0.6773808111</c:v>
                </c:pt>
                <c:pt idx="156">
                  <c:v>0.6793531185</c:v>
                </c:pt>
                <c:pt idx="157">
                  <c:v>0.6813018246</c:v>
                </c:pt>
                <c:pt idx="158">
                  <c:v>0.683227342</c:v>
                </c:pt>
                <c:pt idx="159">
                  <c:v>0.6851300736</c:v>
                </c:pt>
                <c:pt idx="160">
                  <c:v>0.6870104135</c:v>
                </c:pt>
                <c:pt idx="161">
                  <c:v>0.6888687471</c:v>
                </c:pt>
                <c:pt idx="162">
                  <c:v>0.6907054509</c:v>
                </c:pt>
                <c:pt idx="163">
                  <c:v>0.6925208935</c:v>
                </c:pt>
                <c:pt idx="164">
                  <c:v>0.6943154351</c:v>
                </c:pt>
                <c:pt idx="165">
                  <c:v>0.696089428</c:v>
                </c:pt>
                <c:pt idx="166">
                  <c:v>0.6978432171</c:v>
                </c:pt>
                <c:pt idx="167">
                  <c:v>0.6995771396</c:v>
                </c:pt>
                <c:pt idx="168">
                  <c:v>0.7012915253</c:v>
                </c:pt>
                <c:pt idx="169">
                  <c:v>0.7029866972</c:v>
                </c:pt>
                <c:pt idx="170">
                  <c:v>0.7046629712</c:v>
                </c:pt>
                <c:pt idx="171">
                  <c:v>0.7063206565</c:v>
                </c:pt>
                <c:pt idx="172">
                  <c:v>0.7079600556</c:v>
                </c:pt>
                <c:pt idx="173">
                  <c:v>0.709581465</c:v>
                </c:pt>
                <c:pt idx="174">
                  <c:v>0.7111851744</c:v>
                </c:pt>
                <c:pt idx="175">
                  <c:v>0.712771468</c:v>
                </c:pt>
                <c:pt idx="176">
                  <c:v>0.7143406236</c:v>
                </c:pt>
                <c:pt idx="177">
                  <c:v>0.7158929136</c:v>
                </c:pt>
                <c:pt idx="178">
                  <c:v>0.7174286045</c:v>
                </c:pt>
                <c:pt idx="179">
                  <c:v>0.7189479576</c:v>
                </c:pt>
                <c:pt idx="180">
                  <c:v>0.7204512284</c:v>
                </c:pt>
                <c:pt idx="181">
                  <c:v>0.7219386678</c:v>
                </c:pt>
                <c:pt idx="182">
                  <c:v>0.723410521</c:v>
                </c:pt>
                <c:pt idx="183">
                  <c:v>0.7248670286</c:v>
                </c:pt>
                <c:pt idx="184">
                  <c:v>0.7263084264</c:v>
                </c:pt>
                <c:pt idx="185">
                  <c:v>0.7277349453</c:v>
                </c:pt>
                <c:pt idx="186">
                  <c:v>0.7291468115</c:v>
                </c:pt>
                <c:pt idx="187">
                  <c:v>0.7305442471</c:v>
                </c:pt>
                <c:pt idx="188">
                  <c:v>0.7319274694</c:v>
                </c:pt>
                <c:pt idx="189">
                  <c:v>0.7332966916</c:v>
                </c:pt>
                <c:pt idx="190">
                  <c:v>0.7346521229</c:v>
                </c:pt>
                <c:pt idx="191">
                  <c:v>0.735993968</c:v>
                </c:pt>
                <c:pt idx="192">
                  <c:v>0.737322428</c:v>
                </c:pt>
                <c:pt idx="193">
                  <c:v>0.7386376999</c:v>
                </c:pt>
                <c:pt idx="194">
                  <c:v>0.739939977</c:v>
                </c:pt>
                <c:pt idx="195">
                  <c:v>0.741229449</c:v>
                </c:pt>
                <c:pt idx="196">
                  <c:v>0.7425063016</c:v>
                </c:pt>
                <c:pt idx="197">
                  <c:v>0.7437707174</c:v>
                </c:pt>
                <c:pt idx="198">
                  <c:v>0.7450228753</c:v>
                </c:pt>
                <c:pt idx="199">
                  <c:v>0.7462629509</c:v>
                </c:pt>
              </c:numCache>
            </c:numRef>
          </c:yVal>
          <c:smooth val="0"/>
        </c:ser>
        <c:axId val="95116776"/>
        <c:axId val="2043918"/>
      </c:scatterChart>
      <c:valAx>
        <c:axId val="95116776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043918"/>
        <c:crosses val="autoZero"/>
        <c:crossBetween val="midCat"/>
      </c:valAx>
      <c:valAx>
        <c:axId val="20439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511677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0.0670412264</c:v>
                </c:pt>
                <c:pt idx="1">
                  <c:v>0.0858494112</c:v>
                </c:pt>
                <c:pt idx="2">
                  <c:v>0.106167408</c:v>
                </c:pt>
                <c:pt idx="3">
                  <c:v>0.1279137705</c:v>
                </c:pt>
                <c:pt idx="4">
                  <c:v>0.150969368</c:v>
                </c:pt>
                <c:pt idx="5">
                  <c:v>0.175179213</c:v>
                </c:pt>
                <c:pt idx="6">
                  <c:v>0.2003566517</c:v>
                </c:pt>
                <c:pt idx="7">
                  <c:v>0.2262897305</c:v>
                </c:pt>
                <c:pt idx="8">
                  <c:v>0.2527492809</c:v>
                </c:pt>
                <c:pt idx="9">
                  <c:v>0.2794980419</c:v>
                </c:pt>
                <c:pt idx="10">
                  <c:v>0.3063000116</c:v>
                </c:pt>
                <c:pt idx="11">
                  <c:v>0.3329292027</c:v>
                </c:pt>
                <c:pt idx="12">
                  <c:v>0.3591770788</c:v>
                </c:pt>
                <c:pt idx="13">
                  <c:v>0.3848581432</c:v>
                </c:pt>
                <c:pt idx="14">
                  <c:v>0.4098133989</c:v>
                </c:pt>
                <c:pt idx="15">
                  <c:v>0.4339116579</c:v>
                </c:pt>
                <c:pt idx="16">
                  <c:v>0.457048908</c:v>
                </c:pt>
                <c:pt idx="17">
                  <c:v>0.4791461158</c:v>
                </c:pt>
                <c:pt idx="18">
                  <c:v>0.5001459475</c:v>
                </c:pt>
                <c:pt idx="19">
                  <c:v>0.5200089157</c:v>
                </c:pt>
                <c:pt idx="20">
                  <c:v>0.5387094313</c:v>
                </c:pt>
                <c:pt idx="21">
                  <c:v>0.5562321582</c:v>
                </c:pt>
                <c:pt idx="22">
                  <c:v>0.5725689597</c:v>
                </c:pt>
                <c:pt idx="23">
                  <c:v>0.5877166072</c:v>
                </c:pt>
                <c:pt idx="24">
                  <c:v>0.6016753028</c:v>
                </c:pt>
                <c:pt idx="25">
                  <c:v>0.6144479682</c:v>
                </c:pt>
                <c:pt idx="26">
                  <c:v>0.6260401712</c:v>
                </c:pt>
                <c:pt idx="27">
                  <c:v>0.6364605164</c:v>
                </c:pt>
                <c:pt idx="28">
                  <c:v>0.645721305</c:v>
                </c:pt>
                <c:pt idx="29">
                  <c:v>0.6538392745</c:v>
                </c:pt>
                <c:pt idx="30">
                  <c:v>0.6608362604</c:v>
                </c:pt>
                <c:pt idx="31">
                  <c:v>0.6667396596</c:v>
                </c:pt>
                <c:pt idx="32">
                  <c:v>0.6715826252</c:v>
                </c:pt>
                <c:pt idx="33">
                  <c:v>0.6754039649</c:v>
                </c:pt>
                <c:pt idx="34">
                  <c:v>0.6782477582</c:v>
                </c:pt>
                <c:pt idx="35">
                  <c:v>0.6801627321</c:v>
                </c:pt>
                <c:pt idx="36">
                  <c:v>0.6812014561</c:v>
                </c:pt>
                <c:pt idx="37">
                  <c:v>0.6814194226</c:v>
                </c:pt>
                <c:pt idx="38">
                  <c:v>0.6808740793</c:v>
                </c:pt>
                <c:pt idx="39">
                  <c:v>0.6796238704</c:v>
                </c:pt>
                <c:pt idx="40">
                  <c:v>0.6777273347</c:v>
                </c:pt>
                <c:pt idx="41">
                  <c:v>0.6752422934</c:v>
                </c:pt>
                <c:pt idx="42">
                  <c:v>0.6722251506</c:v>
                </c:pt>
                <c:pt idx="43">
                  <c:v>0.6687303158</c:v>
                </c:pt>
                <c:pt idx="44">
                  <c:v>0.6648097501</c:v>
                </c:pt>
                <c:pt idx="45">
                  <c:v>0.6605126314</c:v>
                </c:pt>
                <c:pt idx="46">
                  <c:v>0.6558851269</c:v>
                </c:pt>
                <c:pt idx="47">
                  <c:v>0.6509702621</c:v>
                </c:pt>
                <c:pt idx="48">
                  <c:v>0.6458078693</c:v>
                </c:pt>
                <c:pt idx="49">
                  <c:v>0.6404346039</c:v>
                </c:pt>
                <c:pt idx="50">
                  <c:v>0.6348840131</c:v>
                </c:pt>
                <c:pt idx="51">
                  <c:v>0.6291866452</c:v>
                </c:pt>
                <c:pt idx="52">
                  <c:v>0.6233701881</c:v>
                </c:pt>
                <c:pt idx="53">
                  <c:v>0.6174596287</c:v>
                </c:pt>
                <c:pt idx="54">
                  <c:v>0.6114774235</c:v>
                </c:pt>
                <c:pt idx="55">
                  <c:v>0.6054436764</c:v>
                </c:pt>
                <c:pt idx="56">
                  <c:v>0.5993763171</c:v>
                </c:pt>
                <c:pt idx="57">
                  <c:v>0.5932912764</c:v>
                </c:pt>
                <c:pt idx="58">
                  <c:v>0.5872026564</c:v>
                </c:pt>
                <c:pt idx="59">
                  <c:v>0.5811228933</c:v>
                </c:pt>
                <c:pt idx="60">
                  <c:v>0.575062911</c:v>
                </c:pt>
                <c:pt idx="61">
                  <c:v>0.5690322646</c:v>
                </c:pt>
                <c:pt idx="62">
                  <c:v>0.5630392751</c:v>
                </c:pt>
                <c:pt idx="63">
                  <c:v>0.5570911523</c:v>
                </c:pt>
                <c:pt idx="64">
                  <c:v>0.5511941091</c:v>
                </c:pt>
                <c:pt idx="65">
                  <c:v>0.5453534656</c:v>
                </c:pt>
                <c:pt idx="66">
                  <c:v>0.5395737435</c:v>
                </c:pt>
                <c:pt idx="67">
                  <c:v>0.5338587529</c:v>
                </c:pt>
                <c:pt idx="68">
                  <c:v>0.5282116699</c:v>
                </c:pt>
                <c:pt idx="69">
                  <c:v>0.5226351076</c:v>
                </c:pt>
                <c:pt idx="70">
                  <c:v>0.5171311794</c:v>
                </c:pt>
                <c:pt idx="71">
                  <c:v>0.5117015564</c:v>
                </c:pt>
                <c:pt idx="72">
                  <c:v>0.5063475188</c:v>
                </c:pt>
                <c:pt idx="73">
                  <c:v>0.5010700019</c:v>
                </c:pt>
                <c:pt idx="74">
                  <c:v>0.4958696377</c:v>
                </c:pt>
                <c:pt idx="75">
                  <c:v>0.4907467915</c:v>
                </c:pt>
                <c:pt idx="76">
                  <c:v>0.4857015954</c:v>
                </c:pt>
                <c:pt idx="77">
                  <c:v>0.4807339771</c:v>
                </c:pt>
                <c:pt idx="78">
                  <c:v>0.475843687</c:v>
                </c:pt>
                <c:pt idx="79">
                  <c:v>0.471030321</c:v>
                </c:pt>
                <c:pt idx="80">
                  <c:v>0.4662933417</c:v>
                </c:pt>
                <c:pt idx="81">
                  <c:v>0.4616320967</c:v>
                </c:pt>
                <c:pt idx="82">
                  <c:v>0.4570458353</c:v>
                </c:pt>
                <c:pt idx="83">
                  <c:v>0.4525337232</c:v>
                </c:pt>
                <c:pt idx="84">
                  <c:v>0.4480948551</c:v>
                </c:pt>
                <c:pt idx="85">
                  <c:v>0.4437282666</c:v>
                </c:pt>
                <c:pt idx="86">
                  <c:v>0.4394329442</c:v>
                </c:pt>
                <c:pt idx="87">
                  <c:v>0.4352078344</c:v>
                </c:pt>
                <c:pt idx="88">
                  <c:v>0.4310518515</c:v>
                </c:pt>
                <c:pt idx="89">
                  <c:v>0.4269638848</c:v>
                </c:pt>
                <c:pt idx="90">
                  <c:v>0.4229428048</c:v>
                </c:pt>
                <c:pt idx="91">
                  <c:v>0.4189874683</c:v>
                </c:pt>
                <c:pt idx="92">
                  <c:v>0.4150967236</c:v>
                </c:pt>
                <c:pt idx="93">
                  <c:v>0.4112694145</c:v>
                </c:pt>
                <c:pt idx="94">
                  <c:v>0.4075043839</c:v>
                </c:pt>
                <c:pt idx="95">
                  <c:v>0.4038004771</c:v>
                </c:pt>
                <c:pt idx="96">
                  <c:v>0.4001565444</c:v>
                </c:pt>
                <c:pt idx="97">
                  <c:v>0.3965714438</c:v>
                </c:pt>
                <c:pt idx="98">
                  <c:v>0.3930440426</c:v>
                </c:pt>
                <c:pt idx="99">
                  <c:v>0.3895732197</c:v>
                </c:pt>
                <c:pt idx="100">
                  <c:v>0.3861578667</c:v>
                </c:pt>
                <c:pt idx="101">
                  <c:v>0.3827968894</c:v>
                </c:pt>
                <c:pt idx="102">
                  <c:v>0.3794892089</c:v>
                </c:pt>
                <c:pt idx="103">
                  <c:v>0.3762337621</c:v>
                </c:pt>
                <c:pt idx="104">
                  <c:v>0.3730295032</c:v>
                </c:pt>
                <c:pt idx="105">
                  <c:v>0.3698754035</c:v>
                </c:pt>
                <c:pt idx="106">
                  <c:v>0.3667704524</c:v>
                </c:pt>
                <c:pt idx="107">
                  <c:v>0.3637136574</c:v>
                </c:pt>
                <c:pt idx="108">
                  <c:v>0.3607040447</c:v>
                </c:pt>
                <c:pt idx="109">
                  <c:v>0.3577406591</c:v>
                </c:pt>
                <c:pt idx="110">
                  <c:v>0.3548225642</c:v>
                </c:pt>
                <c:pt idx="111">
                  <c:v>0.3519488426</c:v>
                </c:pt>
                <c:pt idx="112">
                  <c:v>0.3491185954</c:v>
                </c:pt>
                <c:pt idx="113">
                  <c:v>0.3463309428</c:v>
                </c:pt>
                <c:pt idx="114">
                  <c:v>0.3435850233</c:v>
                </c:pt>
                <c:pt idx="115">
                  <c:v>0.3408799941</c:v>
                </c:pt>
                <c:pt idx="116">
                  <c:v>0.3382150306</c:v>
                </c:pt>
                <c:pt idx="117">
                  <c:v>0.3355893262</c:v>
                </c:pt>
                <c:pt idx="118">
                  <c:v>0.3330020922</c:v>
                </c:pt>
                <c:pt idx="119">
                  <c:v>0.3304525575</c:v>
                </c:pt>
                <c:pt idx="120">
                  <c:v>0.3279399683</c:v>
                </c:pt>
                <c:pt idx="121">
                  <c:v>0.3254635876</c:v>
                </c:pt>
                <c:pt idx="122">
                  <c:v>0.3230226956</c:v>
                </c:pt>
                <c:pt idx="123">
                  <c:v>0.3206165883</c:v>
                </c:pt>
                <c:pt idx="124">
                  <c:v>0.3182445782</c:v>
                </c:pt>
                <c:pt idx="125">
                  <c:v>0.3159059935</c:v>
                </c:pt>
                <c:pt idx="126">
                  <c:v>0.3136001778</c:v>
                </c:pt>
                <c:pt idx="127">
                  <c:v>0.3113264898</c:v>
                </c:pt>
                <c:pt idx="128">
                  <c:v>0.3090843031</c:v>
                </c:pt>
                <c:pt idx="129">
                  <c:v>0.3068730057</c:v>
                </c:pt>
                <c:pt idx="130">
                  <c:v>0.3046919999</c:v>
                </c:pt>
                <c:pt idx="131">
                  <c:v>0.3025407015</c:v>
                </c:pt>
                <c:pt idx="132">
                  <c:v>0.3004185403</c:v>
                </c:pt>
                <c:pt idx="133">
                  <c:v>0.2983249588</c:v>
                </c:pt>
                <c:pt idx="134">
                  <c:v>0.2962594129</c:v>
                </c:pt>
                <c:pt idx="135">
                  <c:v>0.2942213706</c:v>
                </c:pt>
                <c:pt idx="136">
                  <c:v>0.2922103124</c:v>
                </c:pt>
                <c:pt idx="137">
                  <c:v>0.290225731</c:v>
                </c:pt>
                <c:pt idx="138">
                  <c:v>0.2882671304</c:v>
                </c:pt>
                <c:pt idx="139">
                  <c:v>0.2863340261</c:v>
                </c:pt>
                <c:pt idx="140">
                  <c:v>0.284425945</c:v>
                </c:pt>
                <c:pt idx="141">
                  <c:v>0.2825424245</c:v>
                </c:pt>
                <c:pt idx="142">
                  <c:v>0.2806830128</c:v>
                </c:pt>
                <c:pt idx="143">
                  <c:v>0.2788472682</c:v>
                </c:pt>
                <c:pt idx="144">
                  <c:v>0.2770347593</c:v>
                </c:pt>
                <c:pt idx="145">
                  <c:v>0.2752450643</c:v>
                </c:pt>
                <c:pt idx="146">
                  <c:v>0.2734777711</c:v>
                </c:pt>
                <c:pt idx="147">
                  <c:v>0.2717324767</c:v>
                </c:pt>
                <c:pt idx="148">
                  <c:v>0.2700087873</c:v>
                </c:pt>
                <c:pt idx="149">
                  <c:v>0.268306318</c:v>
                </c:pt>
                <c:pt idx="150">
                  <c:v>0.2666246925</c:v>
                </c:pt>
                <c:pt idx="151">
                  <c:v>0.2649635427</c:v>
                </c:pt>
                <c:pt idx="152">
                  <c:v>0.263322509</c:v>
                </c:pt>
                <c:pt idx="153">
                  <c:v>0.2617012395</c:v>
                </c:pt>
                <c:pt idx="154">
                  <c:v>0.2600993903</c:v>
                </c:pt>
                <c:pt idx="155">
                  <c:v>0.2585166248</c:v>
                </c:pt>
                <c:pt idx="156">
                  <c:v>0.256952614</c:v>
                </c:pt>
                <c:pt idx="157">
                  <c:v>0.2554070361</c:v>
                </c:pt>
                <c:pt idx="158">
                  <c:v>0.2538795763</c:v>
                </c:pt>
                <c:pt idx="159">
                  <c:v>0.2523699264</c:v>
                </c:pt>
                <c:pt idx="160">
                  <c:v>0.2508777852</c:v>
                </c:pt>
                <c:pt idx="161">
                  <c:v>0.2494028579</c:v>
                </c:pt>
                <c:pt idx="162">
                  <c:v>0.2479448558</c:v>
                </c:pt>
                <c:pt idx="163">
                  <c:v>0.2465034967</c:v>
                </c:pt>
                <c:pt idx="164">
                  <c:v>0.2450785043</c:v>
                </c:pt>
                <c:pt idx="165">
                  <c:v>0.2436696081</c:v>
                </c:pt>
                <c:pt idx="166">
                  <c:v>0.2422765433</c:v>
                </c:pt>
                <c:pt idx="167">
                  <c:v>0.2408990509</c:v>
                </c:pt>
                <c:pt idx="168">
                  <c:v>0.239536877</c:v>
                </c:pt>
                <c:pt idx="169">
                  <c:v>0.2381897733</c:v>
                </c:pt>
                <c:pt idx="170">
                  <c:v>0.2368574966</c:v>
                </c:pt>
                <c:pt idx="171">
                  <c:v>0.2355398086</c:v>
                </c:pt>
                <c:pt idx="172">
                  <c:v>0.2342364761</c:v>
                </c:pt>
                <c:pt idx="173">
                  <c:v>0.2329472707</c:v>
                </c:pt>
                <c:pt idx="174">
                  <c:v>0.2316719684</c:v>
                </c:pt>
                <c:pt idx="175">
                  <c:v>0.2304103502</c:v>
                </c:pt>
                <c:pt idx="176">
                  <c:v>0.2291622012</c:v>
                </c:pt>
                <c:pt idx="177">
                  <c:v>0.2279273111</c:v>
                </c:pt>
                <c:pt idx="178">
                  <c:v>0.2267054737</c:v>
                </c:pt>
                <c:pt idx="179">
                  <c:v>0.2254964869</c:v>
                </c:pt>
                <c:pt idx="180">
                  <c:v>0.2243001528</c:v>
                </c:pt>
                <c:pt idx="181">
                  <c:v>0.2231162773</c:v>
                </c:pt>
                <c:pt idx="182">
                  <c:v>0.2219446703</c:v>
                </c:pt>
                <c:pt idx="183">
                  <c:v>0.2207851453</c:v>
                </c:pt>
                <c:pt idx="184">
                  <c:v>0.2196375195</c:v>
                </c:pt>
                <c:pt idx="185">
                  <c:v>0.2185016139</c:v>
                </c:pt>
                <c:pt idx="186">
                  <c:v>0.2173772526</c:v>
                </c:pt>
                <c:pt idx="187">
                  <c:v>0.2162642636</c:v>
                </c:pt>
                <c:pt idx="188">
                  <c:v>0.2151624777</c:v>
                </c:pt>
                <c:pt idx="189">
                  <c:v>0.2140717294</c:v>
                </c:pt>
                <c:pt idx="190">
                  <c:v>0.2129918562</c:v>
                </c:pt>
                <c:pt idx="191">
                  <c:v>0.2119226987</c:v>
                </c:pt>
                <c:pt idx="192">
                  <c:v>0.2108641005</c:v>
                </c:pt>
                <c:pt idx="193">
                  <c:v>0.2098159083</c:v>
                </c:pt>
                <c:pt idx="194">
                  <c:v>0.2087779717</c:v>
                </c:pt>
                <c:pt idx="195">
                  <c:v>0.2077501429</c:v>
                </c:pt>
                <c:pt idx="196">
                  <c:v>0.2067322771</c:v>
                </c:pt>
                <c:pt idx="197">
                  <c:v>0.2057242321</c:v>
                </c:pt>
                <c:pt idx="198">
                  <c:v>0.2047258684</c:v>
                </c:pt>
              </c:numCache>
            </c:numRef>
          </c:yVal>
          <c:smooth val="0"/>
        </c:ser>
        <c:axId val="13388016"/>
        <c:axId val="11146074"/>
      </c:scatterChart>
      <c:valAx>
        <c:axId val="13388016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1146074"/>
        <c:crosses val="autoZero"/>
        <c:crossBetween val="midCat"/>
      </c:valAx>
      <c:valAx>
        <c:axId val="111460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38801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0.1009064832</c:v>
                </c:pt>
                <c:pt idx="1">
                  <c:v>0.2141546291</c:v>
                </c:pt>
                <c:pt idx="2">
                  <c:v>0.3405146925</c:v>
                </c:pt>
                <c:pt idx="3">
                  <c:v>0.4806093225</c:v>
                </c:pt>
                <c:pt idx="4">
                  <c:v>0.6348768294</c:v>
                </c:pt>
                <c:pt idx="5">
                  <c:v>0.8035415673</c:v>
                </c:pt>
                <c:pt idx="6">
                  <c:v>0.9865947417</c:v>
                </c:pt>
                <c:pt idx="7">
                  <c:v>1.1837880755</c:v>
                </c:pt>
                <c:pt idx="8">
                  <c:v>1.3946414311</c:v>
                </c:pt>
                <c:pt idx="9">
                  <c:v>1.6184638929</c:v>
                </c:pt>
                <c:pt idx="10">
                  <c:v>1.8543862237</c:v>
                </c:pt>
                <c:pt idx="11">
                  <c:v>2.1014013155</c:v>
                </c:pt>
                <c:pt idx="12">
                  <c:v>2.3584084515</c:v>
                </c:pt>
                <c:pt idx="13">
                  <c:v>2.6242570188</c:v>
                </c:pt>
                <c:pt idx="14">
                  <c:v>2.8977857237</c:v>
                </c:pt>
                <c:pt idx="15">
                  <c:v>3.1778542626</c:v>
                </c:pt>
                <c:pt idx="16">
                  <c:v>3.463365601</c:v>
                </c:pt>
                <c:pt idx="17">
                  <c:v>3.753278312</c:v>
                </c:pt>
                <c:pt idx="18">
                  <c:v>4.0466096341</c:v>
                </c:pt>
                <c:pt idx="19">
                  <c:v>4.342430896</c:v>
                </c:pt>
                <c:pt idx="20">
                  <c:v>4.6398576203</c:v>
                </c:pt>
                <c:pt idx="21">
                  <c:v>4.9380369321</c:v>
                </c:pt>
                <c:pt idx="22">
                  <c:v>5.2361348642</c:v>
                </c:pt>
                <c:pt idx="23">
                  <c:v>5.5333258125</c:v>
                </c:pt>
                <c:pt idx="24">
                  <c:v>5.8287858305</c:v>
                </c:pt>
                <c:pt idx="25">
                  <c:v>6.1216907432</c:v>
                </c:pt>
                <c:pt idx="26">
                  <c:v>6.4112193221</c:v>
                </c:pt>
                <c:pt idx="27">
                  <c:v>6.6965610748</c:v>
                </c:pt>
                <c:pt idx="28">
                  <c:v>6.9769276583</c:v>
                </c:pt>
                <c:pt idx="29">
                  <c:v>7.2515665706</c:v>
                </c:pt>
                <c:pt idx="30">
                  <c:v>7.5197756297</c:v>
                </c:pt>
                <c:pt idx="31">
                  <c:v>7.7809168093</c:v>
                </c:pt>
                <c:pt idx="32">
                  <c:v>8.0344282154</c:v>
                </c:pt>
                <c:pt idx="33">
                  <c:v>8.2798333131</c:v>
                </c:pt>
                <c:pt idx="34">
                  <c:v>8.5167468839</c:v>
                </c:pt>
                <c:pt idx="35">
                  <c:v>8.7448775527</c:v>
                </c:pt>
                <c:pt idx="36">
                  <c:v>8.9640270344</c:v>
                </c:pt>
                <c:pt idx="37">
                  <c:v>9.1740864876</c:v>
                </c:pt>
                <c:pt idx="38">
                  <c:v>9.37503051</c:v>
                </c:pt>
                <c:pt idx="39">
                  <c:v>9.5669093826</c:v>
                </c:pt>
                <c:pt idx="40">
                  <c:v>9.7498401709</c:v>
                </c:pt>
                <c:pt idx="41">
                  <c:v>9.9239972438</c:v>
                </c:pt>
                <c:pt idx="42">
                  <c:v>10.0896026911</c:v>
                </c:pt>
                <c:pt idx="43">
                  <c:v>10.2469170246</c:v>
                </c:pt>
                <c:pt idx="44">
                  <c:v>10.396230449</c:v>
                </c:pt>
                <c:pt idx="45">
                  <c:v>10.5378548951</c:v>
                </c:pt>
                <c:pt idx="46">
                  <c:v>10.6721169307</c:v>
                </c:pt>
                <c:pt idx="47">
                  <c:v>10.7993515945</c:v>
                </c:pt>
                <c:pt idx="48">
                  <c:v>10.9198971488</c:v>
                </c:pt>
                <c:pt idx="49">
                  <c:v>11.034090713</c:v>
                </c:pt>
                <c:pt idx="50">
                  <c:v>11.1422647086</c:v>
                </c:pt>
                <c:pt idx="51">
                  <c:v>11.2447440405</c:v>
                </c:pt>
                <c:pt idx="52">
                  <c:v>11.3418439238</c:v>
                </c:pt>
                <c:pt idx="53">
                  <c:v>11.4338682726</c:v>
                </c:pt>
                <c:pt idx="54">
                  <c:v>11.5211085645</c:v>
                </c:pt>
                <c:pt idx="55">
                  <c:v>11.6038431033</c:v>
                </c:pt>
                <c:pt idx="56">
                  <c:v>11.6823366098</c:v>
                </c:pt>
                <c:pt idx="57">
                  <c:v>11.7568400771</c:v>
                </c:pt>
                <c:pt idx="58">
                  <c:v>11.8275908365</c:v>
                </c:pt>
                <c:pt idx="59">
                  <c:v>11.894812787</c:v>
                </c:pt>
                <c:pt idx="60">
                  <c:v>11.9587167492</c:v>
                </c:pt>
                <c:pt idx="61">
                  <c:v>12.0195009102</c:v>
                </c:pt>
                <c:pt idx="62">
                  <c:v>12.0773513333</c:v>
                </c:pt>
                <c:pt idx="63">
                  <c:v>12.1324425097</c:v>
                </c:pt>
                <c:pt idx="64">
                  <c:v>12.1849379353</c:v>
                </c:pt>
                <c:pt idx="65">
                  <c:v>12.2349906974</c:v>
                </c:pt>
                <c:pt idx="66">
                  <c:v>12.282744062</c:v>
                </c:pt>
                <c:pt idx="67">
                  <c:v>12.3283320524</c:v>
                </c:pt>
                <c:pt idx="68">
                  <c:v>12.3718800132</c:v>
                </c:pt>
                <c:pt idx="69">
                  <c:v>12.4135051545</c:v>
                </c:pt>
                <c:pt idx="70">
                  <c:v>12.4533170743</c:v>
                </c:pt>
                <c:pt idx="71">
                  <c:v>12.4914182562</c:v>
                </c:pt>
                <c:pt idx="72">
                  <c:v>12.5279045418</c:v>
                </c:pt>
                <c:pt idx="73">
                  <c:v>12.5628655764</c:v>
                </c:pt>
                <c:pt idx="74">
                  <c:v>12.596385229</c:v>
                </c:pt>
                <c:pt idx="75">
                  <c:v>12.6285419868</c:v>
                </c:pt>
                <c:pt idx="76">
                  <c:v>12.6594093239</c:v>
                </c:pt>
                <c:pt idx="77">
                  <c:v>12.6890560468</c:v>
                </c:pt>
                <c:pt idx="78">
                  <c:v>12.7175466165</c:v>
                </c:pt>
                <c:pt idx="79">
                  <c:v>12.7449414481</c:v>
                </c:pt>
                <c:pt idx="80">
                  <c:v>12.7712971905</c:v>
                </c:pt>
                <c:pt idx="81">
                  <c:v>12.796666986</c:v>
                </c:pt>
                <c:pt idx="82">
                  <c:v>12.8211007118</c:v>
                </c:pt>
                <c:pt idx="83">
                  <c:v>12.8446452038</c:v>
                </c:pt>
                <c:pt idx="84">
                  <c:v>12.8673444651</c:v>
                </c:pt>
                <c:pt idx="85">
                  <c:v>12.8892398586</c:v>
                </c:pt>
                <c:pt idx="86">
                  <c:v>12.9103702867</c:v>
                </c:pt>
                <c:pt idx="87">
                  <c:v>12.9307723568</c:v>
                </c:pt>
                <c:pt idx="88">
                  <c:v>12.9504805361</c:v>
                </c:pt>
                <c:pt idx="89">
                  <c:v>12.9695272938</c:v>
                </c:pt>
                <c:pt idx="90">
                  <c:v>12.9879432344</c:v>
                </c:pt>
                <c:pt idx="91">
                  <c:v>13.0057572204</c:v>
                </c:pt>
                <c:pt idx="92">
                  <c:v>13.0229964864</c:v>
                </c:pt>
                <c:pt idx="93">
                  <c:v>13.0396867453</c:v>
                </c:pt>
                <c:pt idx="94">
                  <c:v>13.0558522865</c:v>
                </c:pt>
                <c:pt idx="95">
                  <c:v>13.0715160673</c:v>
                </c:pt>
                <c:pt idx="96">
                  <c:v>13.0866997978</c:v>
                </c:pt>
                <c:pt idx="97">
                  <c:v>13.1014240199</c:v>
                </c:pt>
                <c:pt idx="98">
                  <c:v>13.1157081802</c:v>
                </c:pt>
                <c:pt idx="99">
                  <c:v>13.1295706987</c:v>
                </c:pt>
                <c:pt idx="100">
                  <c:v>13.143029032</c:v>
                </c:pt>
                <c:pt idx="101">
                  <c:v>13.1560997323</c:v>
                </c:pt>
                <c:pt idx="102">
                  <c:v>13.1687985026</c:v>
                </c:pt>
                <c:pt idx="103">
                  <c:v>13.1811402477</c:v>
                </c:pt>
                <c:pt idx="104">
                  <c:v>13.193139122</c:v>
                </c:pt>
                <c:pt idx="105">
                  <c:v>13.2048085744</c:v>
                </c:pt>
                <c:pt idx="106">
                  <c:v>13.2161613891</c:v>
                </c:pt>
                <c:pt idx="107">
                  <c:v>13.2272097252</c:v>
                </c:pt>
                <c:pt idx="108">
                  <c:v>13.2379651522</c:v>
                </c:pt>
                <c:pt idx="109">
                  <c:v>13.2484386846</c:v>
                </c:pt>
                <c:pt idx="110">
                  <c:v>13.2586408125</c:v>
                </c:pt>
                <c:pt idx="111">
                  <c:v>13.2685815323</c:v>
                </c:pt>
                <c:pt idx="112">
                  <c:v>13.2782703735</c:v>
                </c:pt>
                <c:pt idx="113">
                  <c:v>13.287716425</c:v>
                </c:pt>
                <c:pt idx="114">
                  <c:v>13.2969283595</c:v>
                </c:pt>
                <c:pt idx="115">
                  <c:v>13.3059144557</c:v>
                </c:pt>
                <c:pt idx="116">
                  <c:v>13.3146826203</c:v>
                </c:pt>
                <c:pt idx="117">
                  <c:v>13.3232404074</c:v>
                </c:pt>
                <c:pt idx="118">
                  <c:v>13.3315950377</c:v>
                </c:pt>
                <c:pt idx="119">
                  <c:v>13.3397534159</c:v>
                </c:pt>
                <c:pt idx="120">
                  <c:v>13.3477221471</c:v>
                </c:pt>
                <c:pt idx="121">
                  <c:v>13.3555075527</c:v>
                </c:pt>
                <c:pt idx="122">
                  <c:v>13.3631156849</c:v>
                </c:pt>
                <c:pt idx="123">
                  <c:v>13.3705523404</c:v>
                </c:pt>
                <c:pt idx="124">
                  <c:v>13.3778230733</c:v>
                </c:pt>
                <c:pt idx="125">
                  <c:v>13.3849332073</c:v>
                </c:pt>
                <c:pt idx="126">
                  <c:v>13.3918878473</c:v>
                </c:pt>
                <c:pt idx="127">
                  <c:v>13.3986918903</c:v>
                </c:pt>
                <c:pt idx="128">
                  <c:v>13.4053500353</c:v>
                </c:pt>
                <c:pt idx="129">
                  <c:v>13.411866793</c:v>
                </c:pt>
                <c:pt idx="130">
                  <c:v>13.4182464953</c:v>
                </c:pt>
                <c:pt idx="131">
                  <c:v>13.4244933032</c:v>
                </c:pt>
                <c:pt idx="132">
                  <c:v>13.4306112154</c:v>
                </c:pt>
                <c:pt idx="133">
                  <c:v>13.4366040759</c:v>
                </c:pt>
                <c:pt idx="134">
                  <c:v>13.442475581</c:v>
                </c:pt>
                <c:pt idx="135">
                  <c:v>13.4482292864</c:v>
                </c:pt>
                <c:pt idx="136">
                  <c:v>13.4538686133</c:v>
                </c:pt>
                <c:pt idx="137">
                  <c:v>13.4593968552</c:v>
                </c:pt>
                <c:pt idx="138">
                  <c:v>13.464817183</c:v>
                </c:pt>
                <c:pt idx="139">
                  <c:v>13.4701326509</c:v>
                </c:pt>
                <c:pt idx="140">
                  <c:v>13.4753462015</c:v>
                </c:pt>
                <c:pt idx="141">
                  <c:v>13.4804606706</c:v>
                </c:pt>
                <c:pt idx="142">
                  <c:v>13.4854787924</c:v>
                </c:pt>
                <c:pt idx="143">
                  <c:v>13.4904032031</c:v>
                </c:pt>
                <c:pt idx="144">
                  <c:v>13.495236446</c:v>
                </c:pt>
                <c:pt idx="145">
                  <c:v>13.499980975</c:v>
                </c:pt>
                <c:pt idx="146">
                  <c:v>13.5046391583</c:v>
                </c:pt>
                <c:pt idx="147">
                  <c:v>13.5092132825</c:v>
                </c:pt>
                <c:pt idx="148">
                  <c:v>13.5137055557</c:v>
                </c:pt>
                <c:pt idx="149">
                  <c:v>13.5181181107</c:v>
                </c:pt>
                <c:pt idx="150">
                  <c:v>13.5224530085</c:v>
                </c:pt>
                <c:pt idx="151">
                  <c:v>13.5267122407</c:v>
                </c:pt>
                <c:pt idx="152">
                  <c:v>13.530897733</c:v>
                </c:pt>
                <c:pt idx="153">
                  <c:v>13.5350113472</c:v>
                </c:pt>
                <c:pt idx="154">
                  <c:v>13.5390548843</c:v>
                </c:pt>
                <c:pt idx="155">
                  <c:v>13.5430300864</c:v>
                </c:pt>
                <c:pt idx="156">
                  <c:v>13.5469386398</c:v>
                </c:pt>
                <c:pt idx="157">
                  <c:v>13.5507821763</c:v>
                </c:pt>
                <c:pt idx="158">
                  <c:v>13.5545622759</c:v>
                </c:pt>
                <c:pt idx="159">
                  <c:v>13.5582804689</c:v>
                </c:pt>
                <c:pt idx="160">
                  <c:v>13.5619382373</c:v>
                </c:pt>
                <c:pt idx="161">
                  <c:v>13.5655370171</c:v>
                </c:pt>
                <c:pt idx="162">
                  <c:v>13.5690781998</c:v>
                </c:pt>
                <c:pt idx="163">
                  <c:v>13.5725631342</c:v>
                </c:pt>
                <c:pt idx="164">
                  <c:v>13.5759931281</c:v>
                </c:pt>
                <c:pt idx="165">
                  <c:v>13.5793694494</c:v>
                </c:pt>
                <c:pt idx="166">
                  <c:v>13.5826933283</c:v>
                </c:pt>
                <c:pt idx="167">
                  <c:v>13.5859659578</c:v>
                </c:pt>
                <c:pt idx="168">
                  <c:v>13.5891884959</c:v>
                </c:pt>
                <c:pt idx="169">
                  <c:v>13.5923620664</c:v>
                </c:pt>
                <c:pt idx="170">
                  <c:v>13.5954877599</c:v>
                </c:pt>
                <c:pt idx="171">
                  <c:v>13.5985666358</c:v>
                </c:pt>
                <c:pt idx="172">
                  <c:v>13.6015997226</c:v>
                </c:pt>
                <c:pt idx="173">
                  <c:v>13.6045880195</c:v>
                </c:pt>
                <c:pt idx="174">
                  <c:v>13.6075324969</c:v>
                </c:pt>
                <c:pt idx="175">
                  <c:v>13.6104340983</c:v>
                </c:pt>
                <c:pt idx="176">
                  <c:v>13.6132937401</c:v>
                </c:pt>
                <c:pt idx="177">
                  <c:v>13.6161123135</c:v>
                </c:pt>
                <c:pt idx="178">
                  <c:v>13.6188906849</c:v>
                </c:pt>
                <c:pt idx="179">
                  <c:v>13.6216296966</c:v>
                </c:pt>
                <c:pt idx="180">
                  <c:v>13.6243301681</c:v>
                </c:pt>
                <c:pt idx="181">
                  <c:v>13.6269928965</c:v>
                </c:pt>
                <c:pt idx="182">
                  <c:v>13.6296186573</c:v>
                </c:pt>
                <c:pt idx="183">
                  <c:v>13.6322082052</c:v>
                </c:pt>
                <c:pt idx="184">
                  <c:v>13.6347622747</c:v>
                </c:pt>
                <c:pt idx="185">
                  <c:v>13.6372815809</c:v>
                </c:pt>
                <c:pt idx="186">
                  <c:v>13.63976682</c:v>
                </c:pt>
                <c:pt idx="187">
                  <c:v>13.6422186698</c:v>
                </c:pt>
                <c:pt idx="188">
                  <c:v>13.6446377908</c:v>
                </c:pt>
                <c:pt idx="189">
                  <c:v>13.647024826</c:v>
                </c:pt>
                <c:pt idx="190">
                  <c:v>13.6493804021</c:v>
                </c:pt>
                <c:pt idx="191">
                  <c:v>13.6517051297</c:v>
                </c:pt>
                <c:pt idx="192">
                  <c:v>13.6539996038</c:v>
                </c:pt>
                <c:pt idx="193">
                  <c:v>13.6562644046</c:v>
                </c:pt>
                <c:pt idx="194">
                  <c:v>13.6585000975</c:v>
                </c:pt>
                <c:pt idx="195">
                  <c:v>13.6607072337</c:v>
                </c:pt>
                <c:pt idx="196">
                  <c:v>13.6628863511</c:v>
                </c:pt>
                <c:pt idx="197">
                  <c:v>13.6650379738</c:v>
                </c:pt>
                <c:pt idx="198">
                  <c:v>13.6671626136</c:v>
                </c:pt>
              </c:numCache>
            </c:numRef>
          </c:yVal>
          <c:smooth val="0"/>
        </c:ser>
        <c:axId val="99928373"/>
        <c:axId val="17236020"/>
      </c:scatterChart>
      <c:valAx>
        <c:axId val="9992837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7236020"/>
        <c:crosses val="autoZero"/>
        <c:crossBetween val="midCat"/>
      </c:valAx>
      <c:valAx>
        <c:axId val="17236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99283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906840" y="35818560"/>
        <a:ext cx="5882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407160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6847200" y="35813880"/>
        <a:ext cx="6388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1406880</xdr:colOff>
      <xdr:row>234</xdr:row>
      <xdr:rowOff>75960</xdr:rowOff>
    </xdr:to>
    <xdr:graphicFrame>
      <xdr:nvGraphicFramePr>
        <xdr:cNvPr id="2" name="Chart 3"/>
        <xdr:cNvGraphicFramePr/>
      </xdr:nvGraphicFramePr>
      <xdr:xfrm>
        <a:off x="3971880" y="38862000"/>
        <a:ext cx="615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2" activeCellId="0" sqref="K2"/>
    </sheetView>
  </sheetViews>
  <sheetFormatPr defaultColWidth="9.1640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3"/>
      <c r="C2" s="0" t="n">
        <v>0</v>
      </c>
      <c r="D2" s="4" t="n">
        <f aca="false">ABS(Table6[[#This Row],[Pb Analytic]]-Table6[[#This Row],[Pb Simulation]])</f>
        <v>0</v>
      </c>
      <c r="E2" s="1" t="n">
        <f aca="false">100*IF(Table6[[#This Row],[Pb Analytic]]&gt;0, Table6[[#This Row],[Absolute Error]]/Table6[[#This Row],[Pb Analytic]],1)</f>
        <v>100</v>
      </c>
      <c r="F2" s="3"/>
      <c r="G2" s="0" t="n">
        <v>0.0670412264</v>
      </c>
      <c r="H2" s="4" t="n">
        <f aca="false">ABS(Table7[[#This Row],[Pd Analytic]]-Table7[[#This Row],[Pd Simulation]])</f>
        <v>0.0670412264</v>
      </c>
      <c r="I2" s="1" t="n">
        <f aca="false">100*IF(Table7[[#This Row],[Pd Analytic]]&gt;0, Table7[[#This Row],[Absolute Error]]/Table7[[#This Row],[Pd Analytic]],1)</f>
        <v>100</v>
      </c>
      <c r="K2" s="0" t="n">
        <v>0.1009064832</v>
      </c>
      <c r="L2" s="4" t="n">
        <f aca="false">ABS(Table2[[#This Row],[Nc Analytic]]-Table2[[#This Row],[Nc Simulation]])</f>
        <v>0.1009064832</v>
      </c>
      <c r="M2" s="1" t="n">
        <f aca="false">100*IF(Table2[[#This Row],[Nc Analytic]]&gt;0, Table2[[#This Row],[Absolute Error]]/Table2[[#This Row],[Nc Analytic]],1)</f>
        <v>100</v>
      </c>
    </row>
    <row r="3" customFormat="false" ht="13.8" hidden="false" customHeight="false" outlineLevel="0" collapsed="false">
      <c r="A3" s="1" t="n">
        <v>0.2</v>
      </c>
      <c r="B3" s="3"/>
      <c r="C3" s="0" t="n">
        <v>0</v>
      </c>
      <c r="D3" s="4" t="n">
        <f aca="false">ABS(Table6[[#This Row],[Pb Analytic]]-Table6[[#This Row],[Pb Simulation]])</f>
        <v>0</v>
      </c>
      <c r="E3" s="1" t="n">
        <f aca="false">100*IF(Table6[[#This Row],[Pb Analytic]]&gt;0, Table6[[#This Row],[Absolute Error]]/Table6[[#This Row],[Pb Analytic]],1)</f>
        <v>100</v>
      </c>
      <c r="F3" s="3"/>
      <c r="G3" s="0" t="n">
        <v>0.0858494112</v>
      </c>
      <c r="H3" s="4" t="n">
        <f aca="false">ABS(Table7[[#This Row],[Pd Analytic]]-Table7[[#This Row],[Pd Simulation]])</f>
        <v>0.0858494112</v>
      </c>
      <c r="I3" s="1" t="n">
        <f aca="false">100*IF(Table7[[#This Row],[Pd Analytic]]&gt;0, Table7[[#This Row],[Absolute Error]]/Table7[[#This Row],[Pd Analytic]],1)</f>
        <v>100</v>
      </c>
      <c r="K3" s="0" t="n">
        <v>0.2141546291</v>
      </c>
      <c r="L3" s="4" t="n">
        <f aca="false">ABS(Table2[[#This Row],[Nc Analytic]]-Table2[[#This Row],[Nc Simulation]])</f>
        <v>0.2141546291</v>
      </c>
      <c r="M3" s="1" t="n">
        <f aca="false">100*IF(Table2[[#This Row],[Nc Analytic]]&gt;0, Table2[[#This Row],[Absolute Error]]/Table2[[#This Row],[Nc Analytic]],1)</f>
        <v>100</v>
      </c>
    </row>
    <row r="4" customFormat="false" ht="13.8" hidden="false" customHeight="false" outlineLevel="0" collapsed="false">
      <c r="A4" s="1" t="n">
        <v>0.3</v>
      </c>
      <c r="B4" s="3"/>
      <c r="C4" s="0" t="n">
        <v>0</v>
      </c>
      <c r="D4" s="4" t="n">
        <f aca="false">ABS(Table6[[#This Row],[Pb Analytic]]-Table6[[#This Row],[Pb Simulation]])</f>
        <v>0</v>
      </c>
      <c r="E4" s="1" t="n">
        <f aca="false">100*IF(Table6[[#This Row],[Pb Analytic]]&gt;0, Table6[[#This Row],[Absolute Error]]/Table6[[#This Row],[Pb Analytic]],1)</f>
        <v>100</v>
      </c>
      <c r="F4" s="3"/>
      <c r="G4" s="0" t="n">
        <v>0.106167408</v>
      </c>
      <c r="H4" s="4" t="n">
        <f aca="false">ABS(Table7[[#This Row],[Pd Analytic]]-Table7[[#This Row],[Pd Simulation]])</f>
        <v>0.106167408</v>
      </c>
      <c r="I4" s="1" t="n">
        <f aca="false">100*IF(Table7[[#This Row],[Pd Analytic]]&gt;0, Table7[[#This Row],[Absolute Error]]/Table7[[#This Row],[Pd Analytic]],1)</f>
        <v>100</v>
      </c>
      <c r="K4" s="0" t="n">
        <v>0.3405146925</v>
      </c>
      <c r="L4" s="4" t="n">
        <f aca="false">ABS(Table2[[#This Row],[Nc Analytic]]-Table2[[#This Row],[Nc Simulation]])</f>
        <v>0.3405146925</v>
      </c>
      <c r="M4" s="1" t="n">
        <f aca="false">100*IF(Table2[[#This Row],[Nc Analytic]]&gt;0, Table2[[#This Row],[Absolute Error]]/Table2[[#This Row],[Nc Analytic]],1)</f>
        <v>100</v>
      </c>
    </row>
    <row r="5" customFormat="false" ht="13.8" hidden="false" customHeight="false" outlineLevel="0" collapsed="false">
      <c r="A5" s="1" t="n">
        <v>0.4</v>
      </c>
      <c r="B5" s="3"/>
      <c r="C5" s="0" t="n">
        <v>0</v>
      </c>
      <c r="D5" s="4" t="n">
        <f aca="false">ABS(Table6[[#This Row],[Pb Analytic]]-Table6[[#This Row],[Pb Simulation]])</f>
        <v>0</v>
      </c>
      <c r="E5" s="1" t="n">
        <f aca="false">100*IF(Table6[[#This Row],[Pb Analytic]]&gt;0, Table6[[#This Row],[Absolute Error]]/Table6[[#This Row],[Pb Analytic]],1)</f>
        <v>100</v>
      </c>
      <c r="F5" s="3"/>
      <c r="G5" s="0" t="n">
        <v>0.1279137705</v>
      </c>
      <c r="H5" s="4" t="n">
        <f aca="false">ABS(Table7[[#This Row],[Pd Analytic]]-Table7[[#This Row],[Pd Simulation]])</f>
        <v>0.1279137705</v>
      </c>
      <c r="I5" s="1" t="n">
        <f aca="false">100*IF(Table7[[#This Row],[Pd Analytic]]&gt;0, Table7[[#This Row],[Absolute Error]]/Table7[[#This Row],[Pd Analytic]],1)</f>
        <v>100</v>
      </c>
      <c r="K5" s="0" t="n">
        <v>0.4806093225</v>
      </c>
      <c r="L5" s="4" t="n">
        <f aca="false">ABS(Table2[[#This Row],[Nc Analytic]]-Table2[[#This Row],[Nc Simulation]])</f>
        <v>0.4806093225</v>
      </c>
      <c r="M5" s="1" t="n">
        <f aca="false">100*IF(Table2[[#This Row],[Nc Analytic]]&gt;0, Table2[[#This Row],[Absolute Error]]/Table2[[#This Row],[Nc Analytic]],1)</f>
        <v>100</v>
      </c>
    </row>
    <row r="6" customFormat="false" ht="13.8" hidden="false" customHeight="false" outlineLevel="0" collapsed="false">
      <c r="A6" s="1" t="n">
        <v>0.5</v>
      </c>
      <c r="B6" s="3"/>
      <c r="C6" s="0" t="n">
        <v>0</v>
      </c>
      <c r="D6" s="4" t="n">
        <f aca="false">ABS(Table6[[#This Row],[Pb Analytic]]-Table6[[#This Row],[Pb Simulation]])</f>
        <v>0</v>
      </c>
      <c r="E6" s="1" t="n">
        <f aca="false">100*IF(Table6[[#This Row],[Pb Analytic]]&gt;0, Table6[[#This Row],[Absolute Error]]/Table6[[#This Row],[Pb Analytic]],1)</f>
        <v>100</v>
      </c>
      <c r="F6" s="3"/>
      <c r="G6" s="0" t="n">
        <v>0.150969368</v>
      </c>
      <c r="H6" s="4" t="n">
        <f aca="false">ABS(Table7[[#This Row],[Pd Analytic]]-Table7[[#This Row],[Pd Simulation]])</f>
        <v>0.150969368</v>
      </c>
      <c r="I6" s="1" t="n">
        <f aca="false">100*IF(Table7[[#This Row],[Pd Analytic]]&gt;0, Table7[[#This Row],[Absolute Error]]/Table7[[#This Row],[Pd Analytic]],1)</f>
        <v>100</v>
      </c>
      <c r="K6" s="0" t="n">
        <v>0.6348768294</v>
      </c>
      <c r="L6" s="4" t="n">
        <f aca="false">ABS(Table2[[#This Row],[Nc Analytic]]-Table2[[#This Row],[Nc Simulation]])</f>
        <v>0.6348768294</v>
      </c>
      <c r="M6" s="1" t="n">
        <f aca="false">100*IF(Table2[[#This Row],[Nc Analytic]]&gt;0, Table2[[#This Row],[Absolute Error]]/Table2[[#This Row],[Nc Analytic]],1)</f>
        <v>100</v>
      </c>
    </row>
    <row r="7" customFormat="false" ht="13.8" hidden="false" customHeight="false" outlineLevel="0" collapsed="false">
      <c r="A7" s="1" t="n">
        <v>0.6</v>
      </c>
      <c r="B7" s="3"/>
      <c r="C7" s="0" t="n">
        <v>3E-010</v>
      </c>
      <c r="D7" s="4" t="n">
        <f aca="false">ABS(Table6[[#This Row],[Pb Analytic]]-Table6[[#This Row],[Pb Simulation]])</f>
        <v>3E-010</v>
      </c>
      <c r="E7" s="1" t="n">
        <f aca="false">100*IF(Table6[[#This Row],[Pb Analytic]]&gt;0, Table6[[#This Row],[Absolute Error]]/Table6[[#This Row],[Pb Analytic]],1)</f>
        <v>100</v>
      </c>
      <c r="F7" s="3"/>
      <c r="G7" s="0" t="n">
        <v>0.175179213</v>
      </c>
      <c r="H7" s="4" t="n">
        <f aca="false">ABS(Table7[[#This Row],[Pd Analytic]]-Table7[[#This Row],[Pd Simulation]])</f>
        <v>0.175179213</v>
      </c>
      <c r="I7" s="1" t="n">
        <f aca="false">100*IF(Table7[[#This Row],[Pd Analytic]]&gt;0, Table7[[#This Row],[Absolute Error]]/Table7[[#This Row],[Pd Analytic]],1)</f>
        <v>100</v>
      </c>
      <c r="K7" s="0" t="n">
        <v>0.8035415673</v>
      </c>
      <c r="L7" s="4" t="n">
        <f aca="false">ABS(Table2[[#This Row],[Nc Analytic]]-Table2[[#This Row],[Nc Simulation]])</f>
        <v>0.8035415673</v>
      </c>
      <c r="M7" s="1" t="n">
        <f aca="false">100*IF(Table2[[#This Row],[Nc Analytic]]&gt;0, Table2[[#This Row],[Absolute Error]]/Table2[[#This Row],[Nc Analytic]],1)</f>
        <v>100</v>
      </c>
    </row>
    <row r="8" customFormat="false" ht="13.8" hidden="false" customHeight="false" outlineLevel="0" collapsed="false">
      <c r="A8" s="1" t="n">
        <v>0.7</v>
      </c>
      <c r="B8" s="3"/>
      <c r="C8" s="0" t="n">
        <v>2.2E-009</v>
      </c>
      <c r="D8" s="4" t="n">
        <f aca="false">ABS(Table6[[#This Row],[Pb Analytic]]-Table6[[#This Row],[Pb Simulation]])</f>
        <v>2.2E-009</v>
      </c>
      <c r="E8" s="1" t="n">
        <f aca="false">100*IF(Table6[[#This Row],[Pb Analytic]]&gt;0, Table6[[#This Row],[Absolute Error]]/Table6[[#This Row],[Pb Analytic]],1)</f>
        <v>100</v>
      </c>
      <c r="F8" s="3"/>
      <c r="G8" s="0" t="n">
        <v>0.2003566517</v>
      </c>
      <c r="H8" s="4" t="n">
        <f aca="false">ABS(Table7[[#This Row],[Pd Analytic]]-Table7[[#This Row],[Pd Simulation]])</f>
        <v>0.2003566517</v>
      </c>
      <c r="I8" s="1" t="n">
        <f aca="false">100*IF(Table7[[#This Row],[Pd Analytic]]&gt;0, Table7[[#This Row],[Absolute Error]]/Table7[[#This Row],[Pd Analytic]],1)</f>
        <v>100</v>
      </c>
      <c r="K8" s="0" t="n">
        <v>0.9865947417</v>
      </c>
      <c r="L8" s="4" t="n">
        <f aca="false">ABS(Table2[[#This Row],[Nc Analytic]]-Table2[[#This Row],[Nc Simulation]])</f>
        <v>0.9865947417</v>
      </c>
      <c r="M8" s="1" t="n">
        <f aca="false">100*IF(Table2[[#This Row],[Nc Analytic]]&gt;0, Table2[[#This Row],[Absolute Error]]/Table2[[#This Row],[Nc Analytic]],1)</f>
        <v>100</v>
      </c>
    </row>
    <row r="9" customFormat="false" ht="13.8" hidden="false" customHeight="false" outlineLevel="0" collapsed="false">
      <c r="A9" s="1" t="n">
        <v>0.8</v>
      </c>
      <c r="B9" s="3"/>
      <c r="C9" s="0" t="n">
        <v>1.23E-008</v>
      </c>
      <c r="D9" s="4" t="n">
        <f aca="false">ABS(Table6[[#This Row],[Pb Analytic]]-Table6[[#This Row],[Pb Simulation]])</f>
        <v>1.23E-008</v>
      </c>
      <c r="E9" s="1" t="n">
        <f aca="false">100*IF(Table6[[#This Row],[Pb Analytic]]&gt;0, Table6[[#This Row],[Absolute Error]]/Table6[[#This Row],[Pb Analytic]],1)</f>
        <v>100</v>
      </c>
      <c r="F9" s="3"/>
      <c r="G9" s="0" t="n">
        <v>0.2262897305</v>
      </c>
      <c r="H9" s="4" t="n">
        <f aca="false">ABS(Table7[[#This Row],[Pd Analytic]]-Table7[[#This Row],[Pd Simulation]])</f>
        <v>0.2262897305</v>
      </c>
      <c r="I9" s="1" t="n">
        <f aca="false">100*IF(Table7[[#This Row],[Pd Analytic]]&gt;0, Table7[[#This Row],[Absolute Error]]/Table7[[#This Row],[Pd Analytic]],1)</f>
        <v>100</v>
      </c>
      <c r="K9" s="0" t="n">
        <v>1.1837880755</v>
      </c>
      <c r="L9" s="4" t="n">
        <f aca="false">ABS(Table2[[#This Row],[Nc Analytic]]-Table2[[#This Row],[Nc Simulation]])</f>
        <v>1.1837880755</v>
      </c>
      <c r="M9" s="1" t="n">
        <f aca="false">100*IF(Table2[[#This Row],[Nc Analytic]]&gt;0, Table2[[#This Row],[Absolute Error]]/Table2[[#This Row],[Nc Analytic]],1)</f>
        <v>100</v>
      </c>
    </row>
    <row r="10" customFormat="false" ht="13.8" hidden="false" customHeight="false" outlineLevel="0" collapsed="false">
      <c r="A10" s="1" t="n">
        <v>0.9</v>
      </c>
      <c r="B10" s="3"/>
      <c r="C10" s="0" t="n">
        <v>5.5E-008</v>
      </c>
      <c r="D10" s="4" t="n">
        <f aca="false">ABS(Table6[[#This Row],[Pb Analytic]]-Table6[[#This Row],[Pb Simulation]])</f>
        <v>5.5E-008</v>
      </c>
      <c r="E10" s="1" t="n">
        <f aca="false">100*IF(Table6[[#This Row],[Pb Analytic]]&gt;0, Table6[[#This Row],[Absolute Error]]/Table6[[#This Row],[Pb Analytic]],1)</f>
        <v>100</v>
      </c>
      <c r="F10" s="3"/>
      <c r="G10" s="0" t="n">
        <v>0.2527492809</v>
      </c>
      <c r="H10" s="4" t="n">
        <f aca="false">ABS(Table7[[#This Row],[Pd Analytic]]-Table7[[#This Row],[Pd Simulation]])</f>
        <v>0.2527492809</v>
      </c>
      <c r="I10" s="1" t="n">
        <f aca="false">100*IF(Table7[[#This Row],[Pd Analytic]]&gt;0, Table7[[#This Row],[Absolute Error]]/Table7[[#This Row],[Pd Analytic]],1)</f>
        <v>100</v>
      </c>
      <c r="K10" s="0" t="n">
        <v>1.3946414311</v>
      </c>
      <c r="L10" s="4" t="n">
        <f aca="false">ABS(Table2[[#This Row],[Nc Analytic]]-Table2[[#This Row],[Nc Simulation]])</f>
        <v>1.3946414311</v>
      </c>
      <c r="M10" s="1" t="n">
        <f aca="false">100*IF(Table2[[#This Row],[Nc Analytic]]&gt;0, Table2[[#This Row],[Absolute Error]]/Table2[[#This Row],[Nc Analytic]],1)</f>
        <v>100</v>
      </c>
    </row>
    <row r="11" customFormat="false" ht="13.8" hidden="false" customHeight="false" outlineLevel="0" collapsed="false">
      <c r="A11" s="1" t="n">
        <v>1</v>
      </c>
      <c r="B11" s="3"/>
      <c r="C11" s="0" t="n">
        <v>2.053E-007</v>
      </c>
      <c r="D11" s="4" t="n">
        <f aca="false">ABS(Table6[[#This Row],[Pb Analytic]]-Table6[[#This Row],[Pb Simulation]])</f>
        <v>2.053E-007</v>
      </c>
      <c r="E11" s="1" t="n">
        <f aca="false">100*IF(Table6[[#This Row],[Pb Analytic]]&gt;0, Table6[[#This Row],[Absolute Error]]/Table6[[#This Row],[Pb Analytic]],1)</f>
        <v>100</v>
      </c>
      <c r="F11" s="3"/>
      <c r="G11" s="0" t="n">
        <v>0.2794980419</v>
      </c>
      <c r="H11" s="4" t="n">
        <f aca="false">ABS(Table7[[#This Row],[Pd Analytic]]-Table7[[#This Row],[Pd Simulation]])</f>
        <v>0.2794980419</v>
      </c>
      <c r="I11" s="1" t="n">
        <f aca="false">100*IF(Table7[[#This Row],[Pd Analytic]]&gt;0, Table7[[#This Row],[Absolute Error]]/Table7[[#This Row],[Pd Analytic]],1)</f>
        <v>100</v>
      </c>
      <c r="K11" s="0" t="n">
        <v>1.6184638929</v>
      </c>
      <c r="L11" s="4" t="n">
        <f aca="false">ABS(Table2[[#This Row],[Nc Analytic]]-Table2[[#This Row],[Nc Simulation]])</f>
        <v>1.6184638929</v>
      </c>
      <c r="M11" s="1" t="n">
        <f aca="false">100*IF(Table2[[#This Row],[Nc Analytic]]&gt;0, Table2[[#This Row],[Absolute Error]]/Table2[[#This Row],[Nc Analytic]],1)</f>
        <v>100</v>
      </c>
    </row>
    <row r="12" customFormat="false" ht="13.8" hidden="false" customHeight="false" outlineLevel="0" collapsed="false">
      <c r="A12" s="1" t="n">
        <v>1.1</v>
      </c>
      <c r="B12" s="3"/>
      <c r="C12" s="0" t="n">
        <v>6.61E-007</v>
      </c>
      <c r="D12" s="4" t="n">
        <f aca="false">ABS(Table6[[#This Row],[Pb Analytic]]-Table6[[#This Row],[Pb Simulation]])</f>
        <v>6.61E-007</v>
      </c>
      <c r="E12" s="1" t="n">
        <f aca="false">100*IF(Table6[[#This Row],[Pb Analytic]]&gt;0, Table6[[#This Row],[Absolute Error]]/Table6[[#This Row],[Pb Analytic]],1)</f>
        <v>100</v>
      </c>
      <c r="F12" s="3"/>
      <c r="G12" s="0" t="n">
        <v>0.3063000116</v>
      </c>
      <c r="H12" s="4" t="n">
        <f aca="false">ABS(Table7[[#This Row],[Pd Analytic]]-Table7[[#This Row],[Pd Simulation]])</f>
        <v>0.3063000116</v>
      </c>
      <c r="I12" s="1" t="n">
        <f aca="false">100*IF(Table7[[#This Row],[Pd Analytic]]&gt;0, Table7[[#This Row],[Absolute Error]]/Table7[[#This Row],[Pd Analytic]],1)</f>
        <v>100</v>
      </c>
      <c r="K12" s="0" t="n">
        <v>1.8543862237</v>
      </c>
      <c r="L12" s="4" t="n">
        <f aca="false">ABS(Table2[[#This Row],[Nc Analytic]]-Table2[[#This Row],[Nc Simulation]])</f>
        <v>1.8543862237</v>
      </c>
      <c r="M12" s="1" t="n">
        <f aca="false">100*IF(Table2[[#This Row],[Nc Analytic]]&gt;0, Table2[[#This Row],[Absolute Error]]/Table2[[#This Row],[Nc Analytic]],1)</f>
        <v>100</v>
      </c>
    </row>
    <row r="13" customFormat="false" ht="13.8" hidden="false" customHeight="false" outlineLevel="0" collapsed="false">
      <c r="A13" s="1" t="n">
        <v>1.2</v>
      </c>
      <c r="B13" s="3"/>
      <c r="C13" s="0" t="n">
        <v>1.8818E-006</v>
      </c>
      <c r="D13" s="4" t="n">
        <f aca="false">ABS(Table6[[#This Row],[Pb Analytic]]-Table6[[#This Row],[Pb Simulation]])</f>
        <v>1.8818E-006</v>
      </c>
      <c r="E13" s="1" t="n">
        <f aca="false">100*IF(Table6[[#This Row],[Pb Analytic]]&gt;0, Table6[[#This Row],[Absolute Error]]/Table6[[#This Row],[Pb Analytic]],1)</f>
        <v>100</v>
      </c>
      <c r="F13" s="3"/>
      <c r="G13" s="0" t="n">
        <v>0.3329292027</v>
      </c>
      <c r="H13" s="4" t="n">
        <f aca="false">ABS(Table7[[#This Row],[Pd Analytic]]-Table7[[#This Row],[Pd Simulation]])</f>
        <v>0.3329292027</v>
      </c>
      <c r="I13" s="1" t="n">
        <f aca="false">100*IF(Table7[[#This Row],[Pd Analytic]]&gt;0, Table7[[#This Row],[Absolute Error]]/Table7[[#This Row],[Pd Analytic]],1)</f>
        <v>100</v>
      </c>
      <c r="K13" s="0" t="n">
        <v>2.1014013155</v>
      </c>
      <c r="L13" s="4" t="n">
        <f aca="false">ABS(Table2[[#This Row],[Nc Analytic]]-Table2[[#This Row],[Nc Simulation]])</f>
        <v>2.1014013155</v>
      </c>
      <c r="M13" s="1" t="n">
        <f aca="false">100*IF(Table2[[#This Row],[Nc Analytic]]&gt;0, Table2[[#This Row],[Absolute Error]]/Table2[[#This Row],[Nc Analytic]],1)</f>
        <v>100</v>
      </c>
    </row>
    <row r="14" customFormat="false" ht="13.8" hidden="false" customHeight="false" outlineLevel="0" collapsed="false">
      <c r="A14" s="1" t="n">
        <v>1.3</v>
      </c>
      <c r="B14" s="3"/>
      <c r="C14" s="0" t="n">
        <v>4.8286E-006</v>
      </c>
      <c r="D14" s="4" t="n">
        <f aca="false">ABS(Table6[[#This Row],[Pb Analytic]]-Table6[[#This Row],[Pb Simulation]])</f>
        <v>4.8286E-006</v>
      </c>
      <c r="E14" s="1" t="n">
        <f aca="false">100*IF(Table6[[#This Row],[Pb Analytic]]&gt;0, Table6[[#This Row],[Absolute Error]]/Table6[[#This Row],[Pb Analytic]],1)</f>
        <v>100</v>
      </c>
      <c r="F14" s="3"/>
      <c r="G14" s="0" t="n">
        <v>0.3591770788</v>
      </c>
      <c r="H14" s="4" t="n">
        <f aca="false">ABS(Table7[[#This Row],[Pd Analytic]]-Table7[[#This Row],[Pd Simulation]])</f>
        <v>0.3591770788</v>
      </c>
      <c r="I14" s="1" t="n">
        <f aca="false">100*IF(Table7[[#This Row],[Pd Analytic]]&gt;0, Table7[[#This Row],[Absolute Error]]/Table7[[#This Row],[Pd Analytic]],1)</f>
        <v>100</v>
      </c>
      <c r="K14" s="0" t="n">
        <v>2.3584084515</v>
      </c>
      <c r="L14" s="4" t="n">
        <f aca="false">ABS(Table2[[#This Row],[Nc Analytic]]-Table2[[#This Row],[Nc Simulation]])</f>
        <v>2.3584084515</v>
      </c>
      <c r="M14" s="1" t="n">
        <f aca="false">100*IF(Table2[[#This Row],[Nc Analytic]]&gt;0, Table2[[#This Row],[Absolute Error]]/Table2[[#This Row],[Nc Analytic]],1)</f>
        <v>100</v>
      </c>
    </row>
    <row r="15" customFormat="false" ht="13.8" hidden="false" customHeight="false" outlineLevel="0" collapsed="false">
      <c r="A15" s="1" t="n">
        <v>1.4</v>
      </c>
      <c r="B15" s="3"/>
      <c r="C15" s="0" t="n">
        <v>1.13317E-005</v>
      </c>
      <c r="D15" s="4" t="n">
        <f aca="false">ABS(Table6[[#This Row],[Pb Analytic]]-Table6[[#This Row],[Pb Simulation]])</f>
        <v>1.13317E-005</v>
      </c>
      <c r="E15" s="1" t="n">
        <f aca="false">100*IF(Table6[[#This Row],[Pb Analytic]]&gt;0, Table6[[#This Row],[Absolute Error]]/Table6[[#This Row],[Pb Analytic]],1)</f>
        <v>100</v>
      </c>
      <c r="F15" s="3"/>
      <c r="G15" s="0" t="n">
        <v>0.3848581432</v>
      </c>
      <c r="H15" s="4" t="n">
        <f aca="false">ABS(Table7[[#This Row],[Pd Analytic]]-Table7[[#This Row],[Pd Simulation]])</f>
        <v>0.3848581432</v>
      </c>
      <c r="I15" s="1" t="n">
        <f aca="false">100*IF(Table7[[#This Row],[Pd Analytic]]&gt;0, Table7[[#This Row],[Absolute Error]]/Table7[[#This Row],[Pd Analytic]],1)</f>
        <v>100</v>
      </c>
      <c r="K15" s="0" t="n">
        <v>2.6242570188</v>
      </c>
      <c r="L15" s="4" t="n">
        <f aca="false">ABS(Table2[[#This Row],[Nc Analytic]]-Table2[[#This Row],[Nc Simulation]])</f>
        <v>2.6242570188</v>
      </c>
      <c r="M15" s="1" t="n">
        <f aca="false">100*IF(Table2[[#This Row],[Nc Analytic]]&gt;0, Table2[[#This Row],[Absolute Error]]/Table2[[#This Row],[Nc Analytic]],1)</f>
        <v>100</v>
      </c>
    </row>
    <row r="16" customFormat="false" ht="13.8" hidden="false" customHeight="false" outlineLevel="0" collapsed="false">
      <c r="A16" s="1" t="n">
        <v>1.5</v>
      </c>
      <c r="B16" s="3"/>
      <c r="C16" s="0" t="n">
        <v>2.46102E-005</v>
      </c>
      <c r="D16" s="4" t="n">
        <f aca="false">ABS(Table6[[#This Row],[Pb Analytic]]-Table6[[#This Row],[Pb Simulation]])</f>
        <v>2.46102E-005</v>
      </c>
      <c r="E16" s="1" t="n">
        <f aca="false">100*IF(Table6[[#This Row],[Pb Analytic]]&gt;0, Table6[[#This Row],[Absolute Error]]/Table6[[#This Row],[Pb Analytic]],1)</f>
        <v>100</v>
      </c>
      <c r="F16" s="3"/>
      <c r="G16" s="0" t="n">
        <v>0.4098133989</v>
      </c>
      <c r="H16" s="4" t="n">
        <f aca="false">ABS(Table7[[#This Row],[Pd Analytic]]-Table7[[#This Row],[Pd Simulation]])</f>
        <v>0.4098133989</v>
      </c>
      <c r="I16" s="1" t="n">
        <f aca="false">100*IF(Table7[[#This Row],[Pd Analytic]]&gt;0, Table7[[#This Row],[Absolute Error]]/Table7[[#This Row],[Pd Analytic]],1)</f>
        <v>100</v>
      </c>
      <c r="K16" s="0" t="n">
        <v>2.8977857237</v>
      </c>
      <c r="L16" s="4" t="n">
        <f aca="false">ABS(Table2[[#This Row],[Nc Analytic]]-Table2[[#This Row],[Nc Simulation]])</f>
        <v>2.8977857237</v>
      </c>
      <c r="M16" s="1" t="n">
        <f aca="false">100*IF(Table2[[#This Row],[Nc Analytic]]&gt;0, Table2[[#This Row],[Absolute Error]]/Table2[[#This Row],[Nc Analytic]],1)</f>
        <v>100</v>
      </c>
    </row>
    <row r="17" customFormat="false" ht="13.8" hidden="false" customHeight="false" outlineLevel="0" collapsed="false">
      <c r="A17" s="1" t="n">
        <v>1.6</v>
      </c>
      <c r="B17" s="3"/>
      <c r="C17" s="0" t="n">
        <v>4.99376E-005</v>
      </c>
      <c r="D17" s="4" t="n">
        <f aca="false">ABS(Table6[[#This Row],[Pb Analytic]]-Table6[[#This Row],[Pb Simulation]])</f>
        <v>4.99376E-005</v>
      </c>
      <c r="E17" s="1" t="n">
        <f aca="false">100*IF(Table6[[#This Row],[Pb Analytic]]&gt;0, Table6[[#This Row],[Absolute Error]]/Table6[[#This Row],[Pb Analytic]],1)</f>
        <v>100</v>
      </c>
      <c r="F17" s="3"/>
      <c r="G17" s="0" t="n">
        <v>0.4339116579</v>
      </c>
      <c r="H17" s="4" t="n">
        <f aca="false">ABS(Table7[[#This Row],[Pd Analytic]]-Table7[[#This Row],[Pd Simulation]])</f>
        <v>0.4339116579</v>
      </c>
      <c r="I17" s="1" t="n">
        <f aca="false">100*IF(Table7[[#This Row],[Pd Analytic]]&gt;0, Table7[[#This Row],[Absolute Error]]/Table7[[#This Row],[Pd Analytic]],1)</f>
        <v>100</v>
      </c>
      <c r="K17" s="0" t="n">
        <v>3.1778542626</v>
      </c>
      <c r="L17" s="4" t="n">
        <f aca="false">ABS(Table2[[#This Row],[Nc Analytic]]-Table2[[#This Row],[Nc Simulation]])</f>
        <v>3.1778542626</v>
      </c>
      <c r="M17" s="1" t="n">
        <f aca="false">100*IF(Table2[[#This Row],[Nc Analytic]]&gt;0, Table2[[#This Row],[Absolute Error]]/Table2[[#This Row],[Nc Analytic]],1)</f>
        <v>100</v>
      </c>
    </row>
    <row r="18" customFormat="false" ht="13.8" hidden="false" customHeight="false" outlineLevel="0" collapsed="false">
      <c r="A18" s="1" t="n">
        <v>1.7</v>
      </c>
      <c r="B18" s="3"/>
      <c r="C18" s="0" t="n">
        <v>9.54232E-005</v>
      </c>
      <c r="D18" s="4" t="n">
        <f aca="false">ABS(Table6[[#This Row],[Pb Analytic]]-Table6[[#This Row],[Pb Simulation]])</f>
        <v>9.54232E-005</v>
      </c>
      <c r="E18" s="1" t="n">
        <f aca="false">100*IF(Table6[[#This Row],[Pb Analytic]]&gt;0, Table6[[#This Row],[Absolute Error]]/Table6[[#This Row],[Pb Analytic]],1)</f>
        <v>100</v>
      </c>
      <c r="F18" s="3"/>
      <c r="G18" s="0" t="n">
        <v>0.457048908</v>
      </c>
      <c r="H18" s="4" t="n">
        <f aca="false">ABS(Table7[[#This Row],[Pd Analytic]]-Table7[[#This Row],[Pd Simulation]])</f>
        <v>0.457048908</v>
      </c>
      <c r="I18" s="1" t="n">
        <f aca="false">100*IF(Table7[[#This Row],[Pd Analytic]]&gt;0, Table7[[#This Row],[Absolute Error]]/Table7[[#This Row],[Pd Analytic]],1)</f>
        <v>100</v>
      </c>
      <c r="K18" s="0" t="n">
        <v>3.463365601</v>
      </c>
      <c r="L18" s="4" t="n">
        <f aca="false">ABS(Table2[[#This Row],[Nc Analytic]]-Table2[[#This Row],[Nc Simulation]])</f>
        <v>3.463365601</v>
      </c>
      <c r="M18" s="1" t="n">
        <f aca="false">100*IF(Table2[[#This Row],[Nc Analytic]]&gt;0, Table2[[#This Row],[Absolute Error]]/Table2[[#This Row],[Nc Analytic]],1)</f>
        <v>100</v>
      </c>
    </row>
    <row r="19" customFormat="false" ht="13.8" hidden="false" customHeight="false" outlineLevel="0" collapsed="false">
      <c r="A19" s="1" t="n">
        <v>1.8</v>
      </c>
      <c r="B19" s="3"/>
      <c r="C19" s="0" t="n">
        <v>0.0001728442</v>
      </c>
      <c r="D19" s="4" t="n">
        <f aca="false">ABS(Table6[[#This Row],[Pb Analytic]]-Table6[[#This Row],[Pb Simulation]])</f>
        <v>0.0001728442</v>
      </c>
      <c r="E19" s="1" t="n">
        <f aca="false">100*IF(Table6[[#This Row],[Pb Analytic]]&gt;0, Table6[[#This Row],[Absolute Error]]/Table6[[#This Row],[Pb Analytic]],1)</f>
        <v>100</v>
      </c>
      <c r="F19" s="3"/>
      <c r="G19" s="0" t="n">
        <v>0.4791461158</v>
      </c>
      <c r="H19" s="4" t="n">
        <f aca="false">ABS(Table7[[#This Row],[Pd Analytic]]-Table7[[#This Row],[Pd Simulation]])</f>
        <v>0.4791461158</v>
      </c>
      <c r="I19" s="1" t="n">
        <f aca="false">100*IF(Table7[[#This Row],[Pd Analytic]]&gt;0, Table7[[#This Row],[Absolute Error]]/Table7[[#This Row],[Pd Analytic]],1)</f>
        <v>100</v>
      </c>
      <c r="K19" s="0" t="n">
        <v>3.753278312</v>
      </c>
      <c r="L19" s="4" t="n">
        <f aca="false">ABS(Table2[[#This Row],[Nc Analytic]]-Table2[[#This Row],[Nc Simulation]])</f>
        <v>3.753278312</v>
      </c>
      <c r="M19" s="1" t="n">
        <f aca="false">100*IF(Table2[[#This Row],[Nc Analytic]]&gt;0, Table2[[#This Row],[Absolute Error]]/Table2[[#This Row],[Nc Analytic]],1)</f>
        <v>100</v>
      </c>
    </row>
    <row r="20" customFormat="false" ht="13.8" hidden="false" customHeight="false" outlineLevel="0" collapsed="false">
      <c r="A20" s="1" t="n">
        <v>1.9</v>
      </c>
      <c r="B20" s="3"/>
      <c r="C20" s="0" t="n">
        <v>0.0002984366</v>
      </c>
      <c r="D20" s="4" t="n">
        <f aca="false">ABS(Table6[[#This Row],[Pb Analytic]]-Table6[[#This Row],[Pb Simulation]])</f>
        <v>0.0002984366</v>
      </c>
      <c r="E20" s="1" t="n">
        <f aca="false">100*IF(Table6[[#This Row],[Pb Analytic]]&gt;0, Table6[[#This Row],[Absolute Error]]/Table6[[#This Row],[Pb Analytic]],1)</f>
        <v>100</v>
      </c>
      <c r="F20" s="3"/>
      <c r="G20" s="0" t="n">
        <v>0.5001459475</v>
      </c>
      <c r="H20" s="4" t="n">
        <f aca="false">ABS(Table7[[#This Row],[Pd Analytic]]-Table7[[#This Row],[Pd Simulation]])</f>
        <v>0.5001459475</v>
      </c>
      <c r="I20" s="1" t="n">
        <f aca="false">100*IF(Table7[[#This Row],[Pd Analytic]]&gt;0, Table7[[#This Row],[Absolute Error]]/Table7[[#This Row],[Pd Analytic]],1)</f>
        <v>100</v>
      </c>
      <c r="K20" s="0" t="n">
        <v>4.0466096341</v>
      </c>
      <c r="L20" s="4" t="n">
        <f aca="false">ABS(Table2[[#This Row],[Nc Analytic]]-Table2[[#This Row],[Nc Simulation]])</f>
        <v>4.0466096341</v>
      </c>
      <c r="M20" s="1" t="n">
        <f aca="false">100*IF(Table2[[#This Row],[Nc Analytic]]&gt;0, Table2[[#This Row],[Absolute Error]]/Table2[[#This Row],[Nc Analytic]],1)</f>
        <v>100</v>
      </c>
    </row>
    <row r="21" customFormat="false" ht="13.8" hidden="false" customHeight="false" outlineLevel="0" collapsed="false">
      <c r="A21" s="1" t="n">
        <v>2</v>
      </c>
      <c r="B21" s="3"/>
      <c r="C21" s="0" t="n">
        <v>0.0004935313</v>
      </c>
      <c r="D21" s="4" t="n">
        <f aca="false">ABS(Table6[[#This Row],[Pb Analytic]]-Table6[[#This Row],[Pb Simulation]])</f>
        <v>0.0004935313</v>
      </c>
      <c r="E21" s="1" t="n">
        <f aca="false">100*IF(Table6[[#This Row],[Pb Analytic]]&gt;0, Table6[[#This Row],[Absolute Error]]/Table6[[#This Row],[Pb Analytic]],1)</f>
        <v>100</v>
      </c>
      <c r="F21" s="3"/>
      <c r="G21" s="0" t="n">
        <v>0.5200089157</v>
      </c>
      <c r="H21" s="4" t="n">
        <f aca="false">ABS(Table7[[#This Row],[Pd Analytic]]-Table7[[#This Row],[Pd Simulation]])</f>
        <v>0.5200089157</v>
      </c>
      <c r="I21" s="1" t="n">
        <f aca="false">100*IF(Table7[[#This Row],[Pd Analytic]]&gt;0, Table7[[#This Row],[Absolute Error]]/Table7[[#This Row],[Pd Analytic]],1)</f>
        <v>100</v>
      </c>
      <c r="K21" s="0" t="n">
        <v>4.342430896</v>
      </c>
      <c r="L21" s="4" t="n">
        <f aca="false">ABS(Table2[[#This Row],[Nc Analytic]]-Table2[[#This Row],[Nc Simulation]])</f>
        <v>4.342430896</v>
      </c>
      <c r="M21" s="1" t="n">
        <f aca="false">100*IF(Table2[[#This Row],[Nc Analytic]]&gt;0, Table2[[#This Row],[Absolute Error]]/Table2[[#This Row],[Nc Analytic]],1)</f>
        <v>100</v>
      </c>
    </row>
    <row r="22" customFormat="false" ht="13.8" hidden="false" customHeight="false" outlineLevel="0" collapsed="false">
      <c r="A22" s="1" t="n">
        <v>2.1</v>
      </c>
      <c r="B22" s="3"/>
      <c r="C22" s="0" t="n">
        <v>0.0007849254</v>
      </c>
      <c r="D22" s="4" t="n">
        <f aca="false">ABS(Table6[[#This Row],[Pb Analytic]]-Table6[[#This Row],[Pb Simulation]])</f>
        <v>0.0007849254</v>
      </c>
      <c r="E22" s="1" t="n">
        <f aca="false">100*IF(Table6[[#This Row],[Pb Analytic]]&gt;0, Table6[[#This Row],[Absolute Error]]/Table6[[#This Row],[Pb Analytic]],1)</f>
        <v>100</v>
      </c>
      <c r="F22" s="3"/>
      <c r="G22" s="0" t="n">
        <v>0.5387094313</v>
      </c>
      <c r="H22" s="4" t="n">
        <f aca="false">ABS(Table7[[#This Row],[Pd Analytic]]-Table7[[#This Row],[Pd Simulation]])</f>
        <v>0.5387094313</v>
      </c>
      <c r="I22" s="1" t="n">
        <f aca="false">100*IF(Table7[[#This Row],[Pd Analytic]]&gt;0, Table7[[#This Row],[Absolute Error]]/Table7[[#This Row],[Pd Analytic]],1)</f>
        <v>100</v>
      </c>
      <c r="K22" s="0" t="n">
        <v>4.6398576203</v>
      </c>
      <c r="L22" s="4" t="n">
        <f aca="false">ABS(Table2[[#This Row],[Nc Analytic]]-Table2[[#This Row],[Nc Simulation]])</f>
        <v>4.6398576203</v>
      </c>
      <c r="M22" s="1" t="n">
        <f aca="false">100*IF(Table2[[#This Row],[Nc Analytic]]&gt;0, Table2[[#This Row],[Absolute Error]]/Table2[[#This Row],[Nc Analytic]],1)</f>
        <v>100</v>
      </c>
    </row>
    <row r="23" customFormat="false" ht="13.8" hidden="false" customHeight="false" outlineLevel="0" collapsed="false">
      <c r="A23" s="1" t="n">
        <v>2.2</v>
      </c>
      <c r="B23" s="3"/>
      <c r="C23" s="0" t="n">
        <v>0.0012048883</v>
      </c>
      <c r="D23" s="4" t="n">
        <f aca="false">ABS(Table6[[#This Row],[Pb Analytic]]-Table6[[#This Row],[Pb Simulation]])</f>
        <v>0.0012048883</v>
      </c>
      <c r="E23" s="1" t="n">
        <f aca="false">100*IF(Table6[[#This Row],[Pb Analytic]]&gt;0, Table6[[#This Row],[Absolute Error]]/Table6[[#This Row],[Pb Analytic]],1)</f>
        <v>100</v>
      </c>
      <c r="F23" s="3"/>
      <c r="G23" s="0" t="n">
        <v>0.5562321582</v>
      </c>
      <c r="H23" s="4" t="n">
        <f aca="false">ABS(Table7[[#This Row],[Pd Analytic]]-Table7[[#This Row],[Pd Simulation]])</f>
        <v>0.5562321582</v>
      </c>
      <c r="I23" s="1" t="n">
        <f aca="false">100*IF(Table7[[#This Row],[Pd Analytic]]&gt;0, Table7[[#This Row],[Absolute Error]]/Table7[[#This Row],[Pd Analytic]],1)</f>
        <v>100</v>
      </c>
      <c r="K23" s="0" t="n">
        <v>4.9380369321</v>
      </c>
      <c r="L23" s="4" t="n">
        <f aca="false">ABS(Table2[[#This Row],[Nc Analytic]]-Table2[[#This Row],[Nc Simulation]])</f>
        <v>4.9380369321</v>
      </c>
      <c r="M23" s="1" t="n">
        <f aca="false">100*IF(Table2[[#This Row],[Nc Analytic]]&gt;0, Table2[[#This Row],[Absolute Error]]/Table2[[#This Row],[Nc Analytic]],1)</f>
        <v>100</v>
      </c>
    </row>
    <row r="24" customFormat="false" ht="13.8" hidden="false" customHeight="false" outlineLevel="0" collapsed="false">
      <c r="A24" s="1" t="n">
        <v>2.3</v>
      </c>
      <c r="B24" s="3"/>
      <c r="C24" s="0" t="n">
        <v>0.0017907398</v>
      </c>
      <c r="D24" s="4" t="n">
        <f aca="false">ABS(Table6[[#This Row],[Pb Analytic]]-Table6[[#This Row],[Pb Simulation]])</f>
        <v>0.0017907398</v>
      </c>
      <c r="E24" s="1" t="n">
        <f aca="false">100*IF(Table6[[#This Row],[Pb Analytic]]&gt;0, Table6[[#This Row],[Absolute Error]]/Table6[[#This Row],[Pb Analytic]],1)</f>
        <v>100</v>
      </c>
      <c r="F24" s="3"/>
      <c r="G24" s="0" t="n">
        <v>0.5725689597</v>
      </c>
      <c r="H24" s="4" t="n">
        <f aca="false">ABS(Table7[[#This Row],[Pd Analytic]]-Table7[[#This Row],[Pd Simulation]])</f>
        <v>0.5725689597</v>
      </c>
      <c r="I24" s="1" t="n">
        <f aca="false">100*IF(Table7[[#This Row],[Pd Analytic]]&gt;0, Table7[[#This Row],[Absolute Error]]/Table7[[#This Row],[Pd Analytic]],1)</f>
        <v>100</v>
      </c>
      <c r="K24" s="0" t="n">
        <v>5.2361348642</v>
      </c>
      <c r="L24" s="4" t="n">
        <f aca="false">ABS(Table2[[#This Row],[Nc Analytic]]-Table2[[#This Row],[Nc Simulation]])</f>
        <v>5.2361348642</v>
      </c>
      <c r="M24" s="1" t="n">
        <f aca="false">100*IF(Table2[[#This Row],[Nc Analytic]]&gt;0, Table2[[#This Row],[Absolute Error]]/Table2[[#This Row],[Nc Analytic]],1)</f>
        <v>100</v>
      </c>
    </row>
    <row r="25" customFormat="false" ht="13.8" hidden="false" customHeight="false" outlineLevel="0" collapsed="false">
      <c r="A25" s="1" t="n">
        <v>2.4</v>
      </c>
      <c r="B25" s="3"/>
      <c r="C25" s="0" t="n">
        <v>0.0025839819</v>
      </c>
      <c r="D25" s="4" t="n">
        <f aca="false">ABS(Table6[[#This Row],[Pb Analytic]]-Table6[[#This Row],[Pb Simulation]])</f>
        <v>0.0025839819</v>
      </c>
      <c r="E25" s="1" t="n">
        <f aca="false">100*IF(Table6[[#This Row],[Pb Analytic]]&gt;0, Table6[[#This Row],[Absolute Error]]/Table6[[#This Row],[Pb Analytic]],1)</f>
        <v>100</v>
      </c>
      <c r="F25" s="3"/>
      <c r="G25" s="0" t="n">
        <v>0.5877166072</v>
      </c>
      <c r="H25" s="4" t="n">
        <f aca="false">ABS(Table7[[#This Row],[Pd Analytic]]-Table7[[#This Row],[Pd Simulation]])</f>
        <v>0.5877166072</v>
      </c>
      <c r="I25" s="1" t="n">
        <f aca="false">100*IF(Table7[[#This Row],[Pd Analytic]]&gt;0, Table7[[#This Row],[Absolute Error]]/Table7[[#This Row],[Pd Analytic]],1)</f>
        <v>100</v>
      </c>
      <c r="K25" s="0" t="n">
        <v>5.5333258125</v>
      </c>
      <c r="L25" s="4" t="n">
        <f aca="false">ABS(Table2[[#This Row],[Nc Analytic]]-Table2[[#This Row],[Nc Simulation]])</f>
        <v>5.5333258125</v>
      </c>
      <c r="M25" s="1" t="n">
        <f aca="false">100*IF(Table2[[#This Row],[Nc Analytic]]&gt;0, Table2[[#This Row],[Absolute Error]]/Table2[[#This Row],[Nc Analytic]],1)</f>
        <v>100</v>
      </c>
    </row>
    <row r="26" customFormat="false" ht="13.8" hidden="false" customHeight="false" outlineLevel="0" collapsed="false">
      <c r="A26" s="1" t="n">
        <v>2.5</v>
      </c>
      <c r="B26" s="3"/>
      <c r="C26" s="0" t="n">
        <v>0.0036290148</v>
      </c>
      <c r="D26" s="4" t="n">
        <f aca="false">ABS(Table6[[#This Row],[Pb Analytic]]-Table6[[#This Row],[Pb Simulation]])</f>
        <v>0.0036290148</v>
      </c>
      <c r="E26" s="1" t="n">
        <f aca="false">100*IF(Table6[[#This Row],[Pb Analytic]]&gt;0, Table6[[#This Row],[Absolute Error]]/Table6[[#This Row],[Pb Analytic]],1)</f>
        <v>100</v>
      </c>
      <c r="F26" s="3"/>
      <c r="G26" s="0" t="n">
        <v>0.6016753028</v>
      </c>
      <c r="H26" s="4" t="n">
        <f aca="false">ABS(Table7[[#This Row],[Pd Analytic]]-Table7[[#This Row],[Pd Simulation]])</f>
        <v>0.6016753028</v>
      </c>
      <c r="I26" s="1" t="n">
        <f aca="false">100*IF(Table7[[#This Row],[Pd Analytic]]&gt;0, Table7[[#This Row],[Absolute Error]]/Table7[[#This Row],[Pd Analytic]],1)</f>
        <v>100</v>
      </c>
      <c r="K26" s="0" t="n">
        <v>5.8287858305</v>
      </c>
      <c r="L26" s="4" t="n">
        <f aca="false">ABS(Table2[[#This Row],[Nc Analytic]]-Table2[[#This Row],[Nc Simulation]])</f>
        <v>5.8287858305</v>
      </c>
      <c r="M26" s="1" t="n">
        <f aca="false">100*IF(Table2[[#This Row],[Nc Analytic]]&gt;0, Table2[[#This Row],[Absolute Error]]/Table2[[#This Row],[Nc Analytic]],1)</f>
        <v>100</v>
      </c>
    </row>
    <row r="27" customFormat="false" ht="13.8" hidden="false" customHeight="false" outlineLevel="0" collapsed="false">
      <c r="A27" s="1" t="n">
        <v>2.6</v>
      </c>
      <c r="B27" s="3"/>
      <c r="C27" s="0" t="n">
        <v>0.0049715216</v>
      </c>
      <c r="D27" s="4" t="n">
        <f aca="false">ABS(Table6[[#This Row],[Pb Analytic]]-Table6[[#This Row],[Pb Simulation]])</f>
        <v>0.0049715216</v>
      </c>
      <c r="E27" s="1" t="n">
        <f aca="false">100*IF(Table6[[#This Row],[Pb Analytic]]&gt;0, Table6[[#This Row],[Absolute Error]]/Table6[[#This Row],[Pb Analytic]],1)</f>
        <v>100</v>
      </c>
      <c r="F27" s="3"/>
      <c r="G27" s="0" t="n">
        <v>0.6144479682</v>
      </c>
      <c r="H27" s="4" t="n">
        <f aca="false">ABS(Table7[[#This Row],[Pd Analytic]]-Table7[[#This Row],[Pd Simulation]])</f>
        <v>0.6144479682</v>
      </c>
      <c r="I27" s="1" t="n">
        <f aca="false">100*IF(Table7[[#This Row],[Pd Analytic]]&gt;0, Table7[[#This Row],[Absolute Error]]/Table7[[#This Row],[Pd Analytic]],1)</f>
        <v>100</v>
      </c>
      <c r="K27" s="0" t="n">
        <v>6.1216907432</v>
      </c>
      <c r="L27" s="4" t="n">
        <f aca="false">ABS(Table2[[#This Row],[Nc Analytic]]-Table2[[#This Row],[Nc Simulation]])</f>
        <v>6.1216907432</v>
      </c>
      <c r="M27" s="1" t="n">
        <f aca="false">100*IF(Table2[[#This Row],[Nc Analytic]]&gt;0, Table2[[#This Row],[Absolute Error]]/Table2[[#This Row],[Nc Analytic]],1)</f>
        <v>100</v>
      </c>
    </row>
    <row r="28" customFormat="false" ht="13.8" hidden="false" customHeight="false" outlineLevel="0" collapsed="false">
      <c r="A28" s="1" t="n">
        <v>2.7</v>
      </c>
      <c r="B28" s="3"/>
      <c r="C28" s="0" t="n">
        <v>0.0066566405</v>
      </c>
      <c r="D28" s="4" t="n">
        <f aca="false">ABS(Table6[[#This Row],[Pb Analytic]]-Table6[[#This Row],[Pb Simulation]])</f>
        <v>0.0066566405</v>
      </c>
      <c r="E28" s="1" t="n">
        <f aca="false">100*IF(Table6[[#This Row],[Pb Analytic]]&gt;0, Table6[[#This Row],[Absolute Error]]/Table6[[#This Row],[Pb Analytic]],1)</f>
        <v>100</v>
      </c>
      <c r="F28" s="3"/>
      <c r="G28" s="0" t="n">
        <v>0.6260401712</v>
      </c>
      <c r="H28" s="4" t="n">
        <f aca="false">ABS(Table7[[#This Row],[Pd Analytic]]-Table7[[#This Row],[Pd Simulation]])</f>
        <v>0.6260401712</v>
      </c>
      <c r="I28" s="1" t="n">
        <f aca="false">100*IF(Table7[[#This Row],[Pd Analytic]]&gt;0, Table7[[#This Row],[Absolute Error]]/Table7[[#This Row],[Pd Analytic]],1)</f>
        <v>100</v>
      </c>
      <c r="K28" s="0" t="n">
        <v>6.4112193221</v>
      </c>
      <c r="L28" s="4" t="n">
        <f aca="false">ABS(Table2[[#This Row],[Nc Analytic]]-Table2[[#This Row],[Nc Simulation]])</f>
        <v>6.4112193221</v>
      </c>
      <c r="M28" s="1" t="n">
        <f aca="false">100*IF(Table2[[#This Row],[Nc Analytic]]&gt;0, Table2[[#This Row],[Absolute Error]]/Table2[[#This Row],[Nc Analytic]],1)</f>
        <v>100</v>
      </c>
    </row>
    <row r="29" customFormat="false" ht="13.8" hidden="false" customHeight="false" outlineLevel="0" collapsed="false">
      <c r="A29" s="1" t="n">
        <v>2.8</v>
      </c>
      <c r="B29" s="3"/>
      <c r="C29" s="0" t="n">
        <v>0.0087270723</v>
      </c>
      <c r="D29" s="4" t="n">
        <f aca="false">ABS(Table6[[#This Row],[Pb Analytic]]-Table6[[#This Row],[Pb Simulation]])</f>
        <v>0.0087270723</v>
      </c>
      <c r="E29" s="1" t="n">
        <f aca="false">100*IF(Table6[[#This Row],[Pb Analytic]]&gt;0, Table6[[#This Row],[Absolute Error]]/Table6[[#This Row],[Pb Analytic]],1)</f>
        <v>100</v>
      </c>
      <c r="F29" s="3"/>
      <c r="G29" s="0" t="n">
        <v>0.6364605164</v>
      </c>
      <c r="H29" s="4" t="n">
        <f aca="false">ABS(Table7[[#This Row],[Pd Analytic]]-Table7[[#This Row],[Pd Simulation]])</f>
        <v>0.6364605164</v>
      </c>
      <c r="I29" s="1" t="n">
        <f aca="false">100*IF(Table7[[#This Row],[Pd Analytic]]&gt;0, Table7[[#This Row],[Absolute Error]]/Table7[[#This Row],[Pd Analytic]],1)</f>
        <v>100</v>
      </c>
      <c r="K29" s="0" t="n">
        <v>6.6965610748</v>
      </c>
      <c r="L29" s="4" t="n">
        <f aca="false">ABS(Table2[[#This Row],[Nc Analytic]]-Table2[[#This Row],[Nc Simulation]])</f>
        <v>6.6965610748</v>
      </c>
      <c r="M29" s="1" t="n">
        <f aca="false">100*IF(Table2[[#This Row],[Nc Analytic]]&gt;0, Table2[[#This Row],[Absolute Error]]/Table2[[#This Row],[Nc Analytic]],1)</f>
        <v>100</v>
      </c>
    </row>
    <row r="30" customFormat="false" ht="13.8" hidden="false" customHeight="false" outlineLevel="0" collapsed="false">
      <c r="A30" s="1" t="n">
        <v>2.9</v>
      </c>
      <c r="B30" s="3"/>
      <c r="C30" s="0" t="n">
        <v>0.0112212707</v>
      </c>
      <c r="D30" s="4" t="n">
        <f aca="false">ABS(Table6[[#This Row],[Pb Analytic]]-Table6[[#This Row],[Pb Simulation]])</f>
        <v>0.0112212707</v>
      </c>
      <c r="E30" s="1" t="n">
        <f aca="false">100*IF(Table6[[#This Row],[Pb Analytic]]&gt;0, Table6[[#This Row],[Absolute Error]]/Table6[[#This Row],[Pb Analytic]],1)</f>
        <v>100</v>
      </c>
      <c r="F30" s="3"/>
      <c r="G30" s="0" t="n">
        <v>0.645721305</v>
      </c>
      <c r="H30" s="4" t="n">
        <f aca="false">ABS(Table7[[#This Row],[Pd Analytic]]-Table7[[#This Row],[Pd Simulation]])</f>
        <v>0.645721305</v>
      </c>
      <c r="I30" s="1" t="n">
        <f aca="false">100*IF(Table7[[#This Row],[Pd Analytic]]&gt;0, Table7[[#This Row],[Absolute Error]]/Table7[[#This Row],[Pd Analytic]],1)</f>
        <v>100</v>
      </c>
      <c r="K30" s="0" t="n">
        <v>6.9769276583</v>
      </c>
      <c r="L30" s="4" t="n">
        <f aca="false">ABS(Table2[[#This Row],[Nc Analytic]]-Table2[[#This Row],[Nc Simulation]])</f>
        <v>6.9769276583</v>
      </c>
      <c r="M30" s="1" t="n">
        <f aca="false">100*IF(Table2[[#This Row],[Nc Analytic]]&gt;0, Table2[[#This Row],[Absolute Error]]/Table2[[#This Row],[Nc Analytic]],1)</f>
        <v>100</v>
      </c>
    </row>
    <row r="31" customFormat="false" ht="13.8" hidden="false" customHeight="false" outlineLevel="0" collapsed="false">
      <c r="A31" s="1" t="n">
        <v>3</v>
      </c>
      <c r="B31" s="3"/>
      <c r="C31" s="0" t="n">
        <v>0.014171855</v>
      </c>
      <c r="D31" s="4" t="n">
        <f aca="false">ABS(Table6[[#This Row],[Pb Analytic]]-Table6[[#This Row],[Pb Simulation]])</f>
        <v>0.014171855</v>
      </c>
      <c r="E31" s="1" t="n">
        <f aca="false">100*IF(Table6[[#This Row],[Pb Analytic]]&gt;0, Table6[[#This Row],[Absolute Error]]/Table6[[#This Row],[Pb Analytic]],1)</f>
        <v>100</v>
      </c>
      <c r="F31" s="3"/>
      <c r="G31" s="0" t="n">
        <v>0.6538392745</v>
      </c>
      <c r="H31" s="4" t="n">
        <f aca="false">ABS(Table7[[#This Row],[Pd Analytic]]-Table7[[#This Row],[Pd Simulation]])</f>
        <v>0.6538392745</v>
      </c>
      <c r="I31" s="1" t="n">
        <f aca="false">100*IF(Table7[[#This Row],[Pd Analytic]]&gt;0, Table7[[#This Row],[Absolute Error]]/Table7[[#This Row],[Pd Analytic]],1)</f>
        <v>100</v>
      </c>
      <c r="K31" s="0" t="n">
        <v>7.2515665706</v>
      </c>
      <c r="L31" s="4" t="n">
        <f aca="false">ABS(Table2[[#This Row],[Nc Analytic]]-Table2[[#This Row],[Nc Simulation]])</f>
        <v>7.2515665706</v>
      </c>
      <c r="M31" s="1" t="n">
        <f aca="false">100*IF(Table2[[#This Row],[Nc Analytic]]&gt;0, Table2[[#This Row],[Absolute Error]]/Table2[[#This Row],[Nc Analytic]],1)</f>
        <v>100</v>
      </c>
    </row>
    <row r="32" customFormat="false" ht="13.8" hidden="false" customHeight="false" outlineLevel="0" collapsed="false">
      <c r="A32" s="1" t="n">
        <v>3.1</v>
      </c>
      <c r="B32" s="3"/>
      <c r="C32" s="0" t="n">
        <v>0.0176043527</v>
      </c>
      <c r="D32" s="4" t="n">
        <f aca="false">ABS(Table6[[#This Row],[Pb Analytic]]-Table6[[#This Row],[Pb Simulation]])</f>
        <v>0.0176043527</v>
      </c>
      <c r="E32" s="1" t="n">
        <f aca="false">100*IF(Table6[[#This Row],[Pb Analytic]]&gt;0, Table6[[#This Row],[Absolute Error]]/Table6[[#This Row],[Pb Analytic]],1)</f>
        <v>100</v>
      </c>
      <c r="F32" s="3"/>
      <c r="G32" s="0" t="n">
        <v>0.6608362604</v>
      </c>
      <c r="H32" s="4" t="n">
        <f aca="false">ABS(Table7[[#This Row],[Pd Analytic]]-Table7[[#This Row],[Pd Simulation]])</f>
        <v>0.6608362604</v>
      </c>
      <c r="I32" s="1" t="n">
        <f aca="false">100*IF(Table7[[#This Row],[Pd Analytic]]&gt;0, Table7[[#This Row],[Absolute Error]]/Table7[[#This Row],[Pd Analytic]],1)</f>
        <v>100</v>
      </c>
      <c r="K32" s="0" t="n">
        <v>7.5197756297</v>
      </c>
      <c r="L32" s="4" t="n">
        <f aca="false">ABS(Table2[[#This Row],[Nc Analytic]]-Table2[[#This Row],[Nc Simulation]])</f>
        <v>7.5197756297</v>
      </c>
      <c r="M32" s="1" t="n">
        <f aca="false">100*IF(Table2[[#This Row],[Nc Analytic]]&gt;0, Table2[[#This Row],[Absolute Error]]/Table2[[#This Row],[Nc Analytic]],1)</f>
        <v>100</v>
      </c>
    </row>
    <row r="33" customFormat="false" ht="13.8" hidden="false" customHeight="false" outlineLevel="0" collapsed="false">
      <c r="A33" s="1" t="n">
        <v>3.2</v>
      </c>
      <c r="B33" s="3"/>
      <c r="C33" s="0" t="n">
        <v>0.021536343</v>
      </c>
      <c r="D33" s="4" t="n">
        <f aca="false">ABS(Table6[[#This Row],[Pb Analytic]]-Table6[[#This Row],[Pb Simulation]])</f>
        <v>0.021536343</v>
      </c>
      <c r="E33" s="1" t="n">
        <f aca="false">100*IF(Table6[[#This Row],[Pb Analytic]]&gt;0, Table6[[#This Row],[Absolute Error]]/Table6[[#This Row],[Pb Analytic]],1)</f>
        <v>100</v>
      </c>
      <c r="F33" s="3"/>
      <c r="G33" s="0" t="n">
        <v>0.6667396596</v>
      </c>
      <c r="H33" s="4" t="n">
        <f aca="false">ABS(Table7[[#This Row],[Pd Analytic]]-Table7[[#This Row],[Pd Simulation]])</f>
        <v>0.6667396596</v>
      </c>
      <c r="I33" s="1" t="n">
        <f aca="false">100*IF(Table7[[#This Row],[Pd Analytic]]&gt;0, Table7[[#This Row],[Absolute Error]]/Table7[[#This Row],[Pd Analytic]],1)</f>
        <v>100</v>
      </c>
      <c r="K33" s="0" t="n">
        <v>7.7809168093</v>
      </c>
      <c r="L33" s="4" t="n">
        <f aca="false">ABS(Table2[[#This Row],[Nc Analytic]]-Table2[[#This Row],[Nc Simulation]])</f>
        <v>7.7809168093</v>
      </c>
      <c r="M33" s="1" t="n">
        <f aca="false">100*IF(Table2[[#This Row],[Nc Analytic]]&gt;0, Table2[[#This Row],[Absolute Error]]/Table2[[#This Row],[Nc Analytic]],1)</f>
        <v>100</v>
      </c>
    </row>
    <row r="34" customFormat="false" ht="13.8" hidden="false" customHeight="false" outlineLevel="0" collapsed="false">
      <c r="A34" s="1" t="n">
        <v>3.3</v>
      </c>
      <c r="B34" s="3"/>
      <c r="C34" s="0" t="n">
        <v>0.0259770301</v>
      </c>
      <c r="D34" s="4" t="n">
        <f aca="false">ABS(Table6[[#This Row],[Pb Analytic]]-Table6[[#This Row],[Pb Simulation]])</f>
        <v>0.0259770301</v>
      </c>
      <c r="E34" s="1" t="n">
        <f aca="false">100*IF(Table6[[#This Row],[Pb Analytic]]&gt;0, Table6[[#This Row],[Absolute Error]]/Table6[[#This Row],[Pb Analytic]],1)</f>
        <v>100</v>
      </c>
      <c r="F34" s="3"/>
      <c r="G34" s="0" t="n">
        <v>0.6715826252</v>
      </c>
      <c r="H34" s="4" t="n">
        <f aca="false">ABS(Table7[[#This Row],[Pd Analytic]]-Table7[[#This Row],[Pd Simulation]])</f>
        <v>0.6715826252</v>
      </c>
      <c r="I34" s="1" t="n">
        <f aca="false">100*IF(Table7[[#This Row],[Pd Analytic]]&gt;0, Table7[[#This Row],[Absolute Error]]/Table7[[#This Row],[Pd Analytic]],1)</f>
        <v>100</v>
      </c>
      <c r="K34" s="0" t="n">
        <v>8.0344282154</v>
      </c>
      <c r="L34" s="4" t="n">
        <f aca="false">ABS(Table2[[#This Row],[Nc Analytic]]-Table2[[#This Row],[Nc Simulation]])</f>
        <v>8.0344282154</v>
      </c>
      <c r="M34" s="1" t="n">
        <f aca="false">100*IF(Table2[[#This Row],[Nc Analytic]]&gt;0, Table2[[#This Row],[Absolute Error]]/Table2[[#This Row],[Nc Analytic]],1)</f>
        <v>100</v>
      </c>
    </row>
    <row r="35" customFormat="false" ht="13.8" hidden="false" customHeight="false" outlineLevel="0" collapsed="false">
      <c r="A35" s="1" t="n">
        <v>3.4</v>
      </c>
      <c r="B35" s="3"/>
      <c r="C35" s="0" t="n">
        <v>0.030927235</v>
      </c>
      <c r="D35" s="4" t="n">
        <f aca="false">ABS(Table6[[#This Row],[Pb Analytic]]-Table6[[#This Row],[Pb Simulation]])</f>
        <v>0.030927235</v>
      </c>
      <c r="E35" s="1" t="n">
        <f aca="false">100*IF(Table6[[#This Row],[Pb Analytic]]&gt;0, Table6[[#This Row],[Absolute Error]]/Table6[[#This Row],[Pb Analytic]],1)</f>
        <v>100</v>
      </c>
      <c r="F35" s="3"/>
      <c r="G35" s="0" t="n">
        <v>0.6754039649</v>
      </c>
      <c r="H35" s="4" t="n">
        <f aca="false">ABS(Table7[[#This Row],[Pd Analytic]]-Table7[[#This Row],[Pd Simulation]])</f>
        <v>0.6754039649</v>
      </c>
      <c r="I35" s="1" t="n">
        <f aca="false">100*IF(Table7[[#This Row],[Pd Analytic]]&gt;0, Table7[[#This Row],[Absolute Error]]/Table7[[#This Row],[Pd Analytic]],1)</f>
        <v>100</v>
      </c>
      <c r="K35" s="0" t="n">
        <v>8.2798333131</v>
      </c>
      <c r="L35" s="4" t="n">
        <f aca="false">ABS(Table2[[#This Row],[Nc Analytic]]-Table2[[#This Row],[Nc Simulation]])</f>
        <v>8.2798333131</v>
      </c>
      <c r="M35" s="1" t="n">
        <f aca="false">100*IF(Table2[[#This Row],[Nc Analytic]]&gt;0, Table2[[#This Row],[Absolute Error]]/Table2[[#This Row],[Nc Analytic]],1)</f>
        <v>100</v>
      </c>
    </row>
    <row r="36" customFormat="false" ht="13.8" hidden="false" customHeight="false" outlineLevel="0" collapsed="false">
      <c r="A36" s="1" t="n">
        <v>3.5</v>
      </c>
      <c r="B36" s="3"/>
      <c r="C36" s="0" t="n">
        <v>0.0363797625</v>
      </c>
      <c r="D36" s="4" t="n">
        <f aca="false">ABS(Table6[[#This Row],[Pb Analytic]]-Table6[[#This Row],[Pb Simulation]])</f>
        <v>0.0363797625</v>
      </c>
      <c r="E36" s="1" t="n">
        <f aca="false">100*IF(Table6[[#This Row],[Pb Analytic]]&gt;0, Table6[[#This Row],[Absolute Error]]/Table6[[#This Row],[Pb Analytic]],1)</f>
        <v>100</v>
      </c>
      <c r="F36" s="3"/>
      <c r="G36" s="0" t="n">
        <v>0.6782477582</v>
      </c>
      <c r="H36" s="4" t="n">
        <f aca="false">ABS(Table7[[#This Row],[Pd Analytic]]-Table7[[#This Row],[Pd Simulation]])</f>
        <v>0.6782477582</v>
      </c>
      <c r="I36" s="1" t="n">
        <f aca="false">100*IF(Table7[[#This Row],[Pd Analytic]]&gt;0, Table7[[#This Row],[Absolute Error]]/Table7[[#This Row],[Pd Analytic]],1)</f>
        <v>100</v>
      </c>
      <c r="K36" s="0" t="n">
        <v>8.5167468839</v>
      </c>
      <c r="L36" s="4" t="n">
        <f aca="false">ABS(Table2[[#This Row],[Nc Analytic]]-Table2[[#This Row],[Nc Simulation]])</f>
        <v>8.5167468839</v>
      </c>
      <c r="M36" s="1" t="n">
        <f aca="false">100*IF(Table2[[#This Row],[Nc Analytic]]&gt;0, Table2[[#This Row],[Absolute Error]]/Table2[[#This Row],[Nc Analytic]],1)</f>
        <v>100</v>
      </c>
    </row>
    <row r="37" customFormat="false" ht="13.8" hidden="false" customHeight="false" outlineLevel="0" collapsed="false">
      <c r="A37" s="1" t="n">
        <v>3.6</v>
      </c>
      <c r="B37" s="3"/>
      <c r="C37" s="0" t="n">
        <v>0.0423200754</v>
      </c>
      <c r="D37" s="4" t="n">
        <f aca="false">ABS(Table6[[#This Row],[Pb Analytic]]-Table6[[#This Row],[Pb Simulation]])</f>
        <v>0.0423200754</v>
      </c>
      <c r="E37" s="1" t="n">
        <f aca="false">100*IF(Table6[[#This Row],[Pb Analytic]]&gt;0, Table6[[#This Row],[Absolute Error]]/Table6[[#This Row],[Pb Analytic]],1)</f>
        <v>100</v>
      </c>
      <c r="F37" s="3"/>
      <c r="G37" s="0" t="n">
        <v>0.6801627321</v>
      </c>
      <c r="H37" s="4" t="n">
        <f aca="false">ABS(Table7[[#This Row],[Pd Analytic]]-Table7[[#This Row],[Pd Simulation]])</f>
        <v>0.6801627321</v>
      </c>
      <c r="I37" s="1" t="n">
        <f aca="false">100*IF(Table7[[#This Row],[Pd Analytic]]&gt;0, Table7[[#This Row],[Absolute Error]]/Table7[[#This Row],[Pd Analytic]],1)</f>
        <v>100</v>
      </c>
      <c r="K37" s="0" t="n">
        <v>8.7448775527</v>
      </c>
      <c r="L37" s="4" t="n">
        <f aca="false">ABS(Table2[[#This Row],[Nc Analytic]]-Table2[[#This Row],[Nc Simulation]])</f>
        <v>8.7448775527</v>
      </c>
      <c r="M37" s="1" t="n">
        <f aca="false">100*IF(Table2[[#This Row],[Nc Analytic]]&gt;0, Table2[[#This Row],[Absolute Error]]/Table2[[#This Row],[Nc Analytic]],1)</f>
        <v>100</v>
      </c>
    </row>
    <row r="38" customFormat="false" ht="13.8" hidden="false" customHeight="false" outlineLevel="0" collapsed="false">
      <c r="A38" s="1" t="n">
        <v>3.7</v>
      </c>
      <c r="B38" s="3"/>
      <c r="C38" s="0" t="n">
        <v>0.0487271973</v>
      </c>
      <c r="D38" s="4" t="n">
        <f aca="false">ABS(Table6[[#This Row],[Pb Analytic]]-Table6[[#This Row],[Pb Simulation]])</f>
        <v>0.0487271973</v>
      </c>
      <c r="E38" s="1" t="n">
        <f aca="false">100*IF(Table6[[#This Row],[Pb Analytic]]&gt;0, Table6[[#This Row],[Absolute Error]]/Table6[[#This Row],[Pb Analytic]],1)</f>
        <v>100</v>
      </c>
      <c r="F38" s="3"/>
      <c r="G38" s="0" t="n">
        <v>0.6812014561</v>
      </c>
      <c r="H38" s="4" t="n">
        <f aca="false">ABS(Table7[[#This Row],[Pd Analytic]]-Table7[[#This Row],[Pd Simulation]])</f>
        <v>0.6812014561</v>
      </c>
      <c r="I38" s="1" t="n">
        <f aca="false">100*IF(Table7[[#This Row],[Pd Analytic]]&gt;0, Table7[[#This Row],[Absolute Error]]/Table7[[#This Row],[Pd Analytic]],1)</f>
        <v>100</v>
      </c>
      <c r="K38" s="0" t="n">
        <v>8.9640270344</v>
      </c>
      <c r="L38" s="4" t="n">
        <f aca="false">ABS(Table2[[#This Row],[Nc Analytic]]-Table2[[#This Row],[Nc Simulation]])</f>
        <v>8.9640270344</v>
      </c>
      <c r="M38" s="1" t="n">
        <f aca="false">100*IF(Table2[[#This Row],[Nc Analytic]]&gt;0, Table2[[#This Row],[Absolute Error]]/Table2[[#This Row],[Nc Analytic]],1)</f>
        <v>100</v>
      </c>
    </row>
    <row r="39" customFormat="false" ht="13.8" hidden="false" customHeight="false" outlineLevel="0" collapsed="false">
      <c r="A39" s="1" t="n">
        <v>3.8</v>
      </c>
      <c r="B39" s="3"/>
      <c r="C39" s="0" t="n">
        <v>0.05557476</v>
      </c>
      <c r="D39" s="4" t="n">
        <f aca="false">ABS(Table6[[#This Row],[Pb Analytic]]-Table6[[#This Row],[Pb Simulation]])</f>
        <v>0.05557476</v>
      </c>
      <c r="E39" s="1" t="n">
        <f aca="false">100*IF(Table6[[#This Row],[Pb Analytic]]&gt;0, Table6[[#This Row],[Absolute Error]]/Table6[[#This Row],[Pb Analytic]],1)</f>
        <v>100</v>
      </c>
      <c r="F39" s="3"/>
      <c r="G39" s="0" t="n">
        <v>0.6814194226</v>
      </c>
      <c r="H39" s="4" t="n">
        <f aca="false">ABS(Table7[[#This Row],[Pd Analytic]]-Table7[[#This Row],[Pd Simulation]])</f>
        <v>0.6814194226</v>
      </c>
      <c r="I39" s="1" t="n">
        <f aca="false">100*IF(Table7[[#This Row],[Pd Analytic]]&gt;0, Table7[[#This Row],[Absolute Error]]/Table7[[#This Row],[Pd Analytic]],1)</f>
        <v>100</v>
      </c>
      <c r="K39" s="0" t="n">
        <v>9.1740864876</v>
      </c>
      <c r="L39" s="4" t="n">
        <f aca="false">ABS(Table2[[#This Row],[Nc Analytic]]-Table2[[#This Row],[Nc Simulation]])</f>
        <v>9.1740864876</v>
      </c>
      <c r="M39" s="1" t="n">
        <f aca="false">100*IF(Table2[[#This Row],[Nc Analytic]]&gt;0, Table2[[#This Row],[Absolute Error]]/Table2[[#This Row],[Nc Analytic]],1)</f>
        <v>100</v>
      </c>
    </row>
    <row r="40" customFormat="false" ht="13.8" hidden="false" customHeight="false" outlineLevel="0" collapsed="false">
      <c r="A40" s="1" t="n">
        <v>3.9</v>
      </c>
      <c r="B40" s="3"/>
      <c r="C40" s="0" t="n">
        <v>0.062832118</v>
      </c>
      <c r="D40" s="4" t="n">
        <f aca="false">ABS(Table6[[#This Row],[Pb Analytic]]-Table6[[#This Row],[Pb Simulation]])</f>
        <v>0.062832118</v>
      </c>
      <c r="E40" s="1" t="n">
        <f aca="false">100*IF(Table6[[#This Row],[Pb Analytic]]&gt;0, Table6[[#This Row],[Absolute Error]]/Table6[[#This Row],[Pb Analytic]],1)</f>
        <v>100</v>
      </c>
      <c r="F40" s="3"/>
      <c r="G40" s="0" t="n">
        <v>0.6808740793</v>
      </c>
      <c r="H40" s="4" t="n">
        <f aca="false">ABS(Table7[[#This Row],[Pd Analytic]]-Table7[[#This Row],[Pd Simulation]])</f>
        <v>0.6808740793</v>
      </c>
      <c r="I40" s="1" t="n">
        <f aca="false">100*IF(Table7[[#This Row],[Pd Analytic]]&gt;0, Table7[[#This Row],[Absolute Error]]/Table7[[#This Row],[Pd Analytic]],1)</f>
        <v>100</v>
      </c>
      <c r="K40" s="0" t="n">
        <v>9.37503051</v>
      </c>
      <c r="L40" s="4" t="n">
        <f aca="false">ABS(Table2[[#This Row],[Nc Analytic]]-Table2[[#This Row],[Nc Simulation]])</f>
        <v>9.37503051</v>
      </c>
      <c r="M40" s="1" t="n">
        <f aca="false">100*IF(Table2[[#This Row],[Nc Analytic]]&gt;0, Table2[[#This Row],[Absolute Error]]/Table2[[#This Row],[Nc Analytic]],1)</f>
        <v>100</v>
      </c>
    </row>
    <row r="41" customFormat="false" ht="13.8" hidden="false" customHeight="false" outlineLevel="0" collapsed="false">
      <c r="A41" s="1" t="n">
        <v>4</v>
      </c>
      <c r="B41" s="3"/>
      <c r="C41" s="0" t="n">
        <v>0.0704654637</v>
      </c>
      <c r="D41" s="4" t="n">
        <f aca="false">ABS(Table6[[#This Row],[Pb Analytic]]-Table6[[#This Row],[Pb Simulation]])</f>
        <v>0.0704654637</v>
      </c>
      <c r="E41" s="1" t="n">
        <f aca="false">100*IF(Table6[[#This Row],[Pb Analytic]]&gt;0, Table6[[#This Row],[Absolute Error]]/Table6[[#This Row],[Pb Analytic]],1)</f>
        <v>100</v>
      </c>
      <c r="F41" s="3"/>
      <c r="G41" s="0" t="n">
        <v>0.6796238704</v>
      </c>
      <c r="H41" s="4" t="n">
        <f aca="false">ABS(Table7[[#This Row],[Pd Analytic]]-Table7[[#This Row],[Pd Simulation]])</f>
        <v>0.6796238704</v>
      </c>
      <c r="I41" s="1" t="n">
        <f aca="false">100*IF(Table7[[#This Row],[Pd Analytic]]&gt;0, Table7[[#This Row],[Absolute Error]]/Table7[[#This Row],[Pd Analytic]],1)</f>
        <v>100</v>
      </c>
      <c r="K41" s="0" t="n">
        <v>9.5669093826</v>
      </c>
      <c r="L41" s="4" t="n">
        <f aca="false">ABS(Table2[[#This Row],[Nc Analytic]]-Table2[[#This Row],[Nc Simulation]])</f>
        <v>9.5669093826</v>
      </c>
      <c r="M41" s="1" t="n">
        <f aca="false">100*IF(Table2[[#This Row],[Nc Analytic]]&gt;0, Table2[[#This Row],[Absolute Error]]/Table2[[#This Row],[Nc Analytic]],1)</f>
        <v>100</v>
      </c>
    </row>
    <row r="42" customFormat="false" ht="13.8" hidden="false" customHeight="false" outlineLevel="0" collapsed="false">
      <c r="A42" s="1" t="n">
        <v>4.1</v>
      </c>
      <c r="B42" s="3"/>
      <c r="C42" s="0" t="n">
        <v>0.078438888</v>
      </c>
      <c r="D42" s="4" t="n">
        <f aca="false">ABS(Table6[[#This Row],[Pb Analytic]]-Table6[[#This Row],[Pb Simulation]])</f>
        <v>0.078438888</v>
      </c>
      <c r="E42" s="1" t="n">
        <f aca="false">100*IF(Table6[[#This Row],[Pb Analytic]]&gt;0, Table6[[#This Row],[Absolute Error]]/Table6[[#This Row],[Pb Analytic]],1)</f>
        <v>100</v>
      </c>
      <c r="F42" s="3"/>
      <c r="G42" s="0" t="n">
        <v>0.6777273347</v>
      </c>
      <c r="H42" s="4" t="n">
        <f aca="false">ABS(Table7[[#This Row],[Pd Analytic]]-Table7[[#This Row],[Pd Simulation]])</f>
        <v>0.6777273347</v>
      </c>
      <c r="I42" s="1" t="n">
        <f aca="false">100*IF(Table7[[#This Row],[Pd Analytic]]&gt;0, Table7[[#This Row],[Absolute Error]]/Table7[[#This Row],[Pd Analytic]],1)</f>
        <v>100</v>
      </c>
      <c r="K42" s="0" t="n">
        <v>9.7498401709</v>
      </c>
      <c r="L42" s="4" t="n">
        <f aca="false">ABS(Table2[[#This Row],[Nc Analytic]]-Table2[[#This Row],[Nc Simulation]])</f>
        <v>9.7498401709</v>
      </c>
      <c r="M42" s="1" t="n">
        <f aca="false">100*IF(Table2[[#This Row],[Nc Analytic]]&gt;0, Table2[[#This Row],[Absolute Error]]/Table2[[#This Row],[Nc Analytic]],1)</f>
        <v>100</v>
      </c>
    </row>
    <row r="43" customFormat="false" ht="13.8" hidden="false" customHeight="false" outlineLevel="0" collapsed="false">
      <c r="A43" s="1" t="n">
        <v>4.2</v>
      </c>
      <c r="B43" s="3"/>
      <c r="C43" s="0" t="n">
        <v>0.0867153492</v>
      </c>
      <c r="D43" s="4" t="n">
        <f aca="false">ABS(Table6[[#This Row],[Pb Analytic]]-Table6[[#This Row],[Pb Simulation]])</f>
        <v>0.0867153492</v>
      </c>
      <c r="E43" s="1" t="n">
        <f aca="false">100*IF(Table6[[#This Row],[Pb Analytic]]&gt;0, Table6[[#This Row],[Absolute Error]]/Table6[[#This Row],[Pb Analytic]],1)</f>
        <v>100</v>
      </c>
      <c r="F43" s="3"/>
      <c r="G43" s="0" t="n">
        <v>0.6752422934</v>
      </c>
      <c r="H43" s="4" t="n">
        <f aca="false">ABS(Table7[[#This Row],[Pd Analytic]]-Table7[[#This Row],[Pd Simulation]])</f>
        <v>0.6752422934</v>
      </c>
      <c r="I43" s="1" t="n">
        <f aca="false">100*IF(Table7[[#This Row],[Pd Analytic]]&gt;0, Table7[[#This Row],[Absolute Error]]/Table7[[#This Row],[Pd Analytic]],1)</f>
        <v>100</v>
      </c>
      <c r="K43" s="0" t="n">
        <v>9.9239972438</v>
      </c>
      <c r="L43" s="4" t="n">
        <f aca="false">ABS(Table2[[#This Row],[Nc Analytic]]-Table2[[#This Row],[Nc Simulation]])</f>
        <v>9.9239972438</v>
      </c>
      <c r="M43" s="1" t="n">
        <f aca="false">100*IF(Table2[[#This Row],[Nc Analytic]]&gt;0, Table2[[#This Row],[Absolute Error]]/Table2[[#This Row],[Nc Analytic]],1)</f>
        <v>100</v>
      </c>
    </row>
    <row r="44" customFormat="false" ht="13.8" hidden="false" customHeight="false" outlineLevel="0" collapsed="false">
      <c r="A44" s="1" t="n">
        <v>4.3</v>
      </c>
      <c r="B44" s="3"/>
      <c r="C44" s="0" t="n">
        <v>0.0952575242</v>
      </c>
      <c r="D44" s="4" t="n">
        <f aca="false">ABS(Table6[[#This Row],[Pb Analytic]]-Table6[[#This Row],[Pb Simulation]])</f>
        <v>0.0952575242</v>
      </c>
      <c r="E44" s="1" t="n">
        <f aca="false">100*IF(Table6[[#This Row],[Pb Analytic]]&gt;0, Table6[[#This Row],[Absolute Error]]/Table6[[#This Row],[Pb Analytic]],1)</f>
        <v>100</v>
      </c>
      <c r="F44" s="3"/>
      <c r="G44" s="0" t="n">
        <v>0.6722251506</v>
      </c>
      <c r="H44" s="4" t="n">
        <f aca="false">ABS(Table7[[#This Row],[Pd Analytic]]-Table7[[#This Row],[Pd Simulation]])</f>
        <v>0.6722251506</v>
      </c>
      <c r="I44" s="1" t="n">
        <f aca="false">100*IF(Table7[[#This Row],[Pd Analytic]]&gt;0, Table7[[#This Row],[Absolute Error]]/Table7[[#This Row],[Pd Analytic]],1)</f>
        <v>100</v>
      </c>
      <c r="K44" s="0" t="n">
        <v>10.0896026911</v>
      </c>
      <c r="L44" s="4" t="n">
        <f aca="false">ABS(Table2[[#This Row],[Nc Analytic]]-Table2[[#This Row],[Nc Simulation]])</f>
        <v>10.0896026911</v>
      </c>
      <c r="M44" s="1" t="n">
        <f aca="false">100*IF(Table2[[#This Row],[Nc Analytic]]&gt;0, Table2[[#This Row],[Absolute Error]]/Table2[[#This Row],[Nc Analytic]],1)</f>
        <v>100</v>
      </c>
    </row>
    <row r="45" customFormat="false" ht="13.8" hidden="false" customHeight="false" outlineLevel="0" collapsed="false">
      <c r="A45" s="1" t="n">
        <v>4.4</v>
      </c>
      <c r="B45" s="3"/>
      <c r="C45" s="0" t="n">
        <v>0.104028529</v>
      </c>
      <c r="D45" s="4" t="n">
        <f aca="false">ABS(Table6[[#This Row],[Pb Analytic]]-Table6[[#This Row],[Pb Simulation]])</f>
        <v>0.104028529</v>
      </c>
      <c r="E45" s="1" t="n">
        <f aca="false">100*IF(Table6[[#This Row],[Pb Analytic]]&gt;0, Table6[[#This Row],[Absolute Error]]/Table6[[#This Row],[Pb Analytic]],1)</f>
        <v>100</v>
      </c>
      <c r="F45" s="3"/>
      <c r="G45" s="0" t="n">
        <v>0.6687303158</v>
      </c>
      <c r="H45" s="4" t="n">
        <f aca="false">ABS(Table7[[#This Row],[Pd Analytic]]-Table7[[#This Row],[Pd Simulation]])</f>
        <v>0.6687303158</v>
      </c>
      <c r="I45" s="1" t="n">
        <f aca="false">100*IF(Table7[[#This Row],[Pd Analytic]]&gt;0, Table7[[#This Row],[Absolute Error]]/Table7[[#This Row],[Pd Analytic]],1)</f>
        <v>100</v>
      </c>
      <c r="K45" s="0" t="n">
        <v>10.2469170246</v>
      </c>
      <c r="L45" s="4" t="n">
        <f aca="false">ABS(Table2[[#This Row],[Nc Analytic]]-Table2[[#This Row],[Nc Simulation]])</f>
        <v>10.2469170246</v>
      </c>
      <c r="M45" s="1" t="n">
        <f aca="false">100*IF(Table2[[#This Row],[Nc Analytic]]&gt;0, Table2[[#This Row],[Absolute Error]]/Table2[[#This Row],[Nc Analytic]],1)</f>
        <v>100</v>
      </c>
    </row>
    <row r="46" customFormat="false" ht="13.8" hidden="false" customHeight="false" outlineLevel="0" collapsed="false">
      <c r="A46" s="1" t="n">
        <v>4.5</v>
      </c>
      <c r="B46" s="3"/>
      <c r="C46" s="0" t="n">
        <v>0.1129925072</v>
      </c>
      <c r="D46" s="4" t="n">
        <f aca="false">ABS(Table6[[#This Row],[Pb Analytic]]-Table6[[#This Row],[Pb Simulation]])</f>
        <v>0.1129925072</v>
      </c>
      <c r="E46" s="1" t="n">
        <f aca="false">100*IF(Table6[[#This Row],[Pb Analytic]]&gt;0, Table6[[#This Row],[Absolute Error]]/Table6[[#This Row],[Pb Analytic]],1)</f>
        <v>100</v>
      </c>
      <c r="F46" s="3"/>
      <c r="G46" s="0" t="n">
        <v>0.6648097501</v>
      </c>
      <c r="H46" s="4" t="n">
        <f aca="false">ABS(Table7[[#This Row],[Pd Analytic]]-Table7[[#This Row],[Pd Simulation]])</f>
        <v>0.6648097501</v>
      </c>
      <c r="I46" s="1" t="n">
        <f aca="false">100*IF(Table7[[#This Row],[Pd Analytic]]&gt;0, Table7[[#This Row],[Absolute Error]]/Table7[[#This Row],[Pd Analytic]],1)</f>
        <v>100</v>
      </c>
      <c r="K46" s="0" t="n">
        <v>10.396230449</v>
      </c>
      <c r="L46" s="4" t="n">
        <f aca="false">ABS(Table2[[#This Row],[Nc Analytic]]-Table2[[#This Row],[Nc Simulation]])</f>
        <v>10.396230449</v>
      </c>
      <c r="M46" s="1" t="n">
        <f aca="false">100*IF(Table2[[#This Row],[Nc Analytic]]&gt;0, Table2[[#This Row],[Absolute Error]]/Table2[[#This Row],[Nc Analytic]],1)</f>
        <v>100</v>
      </c>
    </row>
    <row r="47" customFormat="false" ht="13.8" hidden="false" customHeight="false" outlineLevel="0" collapsed="false">
      <c r="A47" s="1" t="n">
        <v>4.6</v>
      </c>
      <c r="B47" s="3"/>
      <c r="C47" s="0" t="n">
        <v>0.1221150901</v>
      </c>
      <c r="D47" s="4" t="n">
        <f aca="false">ABS(Table6[[#This Row],[Pb Analytic]]-Table6[[#This Row],[Pb Simulation]])</f>
        <v>0.1221150901</v>
      </c>
      <c r="E47" s="1" t="n">
        <f aca="false">100*IF(Table6[[#This Row],[Pb Analytic]]&gt;0, Table6[[#This Row],[Absolute Error]]/Table6[[#This Row],[Pb Analytic]],1)</f>
        <v>100</v>
      </c>
      <c r="F47" s="3"/>
      <c r="G47" s="0" t="n">
        <v>0.6605126314</v>
      </c>
      <c r="H47" s="4" t="n">
        <f aca="false">ABS(Table7[[#This Row],[Pd Analytic]]-Table7[[#This Row],[Pd Simulation]])</f>
        <v>0.6605126314</v>
      </c>
      <c r="I47" s="1" t="n">
        <f aca="false">100*IF(Table7[[#This Row],[Pd Analytic]]&gt;0, Table7[[#This Row],[Absolute Error]]/Table7[[#This Row],[Pd Analytic]],1)</f>
        <v>100</v>
      </c>
      <c r="K47" s="0" t="n">
        <v>10.5378548951</v>
      </c>
      <c r="L47" s="4" t="n">
        <f aca="false">ABS(Table2[[#This Row],[Nc Analytic]]-Table2[[#This Row],[Nc Simulation]])</f>
        <v>10.5378548951</v>
      </c>
      <c r="M47" s="1" t="n">
        <f aca="false">100*IF(Table2[[#This Row],[Nc Analytic]]&gt;0, Table2[[#This Row],[Absolute Error]]/Table2[[#This Row],[Nc Analytic]],1)</f>
        <v>100</v>
      </c>
    </row>
    <row r="48" customFormat="false" ht="13.8" hidden="false" customHeight="false" outlineLevel="0" collapsed="false">
      <c r="A48" s="1" t="n">
        <v>4.7</v>
      </c>
      <c r="B48" s="3"/>
      <c r="C48" s="0" t="n">
        <v>0.131363739</v>
      </c>
      <c r="D48" s="4" t="n">
        <f aca="false">ABS(Table6[[#This Row],[Pb Analytic]]-Table6[[#This Row],[Pb Simulation]])</f>
        <v>0.131363739</v>
      </c>
      <c r="E48" s="1" t="n">
        <f aca="false">100*IF(Table6[[#This Row],[Pb Analytic]]&gt;0, Table6[[#This Row],[Absolute Error]]/Table6[[#This Row],[Pb Analytic]],1)</f>
        <v>100</v>
      </c>
      <c r="F48" s="3"/>
      <c r="G48" s="0" t="n">
        <v>0.6558851269</v>
      </c>
      <c r="H48" s="4" t="n">
        <f aca="false">ABS(Table7[[#This Row],[Pd Analytic]]-Table7[[#This Row],[Pd Simulation]])</f>
        <v>0.6558851269</v>
      </c>
      <c r="I48" s="1" t="n">
        <f aca="false">100*IF(Table7[[#This Row],[Pd Analytic]]&gt;0, Table7[[#This Row],[Absolute Error]]/Table7[[#This Row],[Pd Analytic]],1)</f>
        <v>100</v>
      </c>
      <c r="K48" s="0" t="n">
        <v>10.6721169307</v>
      </c>
      <c r="L48" s="4" t="n">
        <f aca="false">ABS(Table2[[#This Row],[Nc Analytic]]-Table2[[#This Row],[Nc Simulation]])</f>
        <v>10.6721169307</v>
      </c>
      <c r="M48" s="1" t="n">
        <f aca="false">100*IF(Table2[[#This Row],[Nc Analytic]]&gt;0, Table2[[#This Row],[Absolute Error]]/Table2[[#This Row],[Nc Analytic]],1)</f>
        <v>100</v>
      </c>
    </row>
    <row r="49" customFormat="false" ht="13.8" hidden="false" customHeight="false" outlineLevel="0" collapsed="false">
      <c r="A49" s="1" t="n">
        <v>4.8</v>
      </c>
      <c r="B49" s="3"/>
      <c r="C49" s="0" t="n">
        <v>0.1407079828</v>
      </c>
      <c r="D49" s="4" t="n">
        <f aca="false">ABS(Table6[[#This Row],[Pb Analytic]]-Table6[[#This Row],[Pb Simulation]])</f>
        <v>0.1407079828</v>
      </c>
      <c r="E49" s="1" t="n">
        <f aca="false">100*IF(Table6[[#This Row],[Pb Analytic]]&gt;0, Table6[[#This Row],[Absolute Error]]/Table6[[#This Row],[Pb Analytic]],1)</f>
        <v>100</v>
      </c>
      <c r="F49" s="3"/>
      <c r="G49" s="0" t="n">
        <v>0.6509702621</v>
      </c>
      <c r="H49" s="4" t="n">
        <f aca="false">ABS(Table7[[#This Row],[Pd Analytic]]-Table7[[#This Row],[Pd Simulation]])</f>
        <v>0.6509702621</v>
      </c>
      <c r="I49" s="1" t="n">
        <f aca="false">100*IF(Table7[[#This Row],[Pd Analytic]]&gt;0, Table7[[#This Row],[Absolute Error]]/Table7[[#This Row],[Pd Analytic]],1)</f>
        <v>100</v>
      </c>
      <c r="K49" s="0" t="n">
        <v>10.7993515945</v>
      </c>
      <c r="L49" s="4" t="n">
        <f aca="false">ABS(Table2[[#This Row],[Nc Analytic]]-Table2[[#This Row],[Nc Simulation]])</f>
        <v>10.7993515945</v>
      </c>
      <c r="M49" s="1" t="n">
        <f aca="false">100*IF(Table2[[#This Row],[Nc Analytic]]&gt;0, Table2[[#This Row],[Absolute Error]]/Table2[[#This Row],[Nc Analytic]],1)</f>
        <v>100</v>
      </c>
    </row>
    <row r="50" customFormat="false" ht="13.8" hidden="false" customHeight="false" outlineLevel="0" collapsed="false">
      <c r="A50" s="1" t="n">
        <v>4.9</v>
      </c>
      <c r="B50" s="3"/>
      <c r="C50" s="0" t="n">
        <v>0.1501195645</v>
      </c>
      <c r="D50" s="4" t="n">
        <f aca="false">ABS(Table6[[#This Row],[Pb Analytic]]-Table6[[#This Row],[Pb Simulation]])</f>
        <v>0.1501195645</v>
      </c>
      <c r="E50" s="1" t="n">
        <f aca="false">100*IF(Table6[[#This Row],[Pb Analytic]]&gt;0, Table6[[#This Row],[Absolute Error]]/Table6[[#This Row],[Pb Analytic]],1)</f>
        <v>100</v>
      </c>
      <c r="F50" s="3"/>
      <c r="G50" s="0" t="n">
        <v>0.6458078693</v>
      </c>
      <c r="H50" s="4" t="n">
        <f aca="false">ABS(Table7[[#This Row],[Pd Analytic]]-Table7[[#This Row],[Pd Simulation]])</f>
        <v>0.6458078693</v>
      </c>
      <c r="I50" s="1" t="n">
        <f aca="false">100*IF(Table7[[#This Row],[Pd Analytic]]&gt;0, Table7[[#This Row],[Absolute Error]]/Table7[[#This Row],[Pd Analytic]],1)</f>
        <v>100</v>
      </c>
      <c r="K50" s="0" t="n">
        <v>10.9198971488</v>
      </c>
      <c r="L50" s="4" t="n">
        <f aca="false">ABS(Table2[[#This Row],[Nc Analytic]]-Table2[[#This Row],[Nc Simulation]])</f>
        <v>10.9198971488</v>
      </c>
      <c r="M50" s="1" t="n">
        <f aca="false">100*IF(Table2[[#This Row],[Nc Analytic]]&gt;0, Table2[[#This Row],[Absolute Error]]/Table2[[#This Row],[Nc Analytic]],1)</f>
        <v>100</v>
      </c>
    </row>
    <row r="51" customFormat="false" ht="13.8" hidden="false" customHeight="false" outlineLevel="0" collapsed="false">
      <c r="A51" s="1" t="n">
        <v>5</v>
      </c>
      <c r="B51" s="3"/>
      <c r="C51" s="0" t="n">
        <v>0.159572514</v>
      </c>
      <c r="D51" s="4" t="n">
        <f aca="false">ABS(Table6[[#This Row],[Pb Analytic]]-Table6[[#This Row],[Pb Simulation]])</f>
        <v>0.159572514</v>
      </c>
      <c r="E51" s="1" t="n">
        <f aca="false">100*IF(Table6[[#This Row],[Pb Analytic]]&gt;0, Table6[[#This Row],[Absolute Error]]/Table6[[#This Row],[Pb Analytic]],1)</f>
        <v>100</v>
      </c>
      <c r="F51" s="3"/>
      <c r="G51" s="0" t="n">
        <v>0.6404346039</v>
      </c>
      <c r="H51" s="4" t="n">
        <f aca="false">ABS(Table7[[#This Row],[Pd Analytic]]-Table7[[#This Row],[Pd Simulation]])</f>
        <v>0.6404346039</v>
      </c>
      <c r="I51" s="1" t="n">
        <f aca="false">100*IF(Table7[[#This Row],[Pd Analytic]]&gt;0, Table7[[#This Row],[Absolute Error]]/Table7[[#This Row],[Pd Analytic]],1)</f>
        <v>100</v>
      </c>
      <c r="K51" s="0" t="n">
        <v>11.034090713</v>
      </c>
      <c r="L51" s="4" t="n">
        <f aca="false">ABS(Table2[[#This Row],[Nc Analytic]]-Table2[[#This Row],[Nc Simulation]])</f>
        <v>11.034090713</v>
      </c>
      <c r="M51" s="1" t="n">
        <f aca="false">100*IF(Table2[[#This Row],[Nc Analytic]]&gt;0, Table2[[#This Row],[Absolute Error]]/Table2[[#This Row],[Nc Analytic]],1)</f>
        <v>100</v>
      </c>
    </row>
    <row r="52" customFormat="false" ht="13.8" hidden="false" customHeight="false" outlineLevel="0" collapsed="false">
      <c r="A52" s="1" t="n">
        <v>5.1</v>
      </c>
      <c r="B52" s="3"/>
      <c r="C52" s="0" t="n">
        <v>0.1690431581</v>
      </c>
      <c r="D52" s="4" t="n">
        <f aca="false">ABS(Table6[[#This Row],[Pb Analytic]]-Table6[[#This Row],[Pb Simulation]])</f>
        <v>0.1690431581</v>
      </c>
      <c r="E52" s="1" t="n">
        <f aca="false">100*IF(Table6[[#This Row],[Pb Analytic]]&gt;0, Table6[[#This Row],[Absolute Error]]/Table6[[#This Row],[Pb Analytic]],1)</f>
        <v>100</v>
      </c>
      <c r="F52" s="3"/>
      <c r="G52" s="0" t="n">
        <v>0.6348840131</v>
      </c>
      <c r="H52" s="4" t="n">
        <f aca="false">ABS(Table7[[#This Row],[Pd Analytic]]-Table7[[#This Row],[Pd Simulation]])</f>
        <v>0.6348840131</v>
      </c>
      <c r="I52" s="1" t="n">
        <f aca="false">100*IF(Table7[[#This Row],[Pd Analytic]]&gt;0, Table7[[#This Row],[Absolute Error]]/Table7[[#This Row],[Pd Analytic]],1)</f>
        <v>100</v>
      </c>
      <c r="K52" s="0" t="n">
        <v>11.1422647086</v>
      </c>
      <c r="L52" s="4" t="n">
        <f aca="false">ABS(Table2[[#This Row],[Nc Analytic]]-Table2[[#This Row],[Nc Simulation]])</f>
        <v>11.1422647086</v>
      </c>
      <c r="M52" s="1" t="n">
        <f aca="false">100*IF(Table2[[#This Row],[Nc Analytic]]&gt;0, Table2[[#This Row],[Absolute Error]]/Table2[[#This Row],[Nc Analytic]],1)</f>
        <v>100</v>
      </c>
    </row>
    <row r="53" customFormat="false" ht="13.8" hidden="false" customHeight="false" outlineLevel="0" collapsed="false">
      <c r="A53" s="1" t="n">
        <v>5.2</v>
      </c>
      <c r="B53" s="3"/>
      <c r="C53" s="0" t="n">
        <v>0.1785100838</v>
      </c>
      <c r="D53" s="4" t="n">
        <f aca="false">ABS(Table6[[#This Row],[Pb Analytic]]-Table6[[#This Row],[Pb Simulation]])</f>
        <v>0.1785100838</v>
      </c>
      <c r="E53" s="1" t="n">
        <f aca="false">100*IF(Table6[[#This Row],[Pb Analytic]]&gt;0, Table6[[#This Row],[Absolute Error]]/Table6[[#This Row],[Pb Analytic]],1)</f>
        <v>100</v>
      </c>
      <c r="F53" s="3"/>
      <c r="G53" s="0" t="n">
        <v>0.6291866452</v>
      </c>
      <c r="H53" s="4" t="n">
        <f aca="false">ABS(Table7[[#This Row],[Pd Analytic]]-Table7[[#This Row],[Pd Simulation]])</f>
        <v>0.6291866452</v>
      </c>
      <c r="I53" s="1" t="n">
        <f aca="false">100*IF(Table7[[#This Row],[Pd Analytic]]&gt;0, Table7[[#This Row],[Absolute Error]]/Table7[[#This Row],[Pd Analytic]],1)</f>
        <v>100</v>
      </c>
      <c r="K53" s="0" t="n">
        <v>11.2447440405</v>
      </c>
      <c r="L53" s="4" t="n">
        <f aca="false">ABS(Table2[[#This Row],[Nc Analytic]]-Table2[[#This Row],[Nc Simulation]])</f>
        <v>11.2447440405</v>
      </c>
      <c r="M53" s="1" t="n">
        <f aca="false">100*IF(Table2[[#This Row],[Nc Analytic]]&gt;0, Table2[[#This Row],[Absolute Error]]/Table2[[#This Row],[Nc Analytic]],1)</f>
        <v>100</v>
      </c>
    </row>
    <row r="54" customFormat="false" ht="13.8" hidden="false" customHeight="false" outlineLevel="0" collapsed="false">
      <c r="A54" s="1" t="n">
        <v>5.3</v>
      </c>
      <c r="B54" s="3"/>
      <c r="C54" s="0" t="n">
        <v>0.1879540649</v>
      </c>
      <c r="D54" s="4" t="n">
        <f aca="false">ABS(Table6[[#This Row],[Pb Analytic]]-Table6[[#This Row],[Pb Simulation]])</f>
        <v>0.1879540649</v>
      </c>
      <c r="E54" s="1" t="n">
        <f aca="false">100*IF(Table6[[#This Row],[Pb Analytic]]&gt;0, Table6[[#This Row],[Absolute Error]]/Table6[[#This Row],[Pb Analytic]],1)</f>
        <v>100</v>
      </c>
      <c r="F54" s="3"/>
      <c r="G54" s="0" t="n">
        <v>0.6233701881</v>
      </c>
      <c r="H54" s="4" t="n">
        <f aca="false">ABS(Table7[[#This Row],[Pd Analytic]]-Table7[[#This Row],[Pd Simulation]])</f>
        <v>0.6233701881</v>
      </c>
      <c r="I54" s="1" t="n">
        <f aca="false">100*IF(Table7[[#This Row],[Pd Analytic]]&gt;0, Table7[[#This Row],[Absolute Error]]/Table7[[#This Row],[Pd Analytic]],1)</f>
        <v>100</v>
      </c>
      <c r="K54" s="0" t="n">
        <v>11.3418439238</v>
      </c>
      <c r="L54" s="4" t="n">
        <f aca="false">ABS(Table2[[#This Row],[Nc Analytic]]-Table2[[#This Row],[Nc Simulation]])</f>
        <v>11.3418439238</v>
      </c>
      <c r="M54" s="1" t="n">
        <f aca="false">100*IF(Table2[[#This Row],[Nc Analytic]]&gt;0, Table2[[#This Row],[Absolute Error]]/Table2[[#This Row],[Nc Analytic]],1)</f>
        <v>100</v>
      </c>
    </row>
    <row r="55" customFormat="false" ht="13.8" hidden="false" customHeight="false" outlineLevel="0" collapsed="false">
      <c r="A55" s="1" t="n">
        <v>5.4</v>
      </c>
      <c r="B55" s="3"/>
      <c r="C55" s="0" t="n">
        <v>0.1973579613</v>
      </c>
      <c r="D55" s="4" t="n">
        <f aca="false">ABS(Table6[[#This Row],[Pb Analytic]]-Table6[[#This Row],[Pb Simulation]])</f>
        <v>0.1973579613</v>
      </c>
      <c r="E55" s="1" t="n">
        <f aca="false">100*IF(Table6[[#This Row],[Pb Analytic]]&gt;0, Table6[[#This Row],[Absolute Error]]/Table6[[#This Row],[Pb Analytic]],1)</f>
        <v>100</v>
      </c>
      <c r="F55" s="3"/>
      <c r="G55" s="0" t="n">
        <v>0.6174596287</v>
      </c>
      <c r="H55" s="4" t="n">
        <f aca="false">ABS(Table7[[#This Row],[Pd Analytic]]-Table7[[#This Row],[Pd Simulation]])</f>
        <v>0.6174596287</v>
      </c>
      <c r="I55" s="1" t="n">
        <f aca="false">100*IF(Table7[[#This Row],[Pd Analytic]]&gt;0, Table7[[#This Row],[Absolute Error]]/Table7[[#This Row],[Pd Analytic]],1)</f>
        <v>100</v>
      </c>
      <c r="K55" s="0" t="n">
        <v>11.4338682726</v>
      </c>
      <c r="L55" s="4" t="n">
        <f aca="false">ABS(Table2[[#This Row],[Nc Analytic]]-Table2[[#This Row],[Nc Simulation]])</f>
        <v>11.4338682726</v>
      </c>
      <c r="M55" s="1" t="n">
        <f aca="false">100*IF(Table2[[#This Row],[Nc Analytic]]&gt;0, Table2[[#This Row],[Absolute Error]]/Table2[[#This Row],[Nc Analytic]],1)</f>
        <v>100</v>
      </c>
    </row>
    <row r="56" customFormat="false" ht="13.8" hidden="false" customHeight="false" outlineLevel="0" collapsed="false">
      <c r="A56" s="1" t="n">
        <v>5.5</v>
      </c>
      <c r="B56" s="3"/>
      <c r="C56" s="0" t="n">
        <v>0.206706602</v>
      </c>
      <c r="D56" s="4" t="n">
        <f aca="false">ABS(Table6[[#This Row],[Pb Analytic]]-Table6[[#This Row],[Pb Simulation]])</f>
        <v>0.206706602</v>
      </c>
      <c r="E56" s="1" t="n">
        <f aca="false">100*IF(Table6[[#This Row],[Pb Analytic]]&gt;0, Table6[[#This Row],[Absolute Error]]/Table6[[#This Row],[Pb Analytic]],1)</f>
        <v>100</v>
      </c>
      <c r="F56" s="3"/>
      <c r="G56" s="0" t="n">
        <v>0.6114774235</v>
      </c>
      <c r="H56" s="4" t="n">
        <f aca="false">ABS(Table7[[#This Row],[Pd Analytic]]-Table7[[#This Row],[Pd Simulation]])</f>
        <v>0.6114774235</v>
      </c>
      <c r="I56" s="1" t="n">
        <f aca="false">100*IF(Table7[[#This Row],[Pd Analytic]]&gt;0, Table7[[#This Row],[Absolute Error]]/Table7[[#This Row],[Pd Analytic]],1)</f>
        <v>100</v>
      </c>
      <c r="K56" s="0" t="n">
        <v>11.5211085645</v>
      </c>
      <c r="L56" s="4" t="n">
        <f aca="false">ABS(Table2[[#This Row],[Nc Analytic]]-Table2[[#This Row],[Nc Simulation]])</f>
        <v>11.5211085645</v>
      </c>
      <c r="M56" s="1" t="n">
        <f aca="false">100*IF(Table2[[#This Row],[Nc Analytic]]&gt;0, Table2[[#This Row],[Absolute Error]]/Table2[[#This Row],[Nc Analytic]],1)</f>
        <v>100</v>
      </c>
    </row>
    <row r="57" customFormat="false" ht="13.8" hidden="false" customHeight="false" outlineLevel="0" collapsed="false">
      <c r="A57" s="1" t="n">
        <v>5.6</v>
      </c>
      <c r="B57" s="3"/>
      <c r="C57" s="0" t="n">
        <v>0.2159866551</v>
      </c>
      <c r="D57" s="4" t="n">
        <f aca="false">ABS(Table6[[#This Row],[Pb Analytic]]-Table6[[#This Row],[Pb Simulation]])</f>
        <v>0.2159866551</v>
      </c>
      <c r="E57" s="1" t="n">
        <f aca="false">100*IF(Table6[[#This Row],[Pb Analytic]]&gt;0, Table6[[#This Row],[Absolute Error]]/Table6[[#This Row],[Pb Analytic]],1)</f>
        <v>100</v>
      </c>
      <c r="F57" s="3"/>
      <c r="G57" s="0" t="n">
        <v>0.6054436764</v>
      </c>
      <c r="H57" s="4" t="n">
        <f aca="false">ABS(Table7[[#This Row],[Pd Analytic]]-Table7[[#This Row],[Pd Simulation]])</f>
        <v>0.6054436764</v>
      </c>
      <c r="I57" s="1" t="n">
        <f aca="false">100*IF(Table7[[#This Row],[Pd Analytic]]&gt;0, Table7[[#This Row],[Absolute Error]]/Table7[[#This Row],[Pd Analytic]],1)</f>
        <v>100</v>
      </c>
      <c r="K57" s="0" t="n">
        <v>11.6038431033</v>
      </c>
      <c r="L57" s="4" t="n">
        <f aca="false">ABS(Table2[[#This Row],[Nc Analytic]]-Table2[[#This Row],[Nc Simulation]])</f>
        <v>11.6038431033</v>
      </c>
      <c r="M57" s="1" t="n">
        <f aca="false">100*IF(Table2[[#This Row],[Nc Analytic]]&gt;0, Table2[[#This Row],[Absolute Error]]/Table2[[#This Row],[Nc Analytic]],1)</f>
        <v>100</v>
      </c>
    </row>
    <row r="58" customFormat="false" ht="13.8" hidden="false" customHeight="false" outlineLevel="0" collapsed="false">
      <c r="A58" s="1" t="n">
        <v>5.7</v>
      </c>
      <c r="B58" s="3"/>
      <c r="C58" s="0" t="n">
        <v>0.2251864936</v>
      </c>
      <c r="D58" s="4" t="n">
        <f aca="false">ABS(Table6[[#This Row],[Pb Analytic]]-Table6[[#This Row],[Pb Simulation]])</f>
        <v>0.2251864936</v>
      </c>
      <c r="E58" s="1" t="n">
        <f aca="false">100*IF(Table6[[#This Row],[Pb Analytic]]&gt;0, Table6[[#This Row],[Absolute Error]]/Table6[[#This Row],[Pb Analytic]],1)</f>
        <v>100</v>
      </c>
      <c r="F58" s="3"/>
      <c r="G58" s="0" t="n">
        <v>0.5993763171</v>
      </c>
      <c r="H58" s="4" t="n">
        <f aca="false">ABS(Table7[[#This Row],[Pd Analytic]]-Table7[[#This Row],[Pd Simulation]])</f>
        <v>0.5993763171</v>
      </c>
      <c r="I58" s="1" t="n">
        <f aca="false">100*IF(Table7[[#This Row],[Pd Analytic]]&gt;0, Table7[[#This Row],[Absolute Error]]/Table7[[#This Row],[Pd Analytic]],1)</f>
        <v>100</v>
      </c>
      <c r="K58" s="0" t="n">
        <v>11.6823366098</v>
      </c>
      <c r="L58" s="4" t="n">
        <f aca="false">ABS(Table2[[#This Row],[Nc Analytic]]-Table2[[#This Row],[Nc Simulation]])</f>
        <v>11.6823366098</v>
      </c>
      <c r="M58" s="1" t="n">
        <f aca="false">100*IF(Table2[[#This Row],[Nc Analytic]]&gt;0, Table2[[#This Row],[Absolute Error]]/Table2[[#This Row],[Nc Analytic]],1)</f>
        <v>100</v>
      </c>
    </row>
    <row r="59" customFormat="false" ht="13.8" hidden="false" customHeight="false" outlineLevel="0" collapsed="false">
      <c r="A59" s="1" t="n">
        <v>5.8</v>
      </c>
      <c r="B59" s="3"/>
      <c r="C59" s="0" t="n">
        <v>0.2342960585</v>
      </c>
      <c r="D59" s="4" t="n">
        <f aca="false">ABS(Table6[[#This Row],[Pb Analytic]]-Table6[[#This Row],[Pb Simulation]])</f>
        <v>0.2342960585</v>
      </c>
      <c r="E59" s="1" t="n">
        <f aca="false">100*IF(Table6[[#This Row],[Pb Analytic]]&gt;0, Table6[[#This Row],[Absolute Error]]/Table6[[#This Row],[Pb Analytic]],1)</f>
        <v>100</v>
      </c>
      <c r="F59" s="3"/>
      <c r="G59" s="0" t="n">
        <v>0.5932912764</v>
      </c>
      <c r="H59" s="4" t="n">
        <f aca="false">ABS(Table7[[#This Row],[Pd Analytic]]-Table7[[#This Row],[Pd Simulation]])</f>
        <v>0.5932912764</v>
      </c>
      <c r="I59" s="1" t="n">
        <f aca="false">100*IF(Table7[[#This Row],[Pd Analytic]]&gt;0, Table7[[#This Row],[Absolute Error]]/Table7[[#This Row],[Pd Analytic]],1)</f>
        <v>100</v>
      </c>
      <c r="K59" s="0" t="n">
        <v>11.7568400771</v>
      </c>
      <c r="L59" s="4" t="n">
        <f aca="false">ABS(Table2[[#This Row],[Nc Analytic]]-Table2[[#This Row],[Nc Simulation]])</f>
        <v>11.7568400771</v>
      </c>
      <c r="M59" s="1" t="n">
        <f aca="false">100*IF(Table2[[#This Row],[Nc Analytic]]&gt;0, Table2[[#This Row],[Absolute Error]]/Table2[[#This Row],[Nc Analytic]],1)</f>
        <v>100</v>
      </c>
    </row>
    <row r="60" customFormat="false" ht="13.8" hidden="false" customHeight="false" outlineLevel="0" collapsed="false">
      <c r="A60" s="1" t="n">
        <v>5.9</v>
      </c>
      <c r="B60" s="3"/>
      <c r="C60" s="0" t="n">
        <v>0.2433067246</v>
      </c>
      <c r="D60" s="4" t="n">
        <f aca="false">ABS(Table6[[#This Row],[Pb Analytic]]-Table6[[#This Row],[Pb Simulation]])</f>
        <v>0.2433067246</v>
      </c>
      <c r="E60" s="1" t="n">
        <f aca="false">100*IF(Table6[[#This Row],[Pb Analytic]]&gt;0, Table6[[#This Row],[Absolute Error]]/Table6[[#This Row],[Pb Analytic]],1)</f>
        <v>100</v>
      </c>
      <c r="F60" s="3"/>
      <c r="G60" s="0" t="n">
        <v>0.5872026564</v>
      </c>
      <c r="H60" s="4" t="n">
        <f aca="false">ABS(Table7[[#This Row],[Pd Analytic]]-Table7[[#This Row],[Pd Simulation]])</f>
        <v>0.5872026564</v>
      </c>
      <c r="I60" s="1" t="n">
        <f aca="false">100*IF(Table7[[#This Row],[Pd Analytic]]&gt;0, Table7[[#This Row],[Absolute Error]]/Table7[[#This Row],[Pd Analytic]],1)</f>
        <v>100</v>
      </c>
      <c r="K60" s="0" t="n">
        <v>11.8275908365</v>
      </c>
      <c r="L60" s="4" t="n">
        <f aca="false">ABS(Table2[[#This Row],[Nc Analytic]]-Table2[[#This Row],[Nc Simulation]])</f>
        <v>11.8275908365</v>
      </c>
      <c r="M60" s="1" t="n">
        <f aca="false">100*IF(Table2[[#This Row],[Nc Analytic]]&gt;0, Table2[[#This Row],[Absolute Error]]/Table2[[#This Row],[Nc Analytic]],1)</f>
        <v>100</v>
      </c>
    </row>
    <row r="61" customFormat="false" ht="13.8" hidden="false" customHeight="false" outlineLevel="0" collapsed="false">
      <c r="A61" s="1" t="n">
        <v>6</v>
      </c>
      <c r="B61" s="3"/>
      <c r="C61" s="0" t="n">
        <v>0.2522111702</v>
      </c>
      <c r="D61" s="4" t="n">
        <f aca="false">ABS(Table6[[#This Row],[Pb Analytic]]-Table6[[#This Row],[Pb Simulation]])</f>
        <v>0.2522111702</v>
      </c>
      <c r="E61" s="1" t="n">
        <f aca="false">100*IF(Table6[[#This Row],[Pb Analytic]]&gt;0, Table6[[#This Row],[Absolute Error]]/Table6[[#This Row],[Pb Analytic]],1)</f>
        <v>100</v>
      </c>
      <c r="F61" s="3"/>
      <c r="G61" s="0" t="n">
        <v>0.5811228933</v>
      </c>
      <c r="H61" s="4" t="n">
        <f aca="false">ABS(Table7[[#This Row],[Pd Analytic]]-Table7[[#This Row],[Pd Simulation]])</f>
        <v>0.5811228933</v>
      </c>
      <c r="I61" s="1" t="n">
        <f aca="false">100*IF(Table7[[#This Row],[Pd Analytic]]&gt;0, Table7[[#This Row],[Absolute Error]]/Table7[[#This Row],[Pd Analytic]],1)</f>
        <v>100</v>
      </c>
      <c r="K61" s="0" t="n">
        <v>11.894812787</v>
      </c>
      <c r="L61" s="4" t="n">
        <f aca="false">ABS(Table2[[#This Row],[Nc Analytic]]-Table2[[#This Row],[Nc Simulation]])</f>
        <v>11.894812787</v>
      </c>
      <c r="M61" s="1" t="n">
        <f aca="false">100*IF(Table2[[#This Row],[Nc Analytic]]&gt;0, Table2[[#This Row],[Absolute Error]]/Table2[[#This Row],[Nc Analytic]],1)</f>
        <v>100</v>
      </c>
    </row>
    <row r="62" customFormat="false" ht="13.8" hidden="false" customHeight="false" outlineLevel="0" collapsed="false">
      <c r="A62" s="1" t="n">
        <v>6.1</v>
      </c>
      <c r="B62" s="3"/>
      <c r="C62" s="0" t="n">
        <v>0.2610032525</v>
      </c>
      <c r="D62" s="4" t="n">
        <f aca="false">ABS(Table6[[#This Row],[Pb Analytic]]-Table6[[#This Row],[Pb Simulation]])</f>
        <v>0.2610032525</v>
      </c>
      <c r="E62" s="1" t="n">
        <f aca="false">100*IF(Table6[[#This Row],[Pb Analytic]]&gt;0, Table6[[#This Row],[Absolute Error]]/Table6[[#This Row],[Pb Analytic]],1)</f>
        <v>100</v>
      </c>
      <c r="F62" s="3"/>
      <c r="G62" s="0" t="n">
        <v>0.575062911</v>
      </c>
      <c r="H62" s="4" t="n">
        <f aca="false">ABS(Table7[[#This Row],[Pd Analytic]]-Table7[[#This Row],[Pd Simulation]])</f>
        <v>0.575062911</v>
      </c>
      <c r="I62" s="1" t="n">
        <f aca="false">100*IF(Table7[[#This Row],[Pd Analytic]]&gt;0, Table7[[#This Row],[Absolute Error]]/Table7[[#This Row],[Pd Analytic]],1)</f>
        <v>100</v>
      </c>
      <c r="K62" s="0" t="n">
        <v>11.9587167492</v>
      </c>
      <c r="L62" s="4" t="n">
        <f aca="false">ABS(Table2[[#This Row],[Nc Analytic]]-Table2[[#This Row],[Nc Simulation]])</f>
        <v>11.9587167492</v>
      </c>
      <c r="M62" s="1" t="n">
        <f aca="false">100*IF(Table2[[#This Row],[Nc Analytic]]&gt;0, Table2[[#This Row],[Absolute Error]]/Table2[[#This Row],[Nc Analytic]],1)</f>
        <v>100</v>
      </c>
    </row>
    <row r="63" customFormat="false" ht="13.8" hidden="false" customHeight="false" outlineLevel="0" collapsed="false">
      <c r="A63" s="1" t="n">
        <v>6.2</v>
      </c>
      <c r="B63" s="3"/>
      <c r="C63" s="0" t="n">
        <v>0.2696778902</v>
      </c>
      <c r="D63" s="4" t="n">
        <f aca="false">ABS(Table6[[#This Row],[Pb Analytic]]-Table6[[#This Row],[Pb Simulation]])</f>
        <v>0.2696778902</v>
      </c>
      <c r="E63" s="1" t="n">
        <f aca="false">100*IF(Table6[[#This Row],[Pb Analytic]]&gt;0, Table6[[#This Row],[Absolute Error]]/Table6[[#This Row],[Pb Analytic]],1)</f>
        <v>100</v>
      </c>
      <c r="F63" s="3"/>
      <c r="G63" s="0" t="n">
        <v>0.5690322646</v>
      </c>
      <c r="H63" s="4" t="n">
        <f aca="false">ABS(Table7[[#This Row],[Pd Analytic]]-Table7[[#This Row],[Pd Simulation]])</f>
        <v>0.5690322646</v>
      </c>
      <c r="I63" s="1" t="n">
        <f aca="false">100*IF(Table7[[#This Row],[Pd Analytic]]&gt;0, Table7[[#This Row],[Absolute Error]]/Table7[[#This Row],[Pd Analytic]],1)</f>
        <v>100</v>
      </c>
      <c r="K63" s="0" t="n">
        <v>12.0195009102</v>
      </c>
      <c r="L63" s="4" t="n">
        <f aca="false">ABS(Table2[[#This Row],[Nc Analytic]]-Table2[[#This Row],[Nc Simulation]])</f>
        <v>12.0195009102</v>
      </c>
      <c r="M63" s="1" t="n">
        <f aca="false">100*IF(Table2[[#This Row],[Nc Analytic]]&gt;0, Table2[[#This Row],[Absolute Error]]/Table2[[#This Row],[Nc Analytic]],1)</f>
        <v>100</v>
      </c>
    </row>
    <row r="64" customFormat="false" ht="13.8" hidden="false" customHeight="false" outlineLevel="0" collapsed="false">
      <c r="A64" s="1" t="n">
        <v>6.3</v>
      </c>
      <c r="B64" s="3"/>
      <c r="C64" s="0" t="n">
        <v>0.2782309537</v>
      </c>
      <c r="D64" s="4" t="n">
        <f aca="false">ABS(Table6[[#This Row],[Pb Analytic]]-Table6[[#This Row],[Pb Simulation]])</f>
        <v>0.2782309537</v>
      </c>
      <c r="E64" s="1" t="n">
        <f aca="false">100*IF(Table6[[#This Row],[Pb Analytic]]&gt;0, Table6[[#This Row],[Absolute Error]]/Table6[[#This Row],[Pb Analytic]],1)</f>
        <v>100</v>
      </c>
      <c r="F64" s="3"/>
      <c r="G64" s="0" t="n">
        <v>0.5630392751</v>
      </c>
      <c r="H64" s="4" t="n">
        <f aca="false">ABS(Table7[[#This Row],[Pd Analytic]]-Table7[[#This Row],[Pd Simulation]])</f>
        <v>0.5630392751</v>
      </c>
      <c r="I64" s="1" t="n">
        <f aca="false">100*IF(Table7[[#This Row],[Pd Analytic]]&gt;0, Table7[[#This Row],[Absolute Error]]/Table7[[#This Row],[Pd Analytic]],1)</f>
        <v>100</v>
      </c>
      <c r="K64" s="0" t="n">
        <v>12.0773513333</v>
      </c>
      <c r="L64" s="4" t="n">
        <f aca="false">ABS(Table2[[#This Row],[Nc Analytic]]-Table2[[#This Row],[Nc Simulation]])</f>
        <v>12.0773513333</v>
      </c>
      <c r="M64" s="1" t="n">
        <f aca="false">100*IF(Table2[[#This Row],[Nc Analytic]]&gt;0, Table2[[#This Row],[Absolute Error]]/Table2[[#This Row],[Nc Analytic]],1)</f>
        <v>100</v>
      </c>
    </row>
    <row r="65" customFormat="false" ht="13.8" hidden="false" customHeight="false" outlineLevel="0" collapsed="false">
      <c r="A65" s="1" t="n">
        <v>6.4</v>
      </c>
      <c r="B65" s="3"/>
      <c r="C65" s="0" t="n">
        <v>0.2866591629</v>
      </c>
      <c r="D65" s="4" t="n">
        <f aca="false">ABS(Table6[[#This Row],[Pb Analytic]]-Table6[[#This Row],[Pb Simulation]])</f>
        <v>0.2866591629</v>
      </c>
      <c r="E65" s="1" t="n">
        <f aca="false">100*IF(Table6[[#This Row],[Pb Analytic]]&gt;0, Table6[[#This Row],[Absolute Error]]/Table6[[#This Row],[Pb Analytic]],1)</f>
        <v>100</v>
      </c>
      <c r="F65" s="3"/>
      <c r="G65" s="0" t="n">
        <v>0.5570911523</v>
      </c>
      <c r="H65" s="4" t="n">
        <f aca="false">ABS(Table7[[#This Row],[Pd Analytic]]-Table7[[#This Row],[Pd Simulation]])</f>
        <v>0.5570911523</v>
      </c>
      <c r="I65" s="1" t="n">
        <f aca="false">100*IF(Table7[[#This Row],[Pd Analytic]]&gt;0, Table7[[#This Row],[Absolute Error]]/Table7[[#This Row],[Pd Analytic]],1)</f>
        <v>100</v>
      </c>
      <c r="K65" s="0" t="n">
        <v>12.1324425097</v>
      </c>
      <c r="L65" s="4" t="n">
        <f aca="false">ABS(Table2[[#This Row],[Nc Analytic]]-Table2[[#This Row],[Nc Simulation]])</f>
        <v>12.1324425097</v>
      </c>
      <c r="M65" s="1" t="n">
        <f aca="false">100*IF(Table2[[#This Row],[Nc Analytic]]&gt;0, Table2[[#This Row],[Absolute Error]]/Table2[[#This Row],[Nc Analytic]],1)</f>
        <v>100</v>
      </c>
    </row>
    <row r="66" customFormat="false" ht="13.8" hidden="false" customHeight="false" outlineLevel="0" collapsed="false">
      <c r="A66" s="1" t="n">
        <v>6.5</v>
      </c>
      <c r="B66" s="3"/>
      <c r="C66" s="0" t="n">
        <v>0.294959994</v>
      </c>
      <c r="D66" s="4" t="n">
        <f aca="false">ABS(Table6[[#This Row],[Pb Analytic]]-Table6[[#This Row],[Pb Simulation]])</f>
        <v>0.294959994</v>
      </c>
      <c r="E66" s="1" t="n">
        <f aca="false">100*IF(Table6[[#This Row],[Pb Analytic]]&gt;0, Table6[[#This Row],[Absolute Error]]/Table6[[#This Row],[Pb Analytic]],1)</f>
        <v>100</v>
      </c>
      <c r="F66" s="3"/>
      <c r="G66" s="0" t="n">
        <v>0.5511941091</v>
      </c>
      <c r="H66" s="4" t="n">
        <f aca="false">ABS(Table7[[#This Row],[Pd Analytic]]-Table7[[#This Row],[Pd Simulation]])</f>
        <v>0.5511941091</v>
      </c>
      <c r="I66" s="1" t="n">
        <f aca="false">100*IF(Table7[[#This Row],[Pd Analytic]]&gt;0, Table7[[#This Row],[Absolute Error]]/Table7[[#This Row],[Pd Analytic]],1)</f>
        <v>100</v>
      </c>
      <c r="K66" s="0" t="n">
        <v>12.1849379353</v>
      </c>
      <c r="L66" s="4" t="n">
        <f aca="false">ABS(Table2[[#This Row],[Nc Analytic]]-Table2[[#This Row],[Nc Simulation]])</f>
        <v>12.1849379353</v>
      </c>
      <c r="M66" s="1" t="n">
        <f aca="false">100*IF(Table2[[#This Row],[Nc Analytic]]&gt;0, Table2[[#This Row],[Absolute Error]]/Table2[[#This Row],[Nc Analytic]],1)</f>
        <v>100</v>
      </c>
    </row>
    <row r="67" customFormat="false" ht="13.8" hidden="false" customHeight="false" outlineLevel="0" collapsed="false">
      <c r="A67" s="1" t="n">
        <v>6.6</v>
      </c>
      <c r="B67" s="3"/>
      <c r="C67" s="0" t="n">
        <v>0.303131593</v>
      </c>
      <c r="D67" s="4" t="n">
        <f aca="false">ABS(Table6[[#This Row],[Pb Analytic]]-Table6[[#This Row],[Pb Simulation]])</f>
        <v>0.303131593</v>
      </c>
      <c r="E67" s="1" t="n">
        <f aca="false">100*IF(Table6[[#This Row],[Pb Analytic]]&gt;0, Table6[[#This Row],[Absolute Error]]/Table6[[#This Row],[Pb Analytic]],1)</f>
        <v>100</v>
      </c>
      <c r="F67" s="3"/>
      <c r="G67" s="0" t="n">
        <v>0.5453534656</v>
      </c>
      <c r="H67" s="4" t="n">
        <f aca="false">ABS(Table7[[#This Row],[Pd Analytic]]-Table7[[#This Row],[Pd Simulation]])</f>
        <v>0.5453534656</v>
      </c>
      <c r="I67" s="1" t="n">
        <f aca="false">100*IF(Table7[[#This Row],[Pd Analytic]]&gt;0, Table7[[#This Row],[Absolute Error]]/Table7[[#This Row],[Pd Analytic]],1)</f>
        <v>100</v>
      </c>
      <c r="K67" s="0" t="n">
        <v>12.2349906974</v>
      </c>
      <c r="L67" s="4" t="n">
        <f aca="false">ABS(Table2[[#This Row],[Nc Analytic]]-Table2[[#This Row],[Nc Simulation]])</f>
        <v>12.2349906974</v>
      </c>
      <c r="M67" s="1" t="n">
        <f aca="false">100*IF(Table2[[#This Row],[Nc Analytic]]&gt;0, Table2[[#This Row],[Absolute Error]]/Table2[[#This Row],[Nc Analytic]],1)</f>
        <v>100</v>
      </c>
    </row>
    <row r="68" customFormat="false" ht="13.8" hidden="false" customHeight="false" outlineLevel="0" collapsed="false">
      <c r="A68" s="1" t="n">
        <v>6.7</v>
      </c>
      <c r="B68" s="3"/>
      <c r="C68" s="0" t="n">
        <v>0.3111726973</v>
      </c>
      <c r="D68" s="4" t="n">
        <f aca="false">ABS(Table6[[#This Row],[Pb Analytic]]-Table6[[#This Row],[Pb Simulation]])</f>
        <v>0.3111726973</v>
      </c>
      <c r="E68" s="1" t="n">
        <f aca="false">100*IF(Table6[[#This Row],[Pb Analytic]]&gt;0, Table6[[#This Row],[Absolute Error]]/Table6[[#This Row],[Pb Analytic]],1)</f>
        <v>100</v>
      </c>
      <c r="F68" s="3"/>
      <c r="G68" s="0" t="n">
        <v>0.5395737435</v>
      </c>
      <c r="H68" s="4" t="n">
        <f aca="false">ABS(Table7[[#This Row],[Pd Analytic]]-Table7[[#This Row],[Pd Simulation]])</f>
        <v>0.5395737435</v>
      </c>
      <c r="I68" s="1" t="n">
        <f aca="false">100*IF(Table7[[#This Row],[Pd Analytic]]&gt;0, Table7[[#This Row],[Absolute Error]]/Table7[[#This Row],[Pd Analytic]],1)</f>
        <v>100</v>
      </c>
      <c r="K68" s="0" t="n">
        <v>12.282744062</v>
      </c>
      <c r="L68" s="4" t="n">
        <f aca="false">ABS(Table2[[#This Row],[Nc Analytic]]-Table2[[#This Row],[Nc Simulation]])</f>
        <v>12.282744062</v>
      </c>
      <c r="M68" s="1" t="n">
        <f aca="false">100*IF(Table2[[#This Row],[Nc Analytic]]&gt;0, Table2[[#This Row],[Absolute Error]]/Table2[[#This Row],[Nc Analytic]],1)</f>
        <v>100</v>
      </c>
    </row>
    <row r="69" customFormat="false" ht="13.8" hidden="false" customHeight="false" outlineLevel="0" collapsed="false">
      <c r="A69" s="1" t="n">
        <v>6.8</v>
      </c>
      <c r="B69" s="3"/>
      <c r="C69" s="0" t="n">
        <v>0.3190825649</v>
      </c>
      <c r="D69" s="4" t="n">
        <f aca="false">ABS(Table6[[#This Row],[Pb Analytic]]-Table6[[#This Row],[Pb Simulation]])</f>
        <v>0.3190825649</v>
      </c>
      <c r="E69" s="1" t="n">
        <f aca="false">100*IF(Table6[[#This Row],[Pb Analytic]]&gt;0, Table6[[#This Row],[Absolute Error]]/Table6[[#This Row],[Pb Analytic]],1)</f>
        <v>100</v>
      </c>
      <c r="F69" s="3"/>
      <c r="G69" s="0" t="n">
        <v>0.5338587529</v>
      </c>
      <c r="H69" s="4" t="n">
        <f aca="false">ABS(Table7[[#This Row],[Pd Analytic]]-Table7[[#This Row],[Pd Simulation]])</f>
        <v>0.5338587529</v>
      </c>
      <c r="I69" s="1" t="n">
        <f aca="false">100*IF(Table7[[#This Row],[Pd Analytic]]&gt;0, Table7[[#This Row],[Absolute Error]]/Table7[[#This Row],[Pd Analytic]],1)</f>
        <v>100</v>
      </c>
      <c r="K69" s="0" t="n">
        <v>12.3283320524</v>
      </c>
      <c r="L69" s="4" t="n">
        <f aca="false">ABS(Table2[[#This Row],[Nc Analytic]]-Table2[[#This Row],[Nc Simulation]])</f>
        <v>12.3283320524</v>
      </c>
      <c r="M69" s="1" t="n">
        <f aca="false">100*IF(Table2[[#This Row],[Nc Analytic]]&gt;0, Table2[[#This Row],[Absolute Error]]/Table2[[#This Row],[Nc Analytic]],1)</f>
        <v>100</v>
      </c>
    </row>
    <row r="70" customFormat="false" ht="13.8" hidden="false" customHeight="false" outlineLevel="0" collapsed="false">
      <c r="A70" s="1" t="n">
        <v>6.9</v>
      </c>
      <c r="B70" s="3"/>
      <c r="C70" s="0" t="n">
        <v>0.3268609102</v>
      </c>
      <c r="D70" s="4" t="n">
        <f aca="false">ABS(Table6[[#This Row],[Pb Analytic]]-Table6[[#This Row],[Pb Simulation]])</f>
        <v>0.3268609102</v>
      </c>
      <c r="E70" s="1" t="n">
        <f aca="false">100*IF(Table6[[#This Row],[Pb Analytic]]&gt;0, Table6[[#This Row],[Absolute Error]]/Table6[[#This Row],[Pb Analytic]],1)</f>
        <v>100</v>
      </c>
      <c r="F70" s="3"/>
      <c r="G70" s="0" t="n">
        <v>0.5282116699</v>
      </c>
      <c r="H70" s="4" t="n">
        <f aca="false">ABS(Table7[[#This Row],[Pd Analytic]]-Table7[[#This Row],[Pd Simulation]])</f>
        <v>0.5282116699</v>
      </c>
      <c r="I70" s="1" t="n">
        <f aca="false">100*IF(Table7[[#This Row],[Pd Analytic]]&gt;0, Table7[[#This Row],[Absolute Error]]/Table7[[#This Row],[Pd Analytic]],1)</f>
        <v>100</v>
      </c>
      <c r="K70" s="0" t="n">
        <v>12.3718800132</v>
      </c>
      <c r="L70" s="4" t="n">
        <f aca="false">ABS(Table2[[#This Row],[Nc Analytic]]-Table2[[#This Row],[Nc Simulation]])</f>
        <v>12.3718800132</v>
      </c>
      <c r="M70" s="1" t="n">
        <f aca="false">100*IF(Table2[[#This Row],[Nc Analytic]]&gt;0, Table2[[#This Row],[Absolute Error]]/Table2[[#This Row],[Nc Analytic]],1)</f>
        <v>100</v>
      </c>
    </row>
    <row r="71" customFormat="false" ht="13.8" hidden="false" customHeight="false" outlineLevel="0" collapsed="false">
      <c r="A71" s="1" t="n">
        <v>7</v>
      </c>
      <c r="B71" s="3"/>
      <c r="C71" s="0" t="n">
        <v>0.3345078454</v>
      </c>
      <c r="D71" s="4" t="n">
        <f aca="false">ABS(Table6[[#This Row],[Pb Analytic]]-Table6[[#This Row],[Pb Simulation]])</f>
        <v>0.3345078454</v>
      </c>
      <c r="E71" s="1" t="n">
        <f aca="false">100*IF(Table6[[#This Row],[Pb Analytic]]&gt;0, Table6[[#This Row],[Absolute Error]]/Table6[[#This Row],[Pb Analytic]],1)</f>
        <v>100</v>
      </c>
      <c r="F71" s="3"/>
      <c r="G71" s="0" t="n">
        <v>0.5226351076</v>
      </c>
      <c r="H71" s="4" t="n">
        <f aca="false">ABS(Table7[[#This Row],[Pd Analytic]]-Table7[[#This Row],[Pd Simulation]])</f>
        <v>0.5226351076</v>
      </c>
      <c r="I71" s="1" t="n">
        <f aca="false">100*IF(Table7[[#This Row],[Pd Analytic]]&gt;0, Table7[[#This Row],[Absolute Error]]/Table7[[#This Row],[Pd Analytic]],1)</f>
        <v>100</v>
      </c>
      <c r="K71" s="0" t="n">
        <v>12.4135051545</v>
      </c>
      <c r="L71" s="4" t="n">
        <f aca="false">ABS(Table2[[#This Row],[Nc Analytic]]-Table2[[#This Row],[Nc Simulation]])</f>
        <v>12.4135051545</v>
      </c>
      <c r="M71" s="1" t="n">
        <f aca="false">100*IF(Table2[[#This Row],[Nc Analytic]]&gt;0, Table2[[#This Row],[Absolute Error]]/Table2[[#This Row],[Nc Analytic]],1)</f>
        <v>100</v>
      </c>
    </row>
    <row r="72" customFormat="false" ht="13.8" hidden="false" customHeight="false" outlineLevel="0" collapsed="false">
      <c r="A72" s="1" t="n">
        <v>7.1</v>
      </c>
      <c r="B72" s="3"/>
      <c r="C72" s="0" t="n">
        <v>0.3420238294</v>
      </c>
      <c r="D72" s="4" t="n">
        <f aca="false">ABS(Table6[[#This Row],[Pb Analytic]]-Table6[[#This Row],[Pb Simulation]])</f>
        <v>0.3420238294</v>
      </c>
      <c r="E72" s="1" t="n">
        <f aca="false">100*IF(Table6[[#This Row],[Pb Analytic]]&gt;0, Table6[[#This Row],[Absolute Error]]/Table6[[#This Row],[Pb Analytic]],1)</f>
        <v>100</v>
      </c>
      <c r="F72" s="3"/>
      <c r="G72" s="0" t="n">
        <v>0.5171311794</v>
      </c>
      <c r="H72" s="4" t="n">
        <f aca="false">ABS(Table7[[#This Row],[Pd Analytic]]-Table7[[#This Row],[Pd Simulation]])</f>
        <v>0.5171311794</v>
      </c>
      <c r="I72" s="1" t="n">
        <f aca="false">100*IF(Table7[[#This Row],[Pd Analytic]]&gt;0, Table7[[#This Row],[Absolute Error]]/Table7[[#This Row],[Pd Analytic]],1)</f>
        <v>100</v>
      </c>
      <c r="K72" s="0" t="n">
        <v>12.4533170743</v>
      </c>
      <c r="L72" s="4" t="n">
        <f aca="false">ABS(Table2[[#This Row],[Nc Analytic]]-Table2[[#This Row],[Nc Simulation]])</f>
        <v>12.4533170743</v>
      </c>
      <c r="M72" s="1" t="n">
        <f aca="false">100*IF(Table2[[#This Row],[Nc Analytic]]&gt;0, Table2[[#This Row],[Absolute Error]]/Table2[[#This Row],[Nc Analytic]],1)</f>
        <v>100</v>
      </c>
    </row>
    <row r="73" customFormat="false" ht="13.8" hidden="false" customHeight="false" outlineLevel="0" collapsed="false">
      <c r="A73" s="1" t="n">
        <v>7.2</v>
      </c>
      <c r="B73" s="3"/>
      <c r="C73" s="0" t="n">
        <v>0.3494096203</v>
      </c>
      <c r="D73" s="4" t="n">
        <f aca="false">ABS(Table6[[#This Row],[Pb Analytic]]-Table6[[#This Row],[Pb Simulation]])</f>
        <v>0.3494096203</v>
      </c>
      <c r="E73" s="1" t="n">
        <f aca="false">100*IF(Table6[[#This Row],[Pb Analytic]]&gt;0, Table6[[#This Row],[Absolute Error]]/Table6[[#This Row],[Pb Analytic]],1)</f>
        <v>100</v>
      </c>
      <c r="F73" s="3"/>
      <c r="G73" s="0" t="n">
        <v>0.5117015564</v>
      </c>
      <c r="H73" s="4" t="n">
        <f aca="false">ABS(Table7[[#This Row],[Pd Analytic]]-Table7[[#This Row],[Pd Simulation]])</f>
        <v>0.5117015564</v>
      </c>
      <c r="I73" s="1" t="n">
        <f aca="false">100*IF(Table7[[#This Row],[Pd Analytic]]&gt;0, Table7[[#This Row],[Absolute Error]]/Table7[[#This Row],[Pd Analytic]],1)</f>
        <v>100</v>
      </c>
      <c r="K73" s="0" t="n">
        <v>12.4914182562</v>
      </c>
      <c r="L73" s="4" t="n">
        <f aca="false">ABS(Table2[[#This Row],[Nc Analytic]]-Table2[[#This Row],[Nc Simulation]])</f>
        <v>12.4914182562</v>
      </c>
      <c r="M73" s="1" t="n">
        <f aca="false">100*IF(Table2[[#This Row],[Nc Analytic]]&gt;0, Table2[[#This Row],[Absolute Error]]/Table2[[#This Row],[Nc Analytic]],1)</f>
        <v>100</v>
      </c>
    </row>
    <row r="74" customFormat="false" ht="13.8" hidden="false" customHeight="false" outlineLevel="0" collapsed="false">
      <c r="A74" s="1" t="n">
        <v>7.3</v>
      </c>
      <c r="B74" s="3"/>
      <c r="C74" s="0" t="n">
        <v>0.3566662343</v>
      </c>
      <c r="D74" s="4" t="n">
        <f aca="false">ABS(Table6[[#This Row],[Pb Analytic]]-Table6[[#This Row],[Pb Simulation]])</f>
        <v>0.3566662343</v>
      </c>
      <c r="E74" s="1" t="n">
        <f aca="false">100*IF(Table6[[#This Row],[Pb Analytic]]&gt;0, Table6[[#This Row],[Absolute Error]]/Table6[[#This Row],[Pb Analytic]],1)</f>
        <v>100</v>
      </c>
      <c r="F74" s="3"/>
      <c r="G74" s="0" t="n">
        <v>0.5063475188</v>
      </c>
      <c r="H74" s="4" t="n">
        <f aca="false">ABS(Table7[[#This Row],[Pd Analytic]]-Table7[[#This Row],[Pd Simulation]])</f>
        <v>0.5063475188</v>
      </c>
      <c r="I74" s="1" t="n">
        <f aca="false">100*IF(Table7[[#This Row],[Pd Analytic]]&gt;0, Table7[[#This Row],[Absolute Error]]/Table7[[#This Row],[Pd Analytic]],1)</f>
        <v>100</v>
      </c>
      <c r="K74" s="0" t="n">
        <v>12.5279045418</v>
      </c>
      <c r="L74" s="4" t="n">
        <f aca="false">ABS(Table2[[#This Row],[Nc Analytic]]-Table2[[#This Row],[Nc Simulation]])</f>
        <v>12.5279045418</v>
      </c>
      <c r="M74" s="1" t="n">
        <f aca="false">100*IF(Table2[[#This Row],[Nc Analytic]]&gt;0, Table2[[#This Row],[Absolute Error]]/Table2[[#This Row],[Nc Analytic]],1)</f>
        <v>100</v>
      </c>
    </row>
    <row r="75" customFormat="false" ht="13.8" hidden="false" customHeight="false" outlineLevel="0" collapsed="false">
      <c r="A75" s="1" t="n">
        <v>7.4</v>
      </c>
      <c r="B75" s="3"/>
      <c r="C75" s="0" t="n">
        <v>0.3637949083</v>
      </c>
      <c r="D75" s="4" t="n">
        <f aca="false">ABS(Table6[[#This Row],[Pb Analytic]]-Table6[[#This Row],[Pb Simulation]])</f>
        <v>0.3637949083</v>
      </c>
      <c r="E75" s="1" t="n">
        <f aca="false">100*IF(Table6[[#This Row],[Pb Analytic]]&gt;0, Table6[[#This Row],[Absolute Error]]/Table6[[#This Row],[Pb Analytic]],1)</f>
        <v>100</v>
      </c>
      <c r="F75" s="3"/>
      <c r="G75" s="0" t="n">
        <v>0.5010700019</v>
      </c>
      <c r="H75" s="4" t="n">
        <f aca="false">ABS(Table7[[#This Row],[Pd Analytic]]-Table7[[#This Row],[Pd Simulation]])</f>
        <v>0.5010700019</v>
      </c>
      <c r="I75" s="1" t="n">
        <f aca="false">100*IF(Table7[[#This Row],[Pd Analytic]]&gt;0, Table7[[#This Row],[Absolute Error]]/Table7[[#This Row],[Pd Analytic]],1)</f>
        <v>100</v>
      </c>
      <c r="K75" s="0" t="n">
        <v>12.5628655764</v>
      </c>
      <c r="L75" s="4" t="n">
        <f aca="false">ABS(Table2[[#This Row],[Nc Analytic]]-Table2[[#This Row],[Nc Simulation]])</f>
        <v>12.5628655764</v>
      </c>
      <c r="M75" s="1" t="n">
        <f aca="false">100*IF(Table2[[#This Row],[Nc Analytic]]&gt;0, Table2[[#This Row],[Absolute Error]]/Table2[[#This Row],[Nc Analytic]],1)</f>
        <v>100</v>
      </c>
    </row>
    <row r="76" customFormat="false" ht="13.8" hidden="false" customHeight="false" outlineLevel="0" collapsed="false">
      <c r="A76" s="1" t="n">
        <v>7.5</v>
      </c>
      <c r="B76" s="3"/>
      <c r="C76" s="0" t="n">
        <v>0.3707970667</v>
      </c>
      <c r="D76" s="4" t="n">
        <f aca="false">ABS(Table6[[#This Row],[Pb Analytic]]-Table6[[#This Row],[Pb Simulation]])</f>
        <v>0.3707970667</v>
      </c>
      <c r="E76" s="1" t="n">
        <f aca="false">100*IF(Table6[[#This Row],[Pb Analytic]]&gt;0, Table6[[#This Row],[Absolute Error]]/Table6[[#This Row],[Pb Analytic]],1)</f>
        <v>100</v>
      </c>
      <c r="F76" s="3"/>
      <c r="G76" s="0" t="n">
        <v>0.4958696377</v>
      </c>
      <c r="H76" s="4" t="n">
        <f aca="false">ABS(Table7[[#This Row],[Pd Analytic]]-Table7[[#This Row],[Pd Simulation]])</f>
        <v>0.4958696377</v>
      </c>
      <c r="I76" s="1" t="n">
        <f aca="false">100*IF(Table7[[#This Row],[Pd Analytic]]&gt;0, Table7[[#This Row],[Absolute Error]]/Table7[[#This Row],[Pd Analytic]],1)</f>
        <v>100</v>
      </c>
      <c r="K76" s="0" t="n">
        <v>12.596385229</v>
      </c>
      <c r="L76" s="4" t="n">
        <f aca="false">ABS(Table2[[#This Row],[Nc Analytic]]-Table2[[#This Row],[Nc Simulation]])</f>
        <v>12.596385229</v>
      </c>
      <c r="M76" s="1" t="n">
        <f aca="false">100*IF(Table2[[#This Row],[Nc Analytic]]&gt;0, Table2[[#This Row],[Absolute Error]]/Table2[[#This Row],[Nc Analytic]],1)</f>
        <v>100</v>
      </c>
    </row>
    <row r="77" customFormat="false" ht="13.8" hidden="false" customHeight="false" outlineLevel="0" collapsed="false">
      <c r="A77" s="1" t="n">
        <v>7.6</v>
      </c>
      <c r="B77" s="3"/>
      <c r="C77" s="0" t="n">
        <v>0.3776742926</v>
      </c>
      <c r="D77" s="4" t="n">
        <f aca="false">ABS(Table6[[#This Row],[Pb Analytic]]-Table6[[#This Row],[Pb Simulation]])</f>
        <v>0.3776742926</v>
      </c>
      <c r="E77" s="1" t="n">
        <f aca="false">100*IF(Table6[[#This Row],[Pb Analytic]]&gt;0, Table6[[#This Row],[Absolute Error]]/Table6[[#This Row],[Pb Analytic]],1)</f>
        <v>100</v>
      </c>
      <c r="F77" s="3"/>
      <c r="G77" s="0" t="n">
        <v>0.4907467915</v>
      </c>
      <c r="H77" s="4" t="n">
        <f aca="false">ABS(Table7[[#This Row],[Pd Analytic]]-Table7[[#This Row],[Pd Simulation]])</f>
        <v>0.4907467915</v>
      </c>
      <c r="I77" s="1" t="n">
        <f aca="false">100*IF(Table7[[#This Row],[Pd Analytic]]&gt;0, Table7[[#This Row],[Absolute Error]]/Table7[[#This Row],[Pd Analytic]],1)</f>
        <v>100</v>
      </c>
      <c r="K77" s="0" t="n">
        <v>12.6285419868</v>
      </c>
      <c r="L77" s="4" t="n">
        <f aca="false">ABS(Table2[[#This Row],[Nc Analytic]]-Table2[[#This Row],[Nc Simulation]])</f>
        <v>12.6285419868</v>
      </c>
      <c r="M77" s="1" t="n">
        <f aca="false">100*IF(Table2[[#This Row],[Nc Analytic]]&gt;0, Table2[[#This Row],[Absolute Error]]/Table2[[#This Row],[Nc Analytic]],1)</f>
        <v>100</v>
      </c>
    </row>
    <row r="78" customFormat="false" ht="13.8" hidden="false" customHeight="false" outlineLevel="0" collapsed="false">
      <c r="A78" s="1" t="n">
        <v>7.7</v>
      </c>
      <c r="B78" s="3"/>
      <c r="C78" s="0" t="n">
        <v>0.3844283012</v>
      </c>
      <c r="D78" s="4" t="n">
        <f aca="false">ABS(Table6[[#This Row],[Pb Analytic]]-Table6[[#This Row],[Pb Simulation]])</f>
        <v>0.3844283012</v>
      </c>
      <c r="E78" s="1" t="n">
        <f aca="false">100*IF(Table6[[#This Row],[Pb Analytic]]&gt;0, Table6[[#This Row],[Absolute Error]]/Table6[[#This Row],[Pb Analytic]],1)</f>
        <v>100</v>
      </c>
      <c r="F78" s="3"/>
      <c r="G78" s="0" t="n">
        <v>0.4857015954</v>
      </c>
      <c r="H78" s="4" t="n">
        <f aca="false">ABS(Table7[[#This Row],[Pd Analytic]]-Table7[[#This Row],[Pd Simulation]])</f>
        <v>0.4857015954</v>
      </c>
      <c r="I78" s="1" t="n">
        <f aca="false">100*IF(Table7[[#This Row],[Pd Analytic]]&gt;0, Table7[[#This Row],[Absolute Error]]/Table7[[#This Row],[Pd Analytic]],1)</f>
        <v>100</v>
      </c>
      <c r="K78" s="0" t="n">
        <v>12.6594093239</v>
      </c>
      <c r="L78" s="4" t="n">
        <f aca="false">ABS(Table2[[#This Row],[Nc Analytic]]-Table2[[#This Row],[Nc Simulation]])</f>
        <v>12.6594093239</v>
      </c>
      <c r="M78" s="1" t="n">
        <f aca="false">100*IF(Table2[[#This Row],[Nc Analytic]]&gt;0, Table2[[#This Row],[Absolute Error]]/Table2[[#This Row],[Nc Analytic]],1)</f>
        <v>100</v>
      </c>
    </row>
    <row r="79" customFormat="false" ht="13.8" hidden="false" customHeight="false" outlineLevel="0" collapsed="false">
      <c r="A79" s="1" t="n">
        <v>7.8</v>
      </c>
      <c r="B79" s="3"/>
      <c r="C79" s="0" t="n">
        <v>0.3910609168</v>
      </c>
      <c r="D79" s="4" t="n">
        <f aca="false">ABS(Table6[[#This Row],[Pb Analytic]]-Table6[[#This Row],[Pb Simulation]])</f>
        <v>0.3910609168</v>
      </c>
      <c r="E79" s="1" t="n">
        <f aca="false">100*IF(Table6[[#This Row],[Pb Analytic]]&gt;0, Table6[[#This Row],[Absolute Error]]/Table6[[#This Row],[Pb Analytic]],1)</f>
        <v>100</v>
      </c>
      <c r="F79" s="3"/>
      <c r="G79" s="0" t="n">
        <v>0.4807339771</v>
      </c>
      <c r="H79" s="4" t="n">
        <f aca="false">ABS(Table7[[#This Row],[Pd Analytic]]-Table7[[#This Row],[Pd Simulation]])</f>
        <v>0.4807339771</v>
      </c>
      <c r="I79" s="1" t="n">
        <f aca="false">100*IF(Table7[[#This Row],[Pd Analytic]]&gt;0, Table7[[#This Row],[Absolute Error]]/Table7[[#This Row],[Pd Analytic]],1)</f>
        <v>100</v>
      </c>
      <c r="K79" s="0" t="n">
        <v>12.6890560468</v>
      </c>
      <c r="L79" s="4" t="n">
        <f aca="false">ABS(Table2[[#This Row],[Nc Analytic]]-Table2[[#This Row],[Nc Simulation]])</f>
        <v>12.6890560468</v>
      </c>
      <c r="M79" s="1" t="n">
        <f aca="false">100*IF(Table2[[#This Row],[Nc Analytic]]&gt;0, Table2[[#This Row],[Absolute Error]]/Table2[[#This Row],[Nc Analytic]],1)</f>
        <v>100</v>
      </c>
    </row>
    <row r="80" customFormat="false" ht="13.8" hidden="false" customHeight="false" outlineLevel="0" collapsed="false">
      <c r="A80" s="1" t="n">
        <v>7.9</v>
      </c>
      <c r="B80" s="3"/>
      <c r="C80" s="0" t="n">
        <v>0.3975740531</v>
      </c>
      <c r="D80" s="4" t="n">
        <f aca="false">ABS(Table6[[#This Row],[Pb Analytic]]-Table6[[#This Row],[Pb Simulation]])</f>
        <v>0.3975740531</v>
      </c>
      <c r="E80" s="1" t="n">
        <f aca="false">100*IF(Table6[[#This Row],[Pb Analytic]]&gt;0, Table6[[#This Row],[Absolute Error]]/Table6[[#This Row],[Pb Analytic]],1)</f>
        <v>100</v>
      </c>
      <c r="F80" s="3"/>
      <c r="G80" s="0" t="n">
        <v>0.475843687</v>
      </c>
      <c r="H80" s="4" t="n">
        <f aca="false">ABS(Table7[[#This Row],[Pd Analytic]]-Table7[[#This Row],[Pd Simulation]])</f>
        <v>0.475843687</v>
      </c>
      <c r="I80" s="1" t="n">
        <f aca="false">100*IF(Table7[[#This Row],[Pd Analytic]]&gt;0, Table7[[#This Row],[Absolute Error]]/Table7[[#This Row],[Pd Analytic]],1)</f>
        <v>100</v>
      </c>
      <c r="K80" s="0" t="n">
        <v>12.7175466165</v>
      </c>
      <c r="L80" s="4" t="n">
        <f aca="false">ABS(Table2[[#This Row],[Nc Analytic]]-Table2[[#This Row],[Nc Simulation]])</f>
        <v>12.7175466165</v>
      </c>
      <c r="M80" s="1" t="n">
        <f aca="false">100*IF(Table2[[#This Row],[Nc Analytic]]&gt;0, Table2[[#This Row],[Absolute Error]]/Table2[[#This Row],[Nc Analytic]],1)</f>
        <v>100</v>
      </c>
    </row>
    <row r="81" customFormat="false" ht="13.8" hidden="false" customHeight="false" outlineLevel="0" collapsed="false">
      <c r="A81" s="1" t="n">
        <v>8</v>
      </c>
      <c r="B81" s="3"/>
      <c r="C81" s="0" t="n">
        <v>0.4039696946</v>
      </c>
      <c r="D81" s="4" t="n">
        <f aca="false">ABS(Table6[[#This Row],[Pb Analytic]]-Table6[[#This Row],[Pb Simulation]])</f>
        <v>0.4039696946</v>
      </c>
      <c r="E81" s="1" t="n">
        <f aca="false">100*IF(Table6[[#This Row],[Pb Analytic]]&gt;0, Table6[[#This Row],[Absolute Error]]/Table6[[#This Row],[Pb Analytic]],1)</f>
        <v>100</v>
      </c>
      <c r="F81" s="3"/>
      <c r="G81" s="0" t="n">
        <v>0.471030321</v>
      </c>
      <c r="H81" s="4" t="n">
        <f aca="false">ABS(Table7[[#This Row],[Pd Analytic]]-Table7[[#This Row],[Pd Simulation]])</f>
        <v>0.471030321</v>
      </c>
      <c r="I81" s="1" t="n">
        <f aca="false">100*IF(Table7[[#This Row],[Pd Analytic]]&gt;0, Table7[[#This Row],[Absolute Error]]/Table7[[#This Row],[Pd Analytic]],1)</f>
        <v>100</v>
      </c>
      <c r="K81" s="0" t="n">
        <v>12.7449414481</v>
      </c>
      <c r="L81" s="4" t="n">
        <f aca="false">ABS(Table2[[#This Row],[Nc Analytic]]-Table2[[#This Row],[Nc Simulation]])</f>
        <v>12.7449414481</v>
      </c>
      <c r="M81" s="1" t="n">
        <f aca="false">100*IF(Table2[[#This Row],[Nc Analytic]]&gt;0, Table2[[#This Row],[Absolute Error]]/Table2[[#This Row],[Nc Analytic]],1)</f>
        <v>100</v>
      </c>
    </row>
    <row r="82" customFormat="false" ht="13.8" hidden="false" customHeight="false" outlineLevel="0" collapsed="false">
      <c r="A82" s="1" t="n">
        <v>8.1</v>
      </c>
      <c r="B82" s="3"/>
      <c r="C82" s="0" t="n">
        <v>0.4102498814</v>
      </c>
      <c r="D82" s="4" t="n">
        <f aca="false">ABS(Table6[[#This Row],[Pb Analytic]]-Table6[[#This Row],[Pb Simulation]])</f>
        <v>0.4102498814</v>
      </c>
      <c r="E82" s="1" t="n">
        <f aca="false">100*IF(Table6[[#This Row],[Pb Analytic]]&gt;0, Table6[[#This Row],[Absolute Error]]/Table6[[#This Row],[Pb Analytic]],1)</f>
        <v>100</v>
      </c>
      <c r="F82" s="3"/>
      <c r="G82" s="0" t="n">
        <v>0.4662933417</v>
      </c>
      <c r="H82" s="4" t="n">
        <f aca="false">ABS(Table7[[#This Row],[Pd Analytic]]-Table7[[#This Row],[Pd Simulation]])</f>
        <v>0.4662933417</v>
      </c>
      <c r="I82" s="1" t="n">
        <f aca="false">100*IF(Table7[[#This Row],[Pd Analytic]]&gt;0, Table7[[#This Row],[Absolute Error]]/Table7[[#This Row],[Pd Analytic]],1)</f>
        <v>100</v>
      </c>
      <c r="K82" s="0" t="n">
        <v>12.7712971905</v>
      </c>
      <c r="L82" s="4" t="n">
        <f aca="false">ABS(Table2[[#This Row],[Nc Analytic]]-Table2[[#This Row],[Nc Simulation]])</f>
        <v>12.7712971905</v>
      </c>
      <c r="M82" s="1" t="n">
        <f aca="false">100*IF(Table2[[#This Row],[Nc Analytic]]&gt;0, Table2[[#This Row],[Absolute Error]]/Table2[[#This Row],[Nc Analytic]],1)</f>
        <v>100</v>
      </c>
    </row>
    <row r="83" customFormat="false" ht="13.8" hidden="false" customHeight="false" outlineLevel="0" collapsed="false">
      <c r="A83" s="1" t="n">
        <v>8.2</v>
      </c>
      <c r="B83" s="3"/>
      <c r="C83" s="0" t="n">
        <v>0.4164166949</v>
      </c>
      <c r="D83" s="4" t="n">
        <f aca="false">ABS(Table6[[#This Row],[Pb Analytic]]-Table6[[#This Row],[Pb Simulation]])</f>
        <v>0.4164166949</v>
      </c>
      <c r="E83" s="1" t="n">
        <f aca="false">100*IF(Table6[[#This Row],[Pb Analytic]]&gt;0, Table6[[#This Row],[Absolute Error]]/Table6[[#This Row],[Pb Analytic]],1)</f>
        <v>100</v>
      </c>
      <c r="F83" s="3"/>
      <c r="G83" s="0" t="n">
        <v>0.4616320967</v>
      </c>
      <c r="H83" s="4" t="n">
        <f aca="false">ABS(Table7[[#This Row],[Pd Analytic]]-Table7[[#This Row],[Pd Simulation]])</f>
        <v>0.4616320967</v>
      </c>
      <c r="I83" s="1" t="n">
        <f aca="false">100*IF(Table7[[#This Row],[Pd Analytic]]&gt;0, Table7[[#This Row],[Absolute Error]]/Table7[[#This Row],[Pd Analytic]],1)</f>
        <v>100</v>
      </c>
      <c r="K83" s="0" t="n">
        <v>12.796666986</v>
      </c>
      <c r="L83" s="4" t="n">
        <f aca="false">ABS(Table2[[#This Row],[Nc Analytic]]-Table2[[#This Row],[Nc Simulation]])</f>
        <v>12.796666986</v>
      </c>
      <c r="M83" s="1" t="n">
        <f aca="false">100*IF(Table2[[#This Row],[Nc Analytic]]&gt;0, Table2[[#This Row],[Absolute Error]]/Table2[[#This Row],[Nc Analytic]],1)</f>
        <v>100</v>
      </c>
    </row>
    <row r="84" customFormat="false" ht="13.8" hidden="false" customHeight="false" outlineLevel="0" collapsed="false">
      <c r="A84" s="1" t="n">
        <v>8.3</v>
      </c>
      <c r="B84" s="3"/>
      <c r="C84" s="0" t="n">
        <v>0.4224722464</v>
      </c>
      <c r="D84" s="4" t="n">
        <f aca="false">ABS(Table6[[#This Row],[Pb Analytic]]-Table6[[#This Row],[Pb Simulation]])</f>
        <v>0.4224722464</v>
      </c>
      <c r="E84" s="1" t="n">
        <f aca="false">100*IF(Table6[[#This Row],[Pb Analytic]]&gt;0, Table6[[#This Row],[Absolute Error]]/Table6[[#This Row],[Pb Analytic]],1)</f>
        <v>100</v>
      </c>
      <c r="F84" s="3"/>
      <c r="G84" s="0" t="n">
        <v>0.4570458353</v>
      </c>
      <c r="H84" s="4" t="n">
        <f aca="false">ABS(Table7[[#This Row],[Pd Analytic]]-Table7[[#This Row],[Pd Simulation]])</f>
        <v>0.4570458353</v>
      </c>
      <c r="I84" s="1" t="n">
        <f aca="false">100*IF(Table7[[#This Row],[Pd Analytic]]&gt;0, Table7[[#This Row],[Absolute Error]]/Table7[[#This Row],[Pd Analytic]],1)</f>
        <v>100</v>
      </c>
      <c r="K84" s="0" t="n">
        <v>12.8211007118</v>
      </c>
      <c r="L84" s="4" t="n">
        <f aca="false">ABS(Table2[[#This Row],[Nc Analytic]]-Table2[[#This Row],[Nc Simulation]])</f>
        <v>12.8211007118</v>
      </c>
      <c r="M84" s="1" t="n">
        <f aca="false">100*IF(Table2[[#This Row],[Nc Analytic]]&gt;0, Table2[[#This Row],[Absolute Error]]/Table2[[#This Row],[Nc Analytic]],1)</f>
        <v>100</v>
      </c>
    </row>
    <row r="85" customFormat="false" ht="13.8" hidden="false" customHeight="false" outlineLevel="0" collapsed="false">
      <c r="A85" s="1" t="n">
        <v>8.4</v>
      </c>
      <c r="B85" s="3"/>
      <c r="C85" s="0" t="n">
        <v>0.4284186657</v>
      </c>
      <c r="D85" s="4" t="n">
        <f aca="false">ABS(Table6[[#This Row],[Pb Analytic]]-Table6[[#This Row],[Pb Simulation]])</f>
        <v>0.4284186657</v>
      </c>
      <c r="E85" s="1" t="n">
        <f aca="false">100*IF(Table6[[#This Row],[Pb Analytic]]&gt;0, Table6[[#This Row],[Absolute Error]]/Table6[[#This Row],[Pb Analytic]],1)</f>
        <v>100</v>
      </c>
      <c r="F85" s="3"/>
      <c r="G85" s="0" t="n">
        <v>0.4525337232</v>
      </c>
      <c r="H85" s="4" t="n">
        <f aca="false">ABS(Table7[[#This Row],[Pd Analytic]]-Table7[[#This Row],[Pd Simulation]])</f>
        <v>0.4525337232</v>
      </c>
      <c r="I85" s="1" t="n">
        <f aca="false">100*IF(Table7[[#This Row],[Pd Analytic]]&gt;0, Table7[[#This Row],[Absolute Error]]/Table7[[#This Row],[Pd Analytic]],1)</f>
        <v>100</v>
      </c>
      <c r="K85" s="0" t="n">
        <v>12.8446452038</v>
      </c>
      <c r="L85" s="4" t="n">
        <f aca="false">ABS(Table2[[#This Row],[Nc Analytic]]-Table2[[#This Row],[Nc Simulation]])</f>
        <v>12.8446452038</v>
      </c>
      <c r="M85" s="1" t="n">
        <f aca="false">100*IF(Table2[[#This Row],[Nc Analytic]]&gt;0, Table2[[#This Row],[Absolute Error]]/Table2[[#This Row],[Nc Analytic]],1)</f>
        <v>100</v>
      </c>
    </row>
    <row r="86" customFormat="false" ht="13.8" hidden="false" customHeight="false" outlineLevel="0" collapsed="false">
      <c r="A86" s="1" t="n">
        <v>8.5</v>
      </c>
      <c r="B86" s="3"/>
      <c r="C86" s="0" t="n">
        <v>0.4342580928</v>
      </c>
      <c r="D86" s="4" t="n">
        <f aca="false">ABS(Table6[[#This Row],[Pb Analytic]]-Table6[[#This Row],[Pb Simulation]])</f>
        <v>0.4342580928</v>
      </c>
      <c r="E86" s="1" t="n">
        <f aca="false">100*IF(Table6[[#This Row],[Pb Analytic]]&gt;0, Table6[[#This Row],[Absolute Error]]/Table6[[#This Row],[Pb Analytic]],1)</f>
        <v>100</v>
      </c>
      <c r="F86" s="3"/>
      <c r="G86" s="0" t="n">
        <v>0.4480948551</v>
      </c>
      <c r="H86" s="4" t="n">
        <f aca="false">ABS(Table7[[#This Row],[Pd Analytic]]-Table7[[#This Row],[Pd Simulation]])</f>
        <v>0.4480948551</v>
      </c>
      <c r="I86" s="1" t="n">
        <f aca="false">100*IF(Table7[[#This Row],[Pd Analytic]]&gt;0, Table7[[#This Row],[Absolute Error]]/Table7[[#This Row],[Pd Analytic]],1)</f>
        <v>100</v>
      </c>
      <c r="K86" s="0" t="n">
        <v>12.8673444651</v>
      </c>
      <c r="L86" s="4" t="n">
        <f aca="false">ABS(Table2[[#This Row],[Nc Analytic]]-Table2[[#This Row],[Nc Simulation]])</f>
        <v>12.8673444651</v>
      </c>
      <c r="M86" s="1" t="n">
        <f aca="false">100*IF(Table2[[#This Row],[Nc Analytic]]&gt;0, Table2[[#This Row],[Absolute Error]]/Table2[[#This Row],[Nc Analytic]],1)</f>
        <v>100</v>
      </c>
    </row>
    <row r="87" customFormat="false" ht="13.8" hidden="false" customHeight="false" outlineLevel="0" collapsed="false">
      <c r="A87" s="1" t="n">
        <v>8.6</v>
      </c>
      <c r="B87" s="3"/>
      <c r="C87" s="0" t="n">
        <v>0.4399926694</v>
      </c>
      <c r="D87" s="4" t="n">
        <f aca="false">ABS(Table6[[#This Row],[Pb Analytic]]-Table6[[#This Row],[Pb Simulation]])</f>
        <v>0.4399926694</v>
      </c>
      <c r="E87" s="1" t="n">
        <f aca="false">100*IF(Table6[[#This Row],[Pb Analytic]]&gt;0, Table6[[#This Row],[Absolute Error]]/Table6[[#This Row],[Pb Analytic]],1)</f>
        <v>100</v>
      </c>
      <c r="F87" s="3"/>
      <c r="G87" s="0" t="n">
        <v>0.4437282666</v>
      </c>
      <c r="H87" s="4" t="n">
        <f aca="false">ABS(Table7[[#This Row],[Pd Analytic]]-Table7[[#This Row],[Pd Simulation]])</f>
        <v>0.4437282666</v>
      </c>
      <c r="I87" s="1" t="n">
        <f aca="false">100*IF(Table7[[#This Row],[Pd Analytic]]&gt;0, Table7[[#This Row],[Absolute Error]]/Table7[[#This Row],[Pd Analytic]],1)</f>
        <v>100</v>
      </c>
      <c r="K87" s="0" t="n">
        <v>12.8892398586</v>
      </c>
      <c r="L87" s="4" t="n">
        <f aca="false">ABS(Table2[[#This Row],[Nc Analytic]]-Table2[[#This Row],[Nc Simulation]])</f>
        <v>12.8892398586</v>
      </c>
      <c r="M87" s="1" t="n">
        <f aca="false">100*IF(Table2[[#This Row],[Nc Analytic]]&gt;0, Table2[[#This Row],[Absolute Error]]/Table2[[#This Row],[Nc Analytic]],1)</f>
        <v>100</v>
      </c>
    </row>
    <row r="88" customFormat="false" ht="13.8" hidden="false" customHeight="false" outlineLevel="0" collapsed="false">
      <c r="A88" s="1" t="n">
        <v>8.7</v>
      </c>
      <c r="B88" s="3"/>
      <c r="C88" s="0" t="n">
        <v>0.4456245319</v>
      </c>
      <c r="D88" s="4" t="n">
        <f aca="false">ABS(Table6[[#This Row],[Pb Analytic]]-Table6[[#This Row],[Pb Simulation]])</f>
        <v>0.4456245319</v>
      </c>
      <c r="E88" s="1" t="n">
        <f aca="false">100*IF(Table6[[#This Row],[Pb Analytic]]&gt;0, Table6[[#This Row],[Absolute Error]]/Table6[[#This Row],[Pb Analytic]],1)</f>
        <v>100</v>
      </c>
      <c r="F88" s="3"/>
      <c r="G88" s="0" t="n">
        <v>0.4394329442</v>
      </c>
      <c r="H88" s="4" t="n">
        <f aca="false">ABS(Table7[[#This Row],[Pd Analytic]]-Table7[[#This Row],[Pd Simulation]])</f>
        <v>0.4394329442</v>
      </c>
      <c r="I88" s="1" t="n">
        <f aca="false">100*IF(Table7[[#This Row],[Pd Analytic]]&gt;0, Table7[[#This Row],[Absolute Error]]/Table7[[#This Row],[Pd Analytic]],1)</f>
        <v>100</v>
      </c>
      <c r="K88" s="0" t="n">
        <v>12.9103702867</v>
      </c>
      <c r="L88" s="4" t="n">
        <f aca="false">ABS(Table2[[#This Row],[Nc Analytic]]-Table2[[#This Row],[Nc Simulation]])</f>
        <v>12.9103702867</v>
      </c>
      <c r="M88" s="1" t="n">
        <f aca="false">100*IF(Table2[[#This Row],[Nc Analytic]]&gt;0, Table2[[#This Row],[Absolute Error]]/Table2[[#This Row],[Nc Analytic]],1)</f>
        <v>100</v>
      </c>
    </row>
    <row r="89" customFormat="false" ht="13.8" hidden="false" customHeight="false" outlineLevel="0" collapsed="false">
      <c r="A89" s="1" t="n">
        <v>8.8</v>
      </c>
      <c r="B89" s="3"/>
      <c r="C89" s="0" t="n">
        <v>0.4511558061</v>
      </c>
      <c r="D89" s="4" t="n">
        <f aca="false">ABS(Table6[[#This Row],[Pb Analytic]]-Table6[[#This Row],[Pb Simulation]])</f>
        <v>0.4511558061</v>
      </c>
      <c r="E89" s="1" t="n">
        <f aca="false">100*IF(Table6[[#This Row],[Pb Analytic]]&gt;0, Table6[[#This Row],[Absolute Error]]/Table6[[#This Row],[Pb Analytic]],1)</f>
        <v>100</v>
      </c>
      <c r="F89" s="3"/>
      <c r="G89" s="0" t="n">
        <v>0.4352078344</v>
      </c>
      <c r="H89" s="4" t="n">
        <f aca="false">ABS(Table7[[#This Row],[Pd Analytic]]-Table7[[#This Row],[Pd Simulation]])</f>
        <v>0.4352078344</v>
      </c>
      <c r="I89" s="1" t="n">
        <f aca="false">100*IF(Table7[[#This Row],[Pd Analytic]]&gt;0, Table7[[#This Row],[Absolute Error]]/Table7[[#This Row],[Pd Analytic]],1)</f>
        <v>100</v>
      </c>
      <c r="K89" s="0" t="n">
        <v>12.9307723568</v>
      </c>
      <c r="L89" s="4" t="n">
        <f aca="false">ABS(Table2[[#This Row],[Nc Analytic]]-Table2[[#This Row],[Nc Simulation]])</f>
        <v>12.9307723568</v>
      </c>
      <c r="M89" s="1" t="n">
        <f aca="false">100*IF(Table2[[#This Row],[Nc Analytic]]&gt;0, Table2[[#This Row],[Absolute Error]]/Table2[[#This Row],[Nc Analytic]],1)</f>
        <v>100</v>
      </c>
    </row>
    <row r="90" customFormat="false" ht="13.8" hidden="false" customHeight="false" outlineLevel="0" collapsed="false">
      <c r="A90" s="1" t="n">
        <v>8.9</v>
      </c>
      <c r="B90" s="3"/>
      <c r="C90" s="0" t="n">
        <v>0.4565886015</v>
      </c>
      <c r="D90" s="4" t="n">
        <f aca="false">ABS(Table6[[#This Row],[Pb Analytic]]-Table6[[#This Row],[Pb Simulation]])</f>
        <v>0.4565886015</v>
      </c>
      <c r="E90" s="1" t="n">
        <f aca="false">100*IF(Table6[[#This Row],[Pb Analytic]]&gt;0, Table6[[#This Row],[Absolute Error]]/Table6[[#This Row],[Pb Analytic]],1)</f>
        <v>100</v>
      </c>
      <c r="F90" s="3"/>
      <c r="G90" s="0" t="n">
        <v>0.4310518515</v>
      </c>
      <c r="H90" s="4" t="n">
        <f aca="false">ABS(Table7[[#This Row],[Pd Analytic]]-Table7[[#This Row],[Pd Simulation]])</f>
        <v>0.4310518515</v>
      </c>
      <c r="I90" s="1" t="n">
        <f aca="false">100*IF(Table7[[#This Row],[Pd Analytic]]&gt;0, Table7[[#This Row],[Absolute Error]]/Table7[[#This Row],[Pd Analytic]],1)</f>
        <v>100</v>
      </c>
      <c r="K90" s="0" t="n">
        <v>12.9504805361</v>
      </c>
      <c r="L90" s="4" t="n">
        <f aca="false">ABS(Table2[[#This Row],[Nc Analytic]]-Table2[[#This Row],[Nc Simulation]])</f>
        <v>12.9504805361</v>
      </c>
      <c r="M90" s="1" t="n">
        <f aca="false">100*IF(Table2[[#This Row],[Nc Analytic]]&gt;0, Table2[[#This Row],[Absolute Error]]/Table2[[#This Row],[Nc Analytic]],1)</f>
        <v>100</v>
      </c>
    </row>
    <row r="91" customFormat="false" ht="13.8" hidden="false" customHeight="false" outlineLevel="0" collapsed="false">
      <c r="A91" s="1" t="n">
        <v>9</v>
      </c>
      <c r="B91" s="3"/>
      <c r="C91" s="0" t="n">
        <v>0.4619250071</v>
      </c>
      <c r="D91" s="4" t="n">
        <f aca="false">ABS(Table6[[#This Row],[Pb Analytic]]-Table6[[#This Row],[Pb Simulation]])</f>
        <v>0.4619250071</v>
      </c>
      <c r="E91" s="1" t="n">
        <f aca="false">100*IF(Table6[[#This Row],[Pb Analytic]]&gt;0, Table6[[#This Row],[Absolute Error]]/Table6[[#This Row],[Pb Analytic]],1)</f>
        <v>100</v>
      </c>
      <c r="F91" s="3"/>
      <c r="G91" s="0" t="n">
        <v>0.4269638848</v>
      </c>
      <c r="H91" s="4" t="n">
        <f aca="false">ABS(Table7[[#This Row],[Pd Analytic]]-Table7[[#This Row],[Pd Simulation]])</f>
        <v>0.4269638848</v>
      </c>
      <c r="I91" s="1" t="n">
        <f aca="false">100*IF(Table7[[#This Row],[Pd Analytic]]&gt;0, Table7[[#This Row],[Absolute Error]]/Table7[[#This Row],[Pd Analytic]],1)</f>
        <v>100</v>
      </c>
      <c r="K91" s="0" t="n">
        <v>12.9695272938</v>
      </c>
      <c r="L91" s="4" t="n">
        <f aca="false">ABS(Table2[[#This Row],[Nc Analytic]]-Table2[[#This Row],[Nc Simulation]])</f>
        <v>12.9695272938</v>
      </c>
      <c r="M91" s="1" t="n">
        <f aca="false">100*IF(Table2[[#This Row],[Nc Analytic]]&gt;0, Table2[[#This Row],[Absolute Error]]/Table2[[#This Row],[Nc Analytic]],1)</f>
        <v>100</v>
      </c>
    </row>
    <row r="92" customFormat="false" ht="13.8" hidden="false" customHeight="false" outlineLevel="0" collapsed="false">
      <c r="A92" s="1" t="n">
        <v>9.1</v>
      </c>
      <c r="B92" s="3"/>
      <c r="C92" s="0" t="n">
        <v>0.467167088</v>
      </c>
      <c r="D92" s="4" t="n">
        <f aca="false">ABS(Table6[[#This Row],[Pb Analytic]]-Table6[[#This Row],[Pb Simulation]])</f>
        <v>0.467167088</v>
      </c>
      <c r="E92" s="1" t="n">
        <f aca="false">100*IF(Table6[[#This Row],[Pb Analytic]]&gt;0, Table6[[#This Row],[Absolute Error]]/Table6[[#This Row],[Pb Analytic]],1)</f>
        <v>100</v>
      </c>
      <c r="F92" s="3"/>
      <c r="G92" s="0" t="n">
        <v>0.4229428048</v>
      </c>
      <c r="H92" s="4" t="n">
        <f aca="false">ABS(Table7[[#This Row],[Pd Analytic]]-Table7[[#This Row],[Pd Simulation]])</f>
        <v>0.4229428048</v>
      </c>
      <c r="I92" s="1" t="n">
        <f aca="false">100*IF(Table7[[#This Row],[Pd Analytic]]&gt;0, Table7[[#This Row],[Absolute Error]]/Table7[[#This Row],[Pd Analytic]],1)</f>
        <v>100</v>
      </c>
      <c r="K92" s="0" t="n">
        <v>12.9879432344</v>
      </c>
      <c r="L92" s="4" t="n">
        <f aca="false">ABS(Table2[[#This Row],[Nc Analytic]]-Table2[[#This Row],[Nc Simulation]])</f>
        <v>12.9879432344</v>
      </c>
      <c r="M92" s="1" t="n">
        <f aca="false">100*IF(Table2[[#This Row],[Nc Analytic]]&gt;0, Table2[[#This Row],[Absolute Error]]/Table2[[#This Row],[Nc Analytic]],1)</f>
        <v>100</v>
      </c>
    </row>
    <row r="93" customFormat="false" ht="13.8" hidden="false" customHeight="false" outlineLevel="0" collapsed="false">
      <c r="A93" s="1" t="n">
        <v>9.2</v>
      </c>
      <c r="B93" s="3"/>
      <c r="C93" s="0" t="n">
        <v>0.4723168818</v>
      </c>
      <c r="D93" s="4" t="n">
        <f aca="false">ABS(Table6[[#This Row],[Pb Analytic]]-Table6[[#This Row],[Pb Simulation]])</f>
        <v>0.4723168818</v>
      </c>
      <c r="E93" s="1" t="n">
        <f aca="false">100*IF(Table6[[#This Row],[Pb Analytic]]&gt;0, Table6[[#This Row],[Absolute Error]]/Table6[[#This Row],[Pb Analytic]],1)</f>
        <v>100</v>
      </c>
      <c r="F93" s="3"/>
      <c r="G93" s="0" t="n">
        <v>0.4189874683</v>
      </c>
      <c r="H93" s="4" t="n">
        <f aca="false">ABS(Table7[[#This Row],[Pd Analytic]]-Table7[[#This Row],[Pd Simulation]])</f>
        <v>0.4189874683</v>
      </c>
      <c r="I93" s="1" t="n">
        <f aca="false">100*IF(Table7[[#This Row],[Pd Analytic]]&gt;0, Table7[[#This Row],[Absolute Error]]/Table7[[#This Row],[Pd Analytic]],1)</f>
        <v>100</v>
      </c>
      <c r="K93" s="0" t="n">
        <v>13.0057572204</v>
      </c>
      <c r="L93" s="4" t="n">
        <f aca="false">ABS(Table2[[#This Row],[Nc Analytic]]-Table2[[#This Row],[Nc Simulation]])</f>
        <v>13.0057572204</v>
      </c>
      <c r="M93" s="1" t="n">
        <f aca="false">100*IF(Table2[[#This Row],[Nc Analytic]]&gt;0, Table2[[#This Row],[Absolute Error]]/Table2[[#This Row],[Nc Analytic]],1)</f>
        <v>100</v>
      </c>
    </row>
    <row r="94" customFormat="false" ht="13.8" hidden="false" customHeight="false" outlineLevel="0" collapsed="false">
      <c r="A94" s="1" t="n">
        <v>9.3</v>
      </c>
      <c r="B94" s="3"/>
      <c r="C94" s="0" t="n">
        <v>0.4773763966</v>
      </c>
      <c r="D94" s="4" t="n">
        <f aca="false">ABS(Table6[[#This Row],[Pb Analytic]]-Table6[[#This Row],[Pb Simulation]])</f>
        <v>0.4773763966</v>
      </c>
      <c r="E94" s="1" t="n">
        <f aca="false">100*IF(Table6[[#This Row],[Pb Analytic]]&gt;0, Table6[[#This Row],[Absolute Error]]/Table6[[#This Row],[Pb Analytic]],1)</f>
        <v>100</v>
      </c>
      <c r="F94" s="3"/>
      <c r="G94" s="0" t="n">
        <v>0.4150967236</v>
      </c>
      <c r="H94" s="4" t="n">
        <f aca="false">ABS(Table7[[#This Row],[Pd Analytic]]-Table7[[#This Row],[Pd Simulation]])</f>
        <v>0.4150967236</v>
      </c>
      <c r="I94" s="1" t="n">
        <f aca="false">100*IF(Table7[[#This Row],[Pd Analytic]]&gt;0, Table7[[#This Row],[Absolute Error]]/Table7[[#This Row],[Pd Analytic]],1)</f>
        <v>100</v>
      </c>
      <c r="K94" s="0" t="n">
        <v>13.0229964864</v>
      </c>
      <c r="L94" s="4" t="n">
        <f aca="false">ABS(Table2[[#This Row],[Nc Analytic]]-Table2[[#This Row],[Nc Simulation]])</f>
        <v>13.0229964864</v>
      </c>
      <c r="M94" s="1" t="n">
        <f aca="false">100*IF(Table2[[#This Row],[Nc Analytic]]&gt;0, Table2[[#This Row],[Absolute Error]]/Table2[[#This Row],[Nc Analytic]],1)</f>
        <v>100</v>
      </c>
    </row>
    <row r="95" customFormat="false" ht="13.8" hidden="false" customHeight="false" outlineLevel="0" collapsed="false">
      <c r="A95" s="1" t="n">
        <v>9.4</v>
      </c>
      <c r="B95" s="3"/>
      <c r="C95" s="0" t="n">
        <v>0.4823476085</v>
      </c>
      <c r="D95" s="4" t="n">
        <f aca="false">ABS(Table6[[#This Row],[Pb Analytic]]-Table6[[#This Row],[Pb Simulation]])</f>
        <v>0.4823476085</v>
      </c>
      <c r="E95" s="1" t="n">
        <f aca="false">100*IF(Table6[[#This Row],[Pb Analytic]]&gt;0, Table6[[#This Row],[Absolute Error]]/Table6[[#This Row],[Pb Analytic]],1)</f>
        <v>100</v>
      </c>
      <c r="F95" s="3"/>
      <c r="G95" s="0" t="n">
        <v>0.4112694145</v>
      </c>
      <c r="H95" s="4" t="n">
        <f aca="false">ABS(Table7[[#This Row],[Pd Analytic]]-Table7[[#This Row],[Pd Simulation]])</f>
        <v>0.4112694145</v>
      </c>
      <c r="I95" s="1" t="n">
        <f aca="false">100*IF(Table7[[#This Row],[Pd Analytic]]&gt;0, Table7[[#This Row],[Absolute Error]]/Table7[[#This Row],[Pd Analytic]],1)</f>
        <v>100</v>
      </c>
      <c r="K95" s="0" t="n">
        <v>13.0396867453</v>
      </c>
      <c r="L95" s="4" t="n">
        <f aca="false">ABS(Table2[[#This Row],[Nc Analytic]]-Table2[[#This Row],[Nc Simulation]])</f>
        <v>13.0396867453</v>
      </c>
      <c r="M95" s="1" t="n">
        <f aca="false">100*IF(Table2[[#This Row],[Nc Analytic]]&gt;0, Table2[[#This Row],[Absolute Error]]/Table2[[#This Row],[Nc Analytic]],1)</f>
        <v>100</v>
      </c>
    </row>
    <row r="96" customFormat="false" ht="13.8" hidden="false" customHeight="false" outlineLevel="0" collapsed="false">
      <c r="A96" s="1" t="n">
        <v>9.5</v>
      </c>
      <c r="B96" s="3"/>
      <c r="C96" s="0" t="n">
        <v>0.4872324597</v>
      </c>
      <c r="D96" s="4" t="n">
        <f aca="false">ABS(Table6[[#This Row],[Pb Analytic]]-Table6[[#This Row],[Pb Simulation]])</f>
        <v>0.4872324597</v>
      </c>
      <c r="E96" s="1" t="n">
        <f aca="false">100*IF(Table6[[#This Row],[Pb Analytic]]&gt;0, Table6[[#This Row],[Absolute Error]]/Table6[[#This Row],[Pb Analytic]],1)</f>
        <v>100</v>
      </c>
      <c r="F96" s="3"/>
      <c r="G96" s="0" t="n">
        <v>0.4075043839</v>
      </c>
      <c r="H96" s="4" t="n">
        <f aca="false">ABS(Table7[[#This Row],[Pd Analytic]]-Table7[[#This Row],[Pd Simulation]])</f>
        <v>0.4075043839</v>
      </c>
      <c r="I96" s="1" t="n">
        <f aca="false">100*IF(Table7[[#This Row],[Pd Analytic]]&gt;0, Table7[[#This Row],[Absolute Error]]/Table7[[#This Row],[Pd Analytic]],1)</f>
        <v>100</v>
      </c>
      <c r="K96" s="0" t="n">
        <v>13.0558522865</v>
      </c>
      <c r="L96" s="4" t="n">
        <f aca="false">ABS(Table2[[#This Row],[Nc Analytic]]-Table2[[#This Row],[Nc Simulation]])</f>
        <v>13.0558522865</v>
      </c>
      <c r="M96" s="1" t="n">
        <f aca="false">100*IF(Table2[[#This Row],[Nc Analytic]]&gt;0, Table2[[#This Row],[Absolute Error]]/Table2[[#This Row],[Nc Analytic]],1)</f>
        <v>100</v>
      </c>
    </row>
    <row r="97" customFormat="false" ht="13.8" hidden="false" customHeight="false" outlineLevel="0" collapsed="false">
      <c r="A97" s="1" t="n">
        <v>9.6</v>
      </c>
      <c r="B97" s="3"/>
      <c r="C97" s="0" t="n">
        <v>0.4920328575</v>
      </c>
      <c r="D97" s="4" t="n">
        <f aca="false">ABS(Table6[[#This Row],[Pb Analytic]]-Table6[[#This Row],[Pb Simulation]])</f>
        <v>0.4920328575</v>
      </c>
      <c r="E97" s="1" t="n">
        <f aca="false">100*IF(Table6[[#This Row],[Pb Analytic]]&gt;0, Table6[[#This Row],[Absolute Error]]/Table6[[#This Row],[Pb Analytic]],1)</f>
        <v>100</v>
      </c>
      <c r="F97" s="3"/>
      <c r="G97" s="0" t="n">
        <v>0.4038004771</v>
      </c>
      <c r="H97" s="4" t="n">
        <f aca="false">ABS(Table7[[#This Row],[Pd Analytic]]-Table7[[#This Row],[Pd Simulation]])</f>
        <v>0.4038004771</v>
      </c>
      <c r="I97" s="1" t="n">
        <f aca="false">100*IF(Table7[[#This Row],[Pd Analytic]]&gt;0, Table7[[#This Row],[Absolute Error]]/Table7[[#This Row],[Pd Analytic]],1)</f>
        <v>100</v>
      </c>
      <c r="K97" s="0" t="n">
        <v>13.0715160673</v>
      </c>
      <c r="L97" s="4" t="n">
        <f aca="false">ABS(Table2[[#This Row],[Nc Analytic]]-Table2[[#This Row],[Nc Simulation]])</f>
        <v>13.0715160673</v>
      </c>
      <c r="M97" s="1" t="n">
        <f aca="false">100*IF(Table2[[#This Row],[Nc Analytic]]&gt;0, Table2[[#This Row],[Absolute Error]]/Table2[[#This Row],[Nc Analytic]],1)</f>
        <v>100</v>
      </c>
    </row>
    <row r="98" customFormat="false" ht="13.8" hidden="false" customHeight="false" outlineLevel="0" collapsed="false">
      <c r="A98" s="1" t="n">
        <v>9.7</v>
      </c>
      <c r="B98" s="3"/>
      <c r="C98" s="0" t="n">
        <v>0.4967506731</v>
      </c>
      <c r="D98" s="4" t="n">
        <f aca="false">ABS(Table6[[#This Row],[Pb Analytic]]-Table6[[#This Row],[Pb Simulation]])</f>
        <v>0.4967506731</v>
      </c>
      <c r="E98" s="1" t="n">
        <f aca="false">100*IF(Table6[[#This Row],[Pb Analytic]]&gt;0, Table6[[#This Row],[Absolute Error]]/Table6[[#This Row],[Pb Analytic]],1)</f>
        <v>100</v>
      </c>
      <c r="F98" s="3"/>
      <c r="G98" s="0" t="n">
        <v>0.4001565444</v>
      </c>
      <c r="H98" s="4" t="n">
        <f aca="false">ABS(Table7[[#This Row],[Pd Analytic]]-Table7[[#This Row],[Pd Simulation]])</f>
        <v>0.4001565444</v>
      </c>
      <c r="I98" s="1" t="n">
        <f aca="false">100*IF(Table7[[#This Row],[Pd Analytic]]&gt;0, Table7[[#This Row],[Absolute Error]]/Table7[[#This Row],[Pd Analytic]],1)</f>
        <v>100</v>
      </c>
      <c r="K98" s="0" t="n">
        <v>13.0866997978</v>
      </c>
      <c r="L98" s="4" t="n">
        <f aca="false">ABS(Table2[[#This Row],[Nc Analytic]]-Table2[[#This Row],[Nc Simulation]])</f>
        <v>13.0866997978</v>
      </c>
      <c r="M98" s="1" t="n">
        <f aca="false">100*IF(Table2[[#This Row],[Nc Analytic]]&gt;0, Table2[[#This Row],[Absolute Error]]/Table2[[#This Row],[Nc Analytic]],1)</f>
        <v>100</v>
      </c>
    </row>
    <row r="99" customFormat="false" ht="13.8" hidden="false" customHeight="false" outlineLevel="0" collapsed="false">
      <c r="A99" s="1" t="n">
        <v>9.8</v>
      </c>
      <c r="B99" s="3"/>
      <c r="C99" s="0" t="n">
        <v>0.5013877408</v>
      </c>
      <c r="D99" s="4" t="n">
        <f aca="false">ABS(Table6[[#This Row],[Pb Analytic]]-Table6[[#This Row],[Pb Simulation]])</f>
        <v>0.5013877408</v>
      </c>
      <c r="E99" s="1" t="n">
        <f aca="false">100*IF(Table6[[#This Row],[Pb Analytic]]&gt;0, Table6[[#This Row],[Absolute Error]]/Table6[[#This Row],[Pb Analytic]],1)</f>
        <v>100</v>
      </c>
      <c r="F99" s="3"/>
      <c r="G99" s="0" t="n">
        <v>0.3965714438</v>
      </c>
      <c r="H99" s="4" t="n">
        <f aca="false">ABS(Table7[[#This Row],[Pd Analytic]]-Table7[[#This Row],[Pd Simulation]])</f>
        <v>0.3965714438</v>
      </c>
      <c r="I99" s="1" t="n">
        <f aca="false">100*IF(Table7[[#This Row],[Pd Analytic]]&gt;0, Table7[[#This Row],[Absolute Error]]/Table7[[#This Row],[Pd Analytic]],1)</f>
        <v>100</v>
      </c>
      <c r="K99" s="0" t="n">
        <v>13.1014240199</v>
      </c>
      <c r="L99" s="4" t="n">
        <f aca="false">ABS(Table2[[#This Row],[Nc Analytic]]-Table2[[#This Row],[Nc Simulation]])</f>
        <v>13.1014240199</v>
      </c>
      <c r="M99" s="1" t="n">
        <f aca="false">100*IF(Table2[[#This Row],[Nc Analytic]]&gt;0, Table2[[#This Row],[Absolute Error]]/Table2[[#This Row],[Nc Analytic]],1)</f>
        <v>100</v>
      </c>
    </row>
    <row r="100" customFormat="false" ht="13.8" hidden="false" customHeight="false" outlineLevel="0" collapsed="false">
      <c r="A100" s="1" t="n">
        <v>9.9</v>
      </c>
      <c r="B100" s="3"/>
      <c r="C100" s="0" t="n">
        <v>0.5059458572</v>
      </c>
      <c r="D100" s="4" t="n">
        <f aca="false">ABS(Table6[[#This Row],[Pb Analytic]]-Table6[[#This Row],[Pb Simulation]])</f>
        <v>0.5059458572</v>
      </c>
      <c r="E100" s="1" t="n">
        <f aca="false">100*IF(Table6[[#This Row],[Pb Analytic]]&gt;0, Table6[[#This Row],[Absolute Error]]/Table6[[#This Row],[Pb Analytic]],1)</f>
        <v>100</v>
      </c>
      <c r="F100" s="3"/>
      <c r="G100" s="0" t="n">
        <v>0.3930440426</v>
      </c>
      <c r="H100" s="4" t="n">
        <f aca="false">ABS(Table7[[#This Row],[Pd Analytic]]-Table7[[#This Row],[Pd Simulation]])</f>
        <v>0.3930440426</v>
      </c>
      <c r="I100" s="1" t="n">
        <f aca="false">100*IF(Table7[[#This Row],[Pd Analytic]]&gt;0, Table7[[#This Row],[Absolute Error]]/Table7[[#This Row],[Pd Analytic]],1)</f>
        <v>100</v>
      </c>
      <c r="K100" s="0" t="n">
        <v>13.1157081802</v>
      </c>
      <c r="L100" s="4" t="n">
        <f aca="false">ABS(Table2[[#This Row],[Nc Analytic]]-Table2[[#This Row],[Nc Simulation]])</f>
        <v>13.1157081802</v>
      </c>
      <c r="M100" s="1" t="n">
        <f aca="false">100*IF(Table2[[#This Row],[Nc Analytic]]&gt;0, Table2[[#This Row],[Absolute Error]]/Table2[[#This Row],[Nc Analytic]],1)</f>
        <v>100</v>
      </c>
    </row>
    <row r="101" customFormat="false" ht="13.8" hidden="false" customHeight="false" outlineLevel="0" collapsed="false">
      <c r="A101" s="1" t="n">
        <v>10</v>
      </c>
      <c r="B101" s="3"/>
      <c r="C101" s="0" t="n">
        <v>0.510426781</v>
      </c>
      <c r="D101" s="4" t="n">
        <f aca="false">ABS(Table6[[#This Row],[Pb Analytic]]-Table6[[#This Row],[Pb Simulation]])</f>
        <v>0.510426781</v>
      </c>
      <c r="E101" s="1" t="n">
        <f aca="false">100*IF(Table6[[#This Row],[Pb Analytic]]&gt;0, Table6[[#This Row],[Absolute Error]]/Table6[[#This Row],[Pb Analytic]],1)</f>
        <v>100</v>
      </c>
      <c r="F101" s="3"/>
      <c r="G101" s="0" t="n">
        <v>0.3895732197</v>
      </c>
      <c r="H101" s="4" t="n">
        <f aca="false">ABS(Table7[[#This Row],[Pd Analytic]]-Table7[[#This Row],[Pd Simulation]])</f>
        <v>0.3895732197</v>
      </c>
      <c r="I101" s="1" t="n">
        <f aca="false">100*IF(Table7[[#This Row],[Pd Analytic]]&gt;0, Table7[[#This Row],[Absolute Error]]/Table7[[#This Row],[Pd Analytic]],1)</f>
        <v>100</v>
      </c>
      <c r="K101" s="0" t="n">
        <v>13.1295706987</v>
      </c>
      <c r="L101" s="4" t="n">
        <f aca="false">ABS(Table2[[#This Row],[Nc Analytic]]-Table2[[#This Row],[Nc Simulation]])</f>
        <v>13.1295706987</v>
      </c>
      <c r="M101" s="1" t="n">
        <f aca="false">100*IF(Table2[[#This Row],[Nc Analytic]]&gt;0, Table2[[#This Row],[Absolute Error]]/Table2[[#This Row],[Nc Analytic]],1)</f>
        <v>100</v>
      </c>
    </row>
    <row r="102" customFormat="false" ht="13.8" hidden="false" customHeight="false" outlineLevel="0" collapsed="false">
      <c r="A102" s="1" t="n">
        <v>10.1</v>
      </c>
      <c r="B102" s="3"/>
      <c r="C102" s="0" t="n">
        <v>0.5148322329</v>
      </c>
      <c r="D102" s="4" t="n">
        <f aca="false">ABS(Table6[[#This Row],[Pb Analytic]]-Table6[[#This Row],[Pb Simulation]])</f>
        <v>0.5148322329</v>
      </c>
      <c r="E102" s="1" t="n">
        <f aca="false">100*IF(Table6[[#This Row],[Pb Analytic]]&gt;0, Table6[[#This Row],[Absolute Error]]/Table6[[#This Row],[Pb Analytic]],1)</f>
        <v>100</v>
      </c>
      <c r="F102" s="3"/>
      <c r="G102" s="0" t="n">
        <v>0.3861578667</v>
      </c>
      <c r="H102" s="4" t="n">
        <f aca="false">ABS(Table7[[#This Row],[Pd Analytic]]-Table7[[#This Row],[Pd Simulation]])</f>
        <v>0.3861578667</v>
      </c>
      <c r="I102" s="1" t="n">
        <f aca="false">100*IF(Table7[[#This Row],[Pd Analytic]]&gt;0, Table7[[#This Row],[Absolute Error]]/Table7[[#This Row],[Pd Analytic]],1)</f>
        <v>100</v>
      </c>
      <c r="K102" s="0" t="n">
        <v>13.143029032</v>
      </c>
      <c r="L102" s="4" t="n">
        <f aca="false">ABS(Table2[[#This Row],[Nc Analytic]]-Table2[[#This Row],[Nc Simulation]])</f>
        <v>13.143029032</v>
      </c>
      <c r="M102" s="1" t="n">
        <f aca="false">100*IF(Table2[[#This Row],[Nc Analytic]]&gt;0, Table2[[#This Row],[Absolute Error]]/Table2[[#This Row],[Nc Analytic]],1)</f>
        <v>100</v>
      </c>
    </row>
    <row r="103" customFormat="false" ht="13.8" hidden="false" customHeight="false" outlineLevel="0" collapsed="false">
      <c r="A103" s="1" t="n">
        <v>10.2</v>
      </c>
      <c r="B103" s="3"/>
      <c r="C103" s="0" t="n">
        <v>0.5191638954</v>
      </c>
      <c r="D103" s="4" t="n">
        <f aca="false">ABS(Table6[[#This Row],[Pb Analytic]]-Table6[[#This Row],[Pb Simulation]])</f>
        <v>0.5191638954</v>
      </c>
      <c r="E103" s="1" t="n">
        <f aca="false">100*IF(Table6[[#This Row],[Pb Analytic]]&gt;0, Table6[[#This Row],[Absolute Error]]/Table6[[#This Row],[Pb Analytic]],1)</f>
        <v>100</v>
      </c>
      <c r="F103" s="3"/>
      <c r="G103" s="0" t="n">
        <v>0.3827968894</v>
      </c>
      <c r="H103" s="4" t="n">
        <f aca="false">ABS(Table7[[#This Row],[Pd Analytic]]-Table7[[#This Row],[Pd Simulation]])</f>
        <v>0.3827968894</v>
      </c>
      <c r="I103" s="1" t="n">
        <f aca="false">100*IF(Table7[[#This Row],[Pd Analytic]]&gt;0, Table7[[#This Row],[Absolute Error]]/Table7[[#This Row],[Pd Analytic]],1)</f>
        <v>100</v>
      </c>
      <c r="K103" s="0" t="n">
        <v>13.1560997323</v>
      </c>
      <c r="L103" s="4" t="n">
        <f aca="false">ABS(Table2[[#This Row],[Nc Analytic]]-Table2[[#This Row],[Nc Simulation]])</f>
        <v>13.1560997323</v>
      </c>
      <c r="M103" s="1" t="n">
        <f aca="false">100*IF(Table2[[#This Row],[Nc Analytic]]&gt;0, Table2[[#This Row],[Absolute Error]]/Table2[[#This Row],[Nc Analytic]],1)</f>
        <v>100</v>
      </c>
    </row>
    <row r="104" customFormat="false" ht="13.8" hidden="false" customHeight="false" outlineLevel="0" collapsed="false">
      <c r="A104" s="1" t="n">
        <v>10.3</v>
      </c>
      <c r="B104" s="3"/>
      <c r="C104" s="0" t="n">
        <v>0.523423413</v>
      </c>
      <c r="D104" s="4" t="n">
        <f aca="false">ABS(Table6[[#This Row],[Pb Analytic]]-Table6[[#This Row],[Pb Simulation]])</f>
        <v>0.523423413</v>
      </c>
      <c r="E104" s="1" t="n">
        <f aca="false">100*IF(Table6[[#This Row],[Pb Analytic]]&gt;0, Table6[[#This Row],[Absolute Error]]/Table6[[#This Row],[Pb Analytic]],1)</f>
        <v>100</v>
      </c>
      <c r="F104" s="3"/>
      <c r="G104" s="0" t="n">
        <v>0.3794892089</v>
      </c>
      <c r="H104" s="4" t="n">
        <f aca="false">ABS(Table7[[#This Row],[Pd Analytic]]-Table7[[#This Row],[Pd Simulation]])</f>
        <v>0.3794892089</v>
      </c>
      <c r="I104" s="1" t="n">
        <f aca="false">100*IF(Table7[[#This Row],[Pd Analytic]]&gt;0, Table7[[#This Row],[Absolute Error]]/Table7[[#This Row],[Pd Analytic]],1)</f>
        <v>100</v>
      </c>
      <c r="K104" s="0" t="n">
        <v>13.1687985026</v>
      </c>
      <c r="L104" s="4" t="n">
        <f aca="false">ABS(Table2[[#This Row],[Nc Analytic]]-Table2[[#This Row],[Nc Simulation]])</f>
        <v>13.1687985026</v>
      </c>
      <c r="M104" s="1" t="n">
        <f aca="false">100*IF(Table2[[#This Row],[Nc Analytic]]&gt;0, Table2[[#This Row],[Absolute Error]]/Table2[[#This Row],[Nc Analytic]],1)</f>
        <v>100</v>
      </c>
    </row>
    <row r="105" customFormat="false" ht="13.8" hidden="false" customHeight="false" outlineLevel="0" collapsed="false">
      <c r="A105" s="1" t="n">
        <v>10.4</v>
      </c>
      <c r="B105" s="3"/>
      <c r="C105" s="0" t="n">
        <v>0.5276123921</v>
      </c>
      <c r="D105" s="4" t="n">
        <f aca="false">ABS(Table6[[#This Row],[Pb Analytic]]-Table6[[#This Row],[Pb Simulation]])</f>
        <v>0.5276123921</v>
      </c>
      <c r="E105" s="1" t="n">
        <f aca="false">100*IF(Table6[[#This Row],[Pb Analytic]]&gt;0, Table6[[#This Row],[Absolute Error]]/Table6[[#This Row],[Pb Analytic]],1)</f>
        <v>100</v>
      </c>
      <c r="F105" s="3"/>
      <c r="G105" s="0" t="n">
        <v>0.3762337621</v>
      </c>
      <c r="H105" s="4" t="n">
        <f aca="false">ABS(Table7[[#This Row],[Pd Analytic]]-Table7[[#This Row],[Pd Simulation]])</f>
        <v>0.3762337621</v>
      </c>
      <c r="I105" s="1" t="n">
        <f aca="false">100*IF(Table7[[#This Row],[Pd Analytic]]&gt;0, Table7[[#This Row],[Absolute Error]]/Table7[[#This Row],[Pd Analytic]],1)</f>
        <v>100</v>
      </c>
      <c r="K105" s="0" t="n">
        <v>13.1811402477</v>
      </c>
      <c r="L105" s="4" t="n">
        <f aca="false">ABS(Table2[[#This Row],[Nc Analytic]]-Table2[[#This Row],[Nc Simulation]])</f>
        <v>13.1811402477</v>
      </c>
      <c r="M105" s="1" t="n">
        <f aca="false">100*IF(Table2[[#This Row],[Nc Analytic]]&gt;0, Table2[[#This Row],[Absolute Error]]/Table2[[#This Row],[Nc Analytic]],1)</f>
        <v>100</v>
      </c>
    </row>
    <row r="106" customFormat="false" ht="13.8" hidden="false" customHeight="false" outlineLevel="0" collapsed="false">
      <c r="A106" s="1" t="n">
        <v>10.5</v>
      </c>
      <c r="B106" s="3"/>
      <c r="C106" s="0" t="n">
        <v>0.5317324019</v>
      </c>
      <c r="D106" s="4" t="n">
        <f aca="false">ABS(Table6[[#This Row],[Pb Analytic]]-Table6[[#This Row],[Pb Simulation]])</f>
        <v>0.5317324019</v>
      </c>
      <c r="E106" s="1" t="n">
        <f aca="false">100*IF(Table6[[#This Row],[Pb Analytic]]&gt;0, Table6[[#This Row],[Absolute Error]]/Table6[[#This Row],[Pb Analytic]],1)</f>
        <v>100</v>
      </c>
      <c r="F106" s="3"/>
      <c r="G106" s="0" t="n">
        <v>0.3730295032</v>
      </c>
      <c r="H106" s="4" t="n">
        <f aca="false">ABS(Table7[[#This Row],[Pd Analytic]]-Table7[[#This Row],[Pd Simulation]])</f>
        <v>0.3730295032</v>
      </c>
      <c r="I106" s="1" t="n">
        <f aca="false">100*IF(Table7[[#This Row],[Pd Analytic]]&gt;0, Table7[[#This Row],[Absolute Error]]/Table7[[#This Row],[Pd Analytic]],1)</f>
        <v>100</v>
      </c>
      <c r="K106" s="0" t="n">
        <v>13.193139122</v>
      </c>
      <c r="L106" s="4" t="n">
        <f aca="false">ABS(Table2[[#This Row],[Nc Analytic]]-Table2[[#This Row],[Nc Simulation]])</f>
        <v>13.193139122</v>
      </c>
      <c r="M106" s="1" t="n">
        <f aca="false">100*IF(Table2[[#This Row],[Nc Analytic]]&gt;0, Table2[[#This Row],[Absolute Error]]/Table2[[#This Row],[Nc Analytic]],1)</f>
        <v>100</v>
      </c>
    </row>
    <row r="107" customFormat="false" ht="13.8" hidden="false" customHeight="false" outlineLevel="0" collapsed="false">
      <c r="A107" s="1" t="n">
        <v>10.6</v>
      </c>
      <c r="B107" s="3"/>
      <c r="C107" s="0" t="n">
        <v>0.5357849741</v>
      </c>
      <c r="D107" s="4" t="n">
        <f aca="false">ABS(Table6[[#This Row],[Pb Analytic]]-Table6[[#This Row],[Pb Simulation]])</f>
        <v>0.5357849741</v>
      </c>
      <c r="E107" s="1" t="n">
        <f aca="false">100*IF(Table6[[#This Row],[Pb Analytic]]&gt;0, Table6[[#This Row],[Absolute Error]]/Table6[[#This Row],[Pb Analytic]],1)</f>
        <v>100</v>
      </c>
      <c r="F107" s="3"/>
      <c r="G107" s="0" t="n">
        <v>0.3698754035</v>
      </c>
      <c r="H107" s="4" t="n">
        <f aca="false">ABS(Table7[[#This Row],[Pd Analytic]]-Table7[[#This Row],[Pd Simulation]])</f>
        <v>0.3698754035</v>
      </c>
      <c r="I107" s="1" t="n">
        <f aca="false">100*IF(Table7[[#This Row],[Pd Analytic]]&gt;0, Table7[[#This Row],[Absolute Error]]/Table7[[#This Row],[Pd Analytic]],1)</f>
        <v>100</v>
      </c>
      <c r="K107" s="0" t="n">
        <v>13.2048085744</v>
      </c>
      <c r="L107" s="4" t="n">
        <f aca="false">ABS(Table2[[#This Row],[Nc Analytic]]-Table2[[#This Row],[Nc Simulation]])</f>
        <v>13.2048085744</v>
      </c>
      <c r="M107" s="1" t="n">
        <f aca="false">100*IF(Table2[[#This Row],[Nc Analytic]]&gt;0, Table2[[#This Row],[Absolute Error]]/Table2[[#This Row],[Nc Analytic]],1)</f>
        <v>100</v>
      </c>
    </row>
    <row r="108" customFormat="false" ht="13.8" hidden="false" customHeight="false" outlineLevel="0" collapsed="false">
      <c r="A108" s="1" t="n">
        <v>10.7</v>
      </c>
      <c r="B108" s="3"/>
      <c r="C108" s="0" t="n">
        <v>0.539771604</v>
      </c>
      <c r="D108" s="4" t="n">
        <f aca="false">ABS(Table6[[#This Row],[Pb Analytic]]-Table6[[#This Row],[Pb Simulation]])</f>
        <v>0.539771604</v>
      </c>
      <c r="E108" s="1" t="n">
        <f aca="false">100*IF(Table6[[#This Row],[Pb Analytic]]&gt;0, Table6[[#This Row],[Absolute Error]]/Table6[[#This Row],[Pb Analytic]],1)</f>
        <v>100</v>
      </c>
      <c r="F108" s="3"/>
      <c r="G108" s="0" t="n">
        <v>0.3667704524</v>
      </c>
      <c r="H108" s="4" t="n">
        <f aca="false">ABS(Table7[[#This Row],[Pd Analytic]]-Table7[[#This Row],[Pd Simulation]])</f>
        <v>0.3667704524</v>
      </c>
      <c r="I108" s="1" t="n">
        <f aca="false">100*IF(Table7[[#This Row],[Pd Analytic]]&gt;0, Table7[[#This Row],[Absolute Error]]/Table7[[#This Row],[Pd Analytic]],1)</f>
        <v>100</v>
      </c>
      <c r="K108" s="0" t="n">
        <v>13.2161613891</v>
      </c>
      <c r="L108" s="4" t="n">
        <f aca="false">ABS(Table2[[#This Row],[Nc Analytic]]-Table2[[#This Row],[Nc Simulation]])</f>
        <v>13.2161613891</v>
      </c>
      <c r="M108" s="1" t="n">
        <f aca="false">100*IF(Table2[[#This Row],[Nc Analytic]]&gt;0, Table2[[#This Row],[Absolute Error]]/Table2[[#This Row],[Nc Analytic]],1)</f>
        <v>100</v>
      </c>
    </row>
    <row r="109" customFormat="false" ht="13.8" hidden="false" customHeight="false" outlineLevel="0" collapsed="false">
      <c r="A109" s="1" t="n">
        <v>10.8</v>
      </c>
      <c r="B109" s="3"/>
      <c r="C109" s="0" t="n">
        <v>0.5436937502</v>
      </c>
      <c r="D109" s="4" t="n">
        <f aca="false">ABS(Table6[[#This Row],[Pb Analytic]]-Table6[[#This Row],[Pb Simulation]])</f>
        <v>0.5436937502</v>
      </c>
      <c r="E109" s="1" t="n">
        <f aca="false">100*IF(Table6[[#This Row],[Pb Analytic]]&gt;0, Table6[[#This Row],[Absolute Error]]/Table6[[#This Row],[Pb Analytic]],1)</f>
        <v>100</v>
      </c>
      <c r="F109" s="3"/>
      <c r="G109" s="0" t="n">
        <v>0.3637136574</v>
      </c>
      <c r="H109" s="4" t="n">
        <f aca="false">ABS(Table7[[#This Row],[Pd Analytic]]-Table7[[#This Row],[Pd Simulation]])</f>
        <v>0.3637136574</v>
      </c>
      <c r="I109" s="1" t="n">
        <f aca="false">100*IF(Table7[[#This Row],[Pd Analytic]]&gt;0, Table7[[#This Row],[Absolute Error]]/Table7[[#This Row],[Pd Analytic]],1)</f>
        <v>100</v>
      </c>
      <c r="K109" s="0" t="n">
        <v>13.2272097252</v>
      </c>
      <c r="L109" s="4" t="n">
        <f aca="false">ABS(Table2[[#This Row],[Nc Analytic]]-Table2[[#This Row],[Nc Simulation]])</f>
        <v>13.2272097252</v>
      </c>
      <c r="M109" s="1" t="n">
        <f aca="false">100*IF(Table2[[#This Row],[Nc Analytic]]&gt;0, Table2[[#This Row],[Absolute Error]]/Table2[[#This Row],[Nc Analytic]],1)</f>
        <v>100</v>
      </c>
    </row>
    <row r="110" customFormat="false" ht="13.8" hidden="false" customHeight="false" outlineLevel="0" collapsed="false">
      <c r="A110" s="1" t="n">
        <v>10.9</v>
      </c>
      <c r="B110" s="3"/>
      <c r="C110" s="0" t="n">
        <v>0.5475528363</v>
      </c>
      <c r="D110" s="4" t="n">
        <f aca="false">ABS(Table6[[#This Row],[Pb Analytic]]-Table6[[#This Row],[Pb Simulation]])</f>
        <v>0.5475528363</v>
      </c>
      <c r="E110" s="1" t="n">
        <f aca="false">100*IF(Table6[[#This Row],[Pb Analytic]]&gt;0, Table6[[#This Row],[Absolute Error]]/Table6[[#This Row],[Pb Analytic]],1)</f>
        <v>100</v>
      </c>
      <c r="F110" s="3"/>
      <c r="G110" s="0" t="n">
        <v>0.3607040447</v>
      </c>
      <c r="H110" s="4" t="n">
        <f aca="false">ABS(Table7[[#This Row],[Pd Analytic]]-Table7[[#This Row],[Pd Simulation]])</f>
        <v>0.3607040447</v>
      </c>
      <c r="I110" s="1" t="n">
        <f aca="false">100*IF(Table7[[#This Row],[Pd Analytic]]&gt;0, Table7[[#This Row],[Absolute Error]]/Table7[[#This Row],[Pd Analytic]],1)</f>
        <v>100</v>
      </c>
      <c r="K110" s="0" t="n">
        <v>13.2379651522</v>
      </c>
      <c r="L110" s="4" t="n">
        <f aca="false">ABS(Table2[[#This Row],[Nc Analytic]]-Table2[[#This Row],[Nc Simulation]])</f>
        <v>13.2379651522</v>
      </c>
      <c r="M110" s="1" t="n">
        <f aca="false">100*IF(Table2[[#This Row],[Nc Analytic]]&gt;0, Table2[[#This Row],[Absolute Error]]/Table2[[#This Row],[Nc Analytic]],1)</f>
        <v>100</v>
      </c>
    </row>
    <row r="111" customFormat="false" ht="13.8" hidden="false" customHeight="false" outlineLevel="0" collapsed="false">
      <c r="A111" s="1" t="n">
        <v>11</v>
      </c>
      <c r="B111" s="3"/>
      <c r="C111" s="0" t="n">
        <v>0.5513502502</v>
      </c>
      <c r="D111" s="4" t="n">
        <f aca="false">ABS(Table6[[#This Row],[Pb Analytic]]-Table6[[#This Row],[Pb Simulation]])</f>
        <v>0.5513502502</v>
      </c>
      <c r="E111" s="1" t="n">
        <f aca="false">100*IF(Table6[[#This Row],[Pb Analytic]]&gt;0, Table6[[#This Row],[Absolute Error]]/Table6[[#This Row],[Pb Analytic]],1)</f>
        <v>100</v>
      </c>
      <c r="F111" s="3"/>
      <c r="G111" s="0" t="n">
        <v>0.3577406591</v>
      </c>
      <c r="H111" s="4" t="n">
        <f aca="false">ABS(Table7[[#This Row],[Pd Analytic]]-Table7[[#This Row],[Pd Simulation]])</f>
        <v>0.3577406591</v>
      </c>
      <c r="I111" s="1" t="n">
        <f aca="false">100*IF(Table7[[#This Row],[Pd Analytic]]&gt;0, Table7[[#This Row],[Absolute Error]]/Table7[[#This Row],[Pd Analytic]],1)</f>
        <v>100</v>
      </c>
      <c r="K111" s="0" t="n">
        <v>13.2484386846</v>
      </c>
      <c r="L111" s="4" t="n">
        <f aca="false">ABS(Table2[[#This Row],[Nc Analytic]]-Table2[[#This Row],[Nc Simulation]])</f>
        <v>13.2484386846</v>
      </c>
      <c r="M111" s="1" t="n">
        <f aca="false">100*IF(Table2[[#This Row],[Nc Analytic]]&gt;0, Table2[[#This Row],[Absolute Error]]/Table2[[#This Row],[Nc Analytic]],1)</f>
        <v>100</v>
      </c>
    </row>
    <row r="112" customFormat="false" ht="13.8" hidden="false" customHeight="false" outlineLevel="0" collapsed="false">
      <c r="A112" s="1" t="n">
        <v>11.1</v>
      </c>
      <c r="B112" s="3"/>
      <c r="C112" s="0" t="n">
        <v>0.5550873458</v>
      </c>
      <c r="D112" s="4" t="n">
        <f aca="false">ABS(Table6[[#This Row],[Pb Analytic]]-Table6[[#This Row],[Pb Simulation]])</f>
        <v>0.5550873458</v>
      </c>
      <c r="E112" s="1" t="n">
        <f aca="false">100*IF(Table6[[#This Row],[Pb Analytic]]&gt;0, Table6[[#This Row],[Absolute Error]]/Table6[[#This Row],[Pb Analytic]],1)</f>
        <v>100</v>
      </c>
      <c r="F112" s="3"/>
      <c r="G112" s="0" t="n">
        <v>0.3548225642</v>
      </c>
      <c r="H112" s="4" t="n">
        <f aca="false">ABS(Table7[[#This Row],[Pd Analytic]]-Table7[[#This Row],[Pd Simulation]])</f>
        <v>0.3548225642</v>
      </c>
      <c r="I112" s="1" t="n">
        <f aca="false">100*IF(Table7[[#This Row],[Pd Analytic]]&gt;0, Table7[[#This Row],[Absolute Error]]/Table7[[#This Row],[Pd Analytic]],1)</f>
        <v>100</v>
      </c>
      <c r="K112" s="0" t="n">
        <v>13.2586408125</v>
      </c>
      <c r="L112" s="4" t="n">
        <f aca="false">ABS(Table2[[#This Row],[Nc Analytic]]-Table2[[#This Row],[Nc Simulation]])</f>
        <v>13.2586408125</v>
      </c>
      <c r="M112" s="1" t="n">
        <f aca="false">100*IF(Table2[[#This Row],[Nc Analytic]]&gt;0, Table2[[#This Row],[Absolute Error]]/Table2[[#This Row],[Nc Analytic]],1)</f>
        <v>100</v>
      </c>
    </row>
    <row r="113" customFormat="false" ht="13.8" hidden="false" customHeight="false" outlineLevel="0" collapsed="false">
      <c r="A113" s="1" t="n">
        <v>11.2</v>
      </c>
      <c r="B113" s="3"/>
      <c r="C113" s="0" t="n">
        <v>0.5587654433</v>
      </c>
      <c r="D113" s="4" t="n">
        <f aca="false">ABS(Table6[[#This Row],[Pb Analytic]]-Table6[[#This Row],[Pb Simulation]])</f>
        <v>0.5587654433</v>
      </c>
      <c r="E113" s="1" t="n">
        <f aca="false">100*IF(Table6[[#This Row],[Pb Analytic]]&gt;0, Table6[[#This Row],[Absolute Error]]/Table6[[#This Row],[Pb Analytic]],1)</f>
        <v>100</v>
      </c>
      <c r="F113" s="3"/>
      <c r="G113" s="0" t="n">
        <v>0.3519488426</v>
      </c>
      <c r="H113" s="4" t="n">
        <f aca="false">ABS(Table7[[#This Row],[Pd Analytic]]-Table7[[#This Row],[Pd Simulation]])</f>
        <v>0.3519488426</v>
      </c>
      <c r="I113" s="1" t="n">
        <f aca="false">100*IF(Table7[[#This Row],[Pd Analytic]]&gt;0, Table7[[#This Row],[Absolute Error]]/Table7[[#This Row],[Pd Analytic]],1)</f>
        <v>100</v>
      </c>
      <c r="K113" s="0" t="n">
        <v>13.2685815323</v>
      </c>
      <c r="L113" s="4" t="n">
        <f aca="false">ABS(Table2[[#This Row],[Nc Analytic]]-Table2[[#This Row],[Nc Simulation]])</f>
        <v>13.2685815323</v>
      </c>
      <c r="M113" s="1" t="n">
        <f aca="false">100*IF(Table2[[#This Row],[Nc Analytic]]&gt;0, Table2[[#This Row],[Absolute Error]]/Table2[[#This Row],[Nc Analytic]],1)</f>
        <v>100</v>
      </c>
    </row>
    <row r="114" customFormat="false" ht="13.8" hidden="false" customHeight="false" outlineLevel="0" collapsed="false">
      <c r="A114" s="1" t="n">
        <v>11.3</v>
      </c>
      <c r="B114" s="3"/>
      <c r="C114" s="0" t="n">
        <v>0.5623858295</v>
      </c>
      <c r="D114" s="4" t="n">
        <f aca="false">ABS(Table6[[#This Row],[Pb Analytic]]-Table6[[#This Row],[Pb Simulation]])</f>
        <v>0.5623858295</v>
      </c>
      <c r="E114" s="1" t="n">
        <f aca="false">100*IF(Table6[[#This Row],[Pb Analytic]]&gt;0, Table6[[#This Row],[Absolute Error]]/Table6[[#This Row],[Pb Analytic]],1)</f>
        <v>100</v>
      </c>
      <c r="F114" s="3"/>
      <c r="G114" s="0" t="n">
        <v>0.3491185954</v>
      </c>
      <c r="H114" s="4" t="n">
        <f aca="false">ABS(Table7[[#This Row],[Pd Analytic]]-Table7[[#This Row],[Pd Simulation]])</f>
        <v>0.3491185954</v>
      </c>
      <c r="I114" s="1" t="n">
        <f aca="false">100*IF(Table7[[#This Row],[Pd Analytic]]&gt;0, Table7[[#This Row],[Absolute Error]]/Table7[[#This Row],[Pd Analytic]],1)</f>
        <v>100</v>
      </c>
      <c r="K114" s="0" t="n">
        <v>13.2782703735</v>
      </c>
      <c r="L114" s="4" t="n">
        <f aca="false">ABS(Table2[[#This Row],[Nc Analytic]]-Table2[[#This Row],[Nc Simulation]])</f>
        <v>13.2782703735</v>
      </c>
      <c r="M114" s="1" t="n">
        <f aca="false">100*IF(Table2[[#This Row],[Nc Analytic]]&gt;0, Table2[[#This Row],[Absolute Error]]/Table2[[#This Row],[Nc Analytic]],1)</f>
        <v>100</v>
      </c>
    </row>
    <row r="115" customFormat="false" ht="13.8" hidden="false" customHeight="false" outlineLevel="0" collapsed="false">
      <c r="A115" s="1" t="n">
        <v>11.4</v>
      </c>
      <c r="B115" s="3"/>
      <c r="C115" s="0" t="n">
        <v>0.5659497591</v>
      </c>
      <c r="D115" s="4" t="n">
        <f aca="false">ABS(Table6[[#This Row],[Pb Analytic]]-Table6[[#This Row],[Pb Simulation]])</f>
        <v>0.5659497591</v>
      </c>
      <c r="E115" s="1" t="n">
        <f aca="false">100*IF(Table6[[#This Row],[Pb Analytic]]&gt;0, Table6[[#This Row],[Absolute Error]]/Table6[[#This Row],[Pb Analytic]],1)</f>
        <v>100</v>
      </c>
      <c r="F115" s="3"/>
      <c r="G115" s="0" t="n">
        <v>0.3463309428</v>
      </c>
      <c r="H115" s="4" t="n">
        <f aca="false">ABS(Table7[[#This Row],[Pd Analytic]]-Table7[[#This Row],[Pd Simulation]])</f>
        <v>0.3463309428</v>
      </c>
      <c r="I115" s="1" t="n">
        <f aca="false">100*IF(Table7[[#This Row],[Pd Analytic]]&gt;0, Table7[[#This Row],[Absolute Error]]/Table7[[#This Row],[Pd Analytic]],1)</f>
        <v>100</v>
      </c>
      <c r="K115" s="0" t="n">
        <v>13.287716425</v>
      </c>
      <c r="L115" s="4" t="n">
        <f aca="false">ABS(Table2[[#This Row],[Nc Analytic]]-Table2[[#This Row],[Nc Simulation]])</f>
        <v>13.287716425</v>
      </c>
      <c r="M115" s="1" t="n">
        <f aca="false">100*IF(Table2[[#This Row],[Nc Analytic]]&gt;0, Table2[[#This Row],[Absolute Error]]/Table2[[#This Row],[Nc Analytic]],1)</f>
        <v>100</v>
      </c>
    </row>
    <row r="116" customFormat="false" ht="13.8" hidden="false" customHeight="false" outlineLevel="0" collapsed="false">
      <c r="A116" s="1" t="n">
        <v>11.5</v>
      </c>
      <c r="B116" s="3"/>
      <c r="C116" s="0" t="n">
        <v>0.569458455</v>
      </c>
      <c r="D116" s="4" t="n">
        <f aca="false">ABS(Table6[[#This Row],[Pb Analytic]]-Table6[[#This Row],[Pb Simulation]])</f>
        <v>0.569458455</v>
      </c>
      <c r="E116" s="1" t="n">
        <f aca="false">100*IF(Table6[[#This Row],[Pb Analytic]]&gt;0, Table6[[#This Row],[Absolute Error]]/Table6[[#This Row],[Pb Analytic]],1)</f>
        <v>100</v>
      </c>
      <c r="F116" s="3"/>
      <c r="G116" s="0" t="n">
        <v>0.3435850233</v>
      </c>
      <c r="H116" s="4" t="n">
        <f aca="false">ABS(Table7[[#This Row],[Pd Analytic]]-Table7[[#This Row],[Pd Simulation]])</f>
        <v>0.3435850233</v>
      </c>
      <c r="I116" s="1" t="n">
        <f aca="false">100*IF(Table7[[#This Row],[Pd Analytic]]&gt;0, Table7[[#This Row],[Absolute Error]]/Table7[[#This Row],[Pd Analytic]],1)</f>
        <v>100</v>
      </c>
      <c r="K116" s="0" t="n">
        <v>13.2969283595</v>
      </c>
      <c r="L116" s="4" t="n">
        <f aca="false">ABS(Table2[[#This Row],[Nc Analytic]]-Table2[[#This Row],[Nc Simulation]])</f>
        <v>13.2969283595</v>
      </c>
      <c r="M116" s="1" t="n">
        <f aca="false">100*IF(Table2[[#This Row],[Nc Analytic]]&gt;0, Table2[[#This Row],[Absolute Error]]/Table2[[#This Row],[Nc Analytic]],1)</f>
        <v>100</v>
      </c>
    </row>
    <row r="117" customFormat="false" ht="13.8" hidden="false" customHeight="false" outlineLevel="0" collapsed="false">
      <c r="A117" s="1" t="n">
        <v>11.6</v>
      </c>
      <c r="B117" s="3"/>
      <c r="C117" s="0" t="n">
        <v>0.5729131094</v>
      </c>
      <c r="D117" s="4" t="n">
        <f aca="false">ABS(Table6[[#This Row],[Pb Analytic]]-Table6[[#This Row],[Pb Simulation]])</f>
        <v>0.5729131094</v>
      </c>
      <c r="E117" s="1" t="n">
        <f aca="false">100*IF(Table6[[#This Row],[Pb Analytic]]&gt;0, Table6[[#This Row],[Absolute Error]]/Table6[[#This Row],[Pb Analytic]],1)</f>
        <v>100</v>
      </c>
      <c r="F117" s="3"/>
      <c r="G117" s="0" t="n">
        <v>0.3408799941</v>
      </c>
      <c r="H117" s="4" t="n">
        <f aca="false">ABS(Table7[[#This Row],[Pd Analytic]]-Table7[[#This Row],[Pd Simulation]])</f>
        <v>0.3408799941</v>
      </c>
      <c r="I117" s="1" t="n">
        <f aca="false">100*IF(Table7[[#This Row],[Pd Analytic]]&gt;0, Table7[[#This Row],[Absolute Error]]/Table7[[#This Row],[Pd Analytic]],1)</f>
        <v>100</v>
      </c>
      <c r="K117" s="0" t="n">
        <v>13.3059144557</v>
      </c>
      <c r="L117" s="4" t="n">
        <f aca="false">ABS(Table2[[#This Row],[Nc Analytic]]-Table2[[#This Row],[Nc Simulation]])</f>
        <v>13.3059144557</v>
      </c>
      <c r="M117" s="1" t="n">
        <f aca="false">100*IF(Table2[[#This Row],[Nc Analytic]]&gt;0, Table2[[#This Row],[Absolute Error]]/Table2[[#This Row],[Nc Analytic]],1)</f>
        <v>100</v>
      </c>
    </row>
    <row r="118" customFormat="false" ht="13.8" hidden="false" customHeight="false" outlineLevel="0" collapsed="false">
      <c r="A118" s="1" t="n">
        <v>11.7</v>
      </c>
      <c r="B118" s="3"/>
      <c r="C118" s="0" t="n">
        <v>0.576314884</v>
      </c>
      <c r="D118" s="4" t="n">
        <f aca="false">ABS(Table6[[#This Row],[Pb Analytic]]-Table6[[#This Row],[Pb Simulation]])</f>
        <v>0.576314884</v>
      </c>
      <c r="E118" s="1" t="n">
        <f aca="false">100*IF(Table6[[#This Row],[Pb Analytic]]&gt;0, Table6[[#This Row],[Absolute Error]]/Table6[[#This Row],[Pb Analytic]],1)</f>
        <v>100</v>
      </c>
      <c r="F118" s="3"/>
      <c r="G118" s="0" t="n">
        <v>0.3382150306</v>
      </c>
      <c r="H118" s="4" t="n">
        <f aca="false">ABS(Table7[[#This Row],[Pd Analytic]]-Table7[[#This Row],[Pd Simulation]])</f>
        <v>0.3382150306</v>
      </c>
      <c r="I118" s="1" t="n">
        <f aca="false">100*IF(Table7[[#This Row],[Pd Analytic]]&gt;0, Table7[[#This Row],[Absolute Error]]/Table7[[#This Row],[Pd Analytic]],1)</f>
        <v>100</v>
      </c>
      <c r="K118" s="0" t="n">
        <v>13.3146826203</v>
      </c>
      <c r="L118" s="4" t="n">
        <f aca="false">ABS(Table2[[#This Row],[Nc Analytic]]-Table2[[#This Row],[Nc Simulation]])</f>
        <v>13.3146826203</v>
      </c>
      <c r="M118" s="1" t="n">
        <f aca="false">100*IF(Table2[[#This Row],[Nc Analytic]]&gt;0, Table2[[#This Row],[Absolute Error]]/Table2[[#This Row],[Nc Analytic]],1)</f>
        <v>100</v>
      </c>
    </row>
    <row r="119" customFormat="false" ht="13.8" hidden="false" customHeight="false" outlineLevel="0" collapsed="false">
      <c r="A119" s="1" t="n">
        <v>11.8</v>
      </c>
      <c r="B119" s="3"/>
      <c r="C119" s="0" t="n">
        <v>0.5796649112</v>
      </c>
      <c r="D119" s="4" t="n">
        <f aca="false">ABS(Table6[[#This Row],[Pb Analytic]]-Table6[[#This Row],[Pb Simulation]])</f>
        <v>0.5796649112</v>
      </c>
      <c r="E119" s="1" t="n">
        <f aca="false">100*IF(Table6[[#This Row],[Pb Analytic]]&gt;0, Table6[[#This Row],[Absolute Error]]/Table6[[#This Row],[Pb Analytic]],1)</f>
        <v>100</v>
      </c>
      <c r="F119" s="3"/>
      <c r="G119" s="0" t="n">
        <v>0.3355893262</v>
      </c>
      <c r="H119" s="4" t="n">
        <f aca="false">ABS(Table7[[#This Row],[Pd Analytic]]-Table7[[#This Row],[Pd Simulation]])</f>
        <v>0.3355893262</v>
      </c>
      <c r="I119" s="1" t="n">
        <f aca="false">100*IF(Table7[[#This Row],[Pd Analytic]]&gt;0, Table7[[#This Row],[Absolute Error]]/Table7[[#This Row],[Pd Analytic]],1)</f>
        <v>100</v>
      </c>
      <c r="K119" s="0" t="n">
        <v>13.3232404074</v>
      </c>
      <c r="L119" s="4" t="n">
        <f aca="false">ABS(Table2[[#This Row],[Nc Analytic]]-Table2[[#This Row],[Nc Simulation]])</f>
        <v>13.3232404074</v>
      </c>
      <c r="M119" s="1" t="n">
        <f aca="false">100*IF(Table2[[#This Row],[Nc Analytic]]&gt;0, Table2[[#This Row],[Absolute Error]]/Table2[[#This Row],[Nc Analytic]],1)</f>
        <v>100</v>
      </c>
    </row>
    <row r="120" customFormat="false" ht="13.8" hidden="false" customHeight="false" outlineLevel="0" collapsed="false">
      <c r="A120" s="1" t="n">
        <v>11.9</v>
      </c>
      <c r="B120" s="3"/>
      <c r="C120" s="0" t="n">
        <v>0.5829642944</v>
      </c>
      <c r="D120" s="4" t="n">
        <f aca="false">ABS(Table6[[#This Row],[Pb Analytic]]-Table6[[#This Row],[Pb Simulation]])</f>
        <v>0.5829642944</v>
      </c>
      <c r="E120" s="1" t="n">
        <f aca="false">100*IF(Table6[[#This Row],[Pb Analytic]]&gt;0, Table6[[#This Row],[Absolute Error]]/Table6[[#This Row],[Pb Analytic]],1)</f>
        <v>100</v>
      </c>
      <c r="F120" s="3"/>
      <c r="G120" s="0" t="n">
        <v>0.3330020922</v>
      </c>
      <c r="H120" s="4" t="n">
        <f aca="false">ABS(Table7[[#This Row],[Pd Analytic]]-Table7[[#This Row],[Pd Simulation]])</f>
        <v>0.3330020922</v>
      </c>
      <c r="I120" s="1" t="n">
        <f aca="false">100*IF(Table7[[#This Row],[Pd Analytic]]&gt;0, Table7[[#This Row],[Absolute Error]]/Table7[[#This Row],[Pd Analytic]],1)</f>
        <v>100</v>
      </c>
      <c r="K120" s="0" t="n">
        <v>13.3315950377</v>
      </c>
      <c r="L120" s="4" t="n">
        <f aca="false">ABS(Table2[[#This Row],[Nc Analytic]]-Table2[[#This Row],[Nc Simulation]])</f>
        <v>13.3315950377</v>
      </c>
      <c r="M120" s="1" t="n">
        <f aca="false">100*IF(Table2[[#This Row],[Nc Analytic]]&gt;0, Table2[[#This Row],[Absolute Error]]/Table2[[#This Row],[Nc Analytic]],1)</f>
        <v>100</v>
      </c>
    </row>
    <row r="121" customFormat="false" ht="13.8" hidden="false" customHeight="false" outlineLevel="0" collapsed="false">
      <c r="A121" s="1" t="n">
        <v>12</v>
      </c>
      <c r="B121" s="3"/>
      <c r="C121" s="0" t="n">
        <v>0.5862141092</v>
      </c>
      <c r="D121" s="4" t="n">
        <f aca="false">ABS(Table6[[#This Row],[Pb Analytic]]-Table6[[#This Row],[Pb Simulation]])</f>
        <v>0.5862141092</v>
      </c>
      <c r="E121" s="1" t="n">
        <f aca="false">100*IF(Table6[[#This Row],[Pb Analytic]]&gt;0, Table6[[#This Row],[Absolute Error]]/Table6[[#This Row],[Pb Analytic]],1)</f>
        <v>100</v>
      </c>
      <c r="F121" s="3"/>
      <c r="G121" s="0" t="n">
        <v>0.3304525575</v>
      </c>
      <c r="H121" s="4" t="n">
        <f aca="false">ABS(Table7[[#This Row],[Pd Analytic]]-Table7[[#This Row],[Pd Simulation]])</f>
        <v>0.3304525575</v>
      </c>
      <c r="I121" s="1" t="n">
        <f aca="false">100*IF(Table7[[#This Row],[Pd Analytic]]&gt;0, Table7[[#This Row],[Absolute Error]]/Table7[[#This Row],[Pd Analytic]],1)</f>
        <v>100</v>
      </c>
      <c r="K121" s="0" t="n">
        <v>13.3397534159</v>
      </c>
      <c r="L121" s="4" t="n">
        <f aca="false">ABS(Table2[[#This Row],[Nc Analytic]]-Table2[[#This Row],[Nc Simulation]])</f>
        <v>13.3397534159</v>
      </c>
      <c r="M121" s="1" t="n">
        <f aca="false">100*IF(Table2[[#This Row],[Nc Analytic]]&gt;0, Table2[[#This Row],[Absolute Error]]/Table2[[#This Row],[Nc Analytic]],1)</f>
        <v>100</v>
      </c>
    </row>
    <row r="122" customFormat="false" ht="13.8" hidden="false" customHeight="false" outlineLevel="0" collapsed="false">
      <c r="A122" s="1" t="n">
        <v>12.1</v>
      </c>
      <c r="B122" s="3"/>
      <c r="C122" s="0" t="n">
        <v>0.5894154037</v>
      </c>
      <c r="D122" s="4" t="n">
        <f aca="false">ABS(Table6[[#This Row],[Pb Analytic]]-Table6[[#This Row],[Pb Simulation]])</f>
        <v>0.5894154037</v>
      </c>
      <c r="E122" s="1" t="n">
        <f aca="false">100*IF(Table6[[#This Row],[Pb Analytic]]&gt;0, Table6[[#This Row],[Absolute Error]]/Table6[[#This Row],[Pb Analytic]],1)</f>
        <v>100</v>
      </c>
      <c r="F122" s="3"/>
      <c r="G122" s="0" t="n">
        <v>0.3279399683</v>
      </c>
      <c r="H122" s="4" t="n">
        <f aca="false">ABS(Table7[[#This Row],[Pd Analytic]]-Table7[[#This Row],[Pd Simulation]])</f>
        <v>0.3279399683</v>
      </c>
      <c r="I122" s="1" t="n">
        <f aca="false">100*IF(Table7[[#This Row],[Pd Analytic]]&gt;0, Table7[[#This Row],[Absolute Error]]/Table7[[#This Row],[Pd Analytic]],1)</f>
        <v>100</v>
      </c>
      <c r="K122" s="0" t="n">
        <v>13.3477221471</v>
      </c>
      <c r="L122" s="4" t="n">
        <f aca="false">ABS(Table2[[#This Row],[Nc Analytic]]-Table2[[#This Row],[Nc Simulation]])</f>
        <v>13.3477221471</v>
      </c>
      <c r="M122" s="1" t="n">
        <f aca="false">100*IF(Table2[[#This Row],[Nc Analytic]]&gt;0, Table2[[#This Row],[Absolute Error]]/Table2[[#This Row],[Nc Analytic]],1)</f>
        <v>100</v>
      </c>
    </row>
    <row r="123" customFormat="false" ht="13.8" hidden="false" customHeight="false" outlineLevel="0" collapsed="false">
      <c r="A123" s="1" t="n">
        <v>12.2</v>
      </c>
      <c r="B123" s="3"/>
      <c r="C123" s="0" t="n">
        <v>0.5925691993</v>
      </c>
      <c r="D123" s="4" t="n">
        <f aca="false">ABS(Table6[[#This Row],[Pb Analytic]]-Table6[[#This Row],[Pb Simulation]])</f>
        <v>0.5925691993</v>
      </c>
      <c r="E123" s="1" t="n">
        <f aca="false">100*IF(Table6[[#This Row],[Pb Analytic]]&gt;0, Table6[[#This Row],[Absolute Error]]/Table6[[#This Row],[Pb Analytic]],1)</f>
        <v>100</v>
      </c>
      <c r="F123" s="3"/>
      <c r="G123" s="0" t="n">
        <v>0.3254635876</v>
      </c>
      <c r="H123" s="4" t="n">
        <f aca="false">ABS(Table7[[#This Row],[Pd Analytic]]-Table7[[#This Row],[Pd Simulation]])</f>
        <v>0.3254635876</v>
      </c>
      <c r="I123" s="1" t="n">
        <f aca="false">100*IF(Table7[[#This Row],[Pd Analytic]]&gt;0, Table7[[#This Row],[Absolute Error]]/Table7[[#This Row],[Pd Analytic]],1)</f>
        <v>100</v>
      </c>
      <c r="K123" s="0" t="n">
        <v>13.3555075527</v>
      </c>
      <c r="L123" s="4" t="n">
        <f aca="false">ABS(Table2[[#This Row],[Nc Analytic]]-Table2[[#This Row],[Nc Simulation]])</f>
        <v>13.3555075527</v>
      </c>
      <c r="M123" s="1" t="n">
        <f aca="false">100*IF(Table2[[#This Row],[Nc Analytic]]&gt;0, Table2[[#This Row],[Absolute Error]]/Table2[[#This Row],[Nc Analytic]],1)</f>
        <v>100</v>
      </c>
    </row>
    <row r="124" customFormat="false" ht="13.8" hidden="false" customHeight="false" outlineLevel="0" collapsed="false">
      <c r="A124" s="1" t="n">
        <v>12.3</v>
      </c>
      <c r="B124" s="3"/>
      <c r="C124" s="0" t="n">
        <v>0.5956764915</v>
      </c>
      <c r="D124" s="4" t="n">
        <f aca="false">ABS(Table6[[#This Row],[Pb Analytic]]-Table6[[#This Row],[Pb Simulation]])</f>
        <v>0.5956764915</v>
      </c>
      <c r="E124" s="1" t="n">
        <f aca="false">100*IF(Table6[[#This Row],[Pb Analytic]]&gt;0, Table6[[#This Row],[Absolute Error]]/Table6[[#This Row],[Pb Analytic]],1)</f>
        <v>100</v>
      </c>
      <c r="F124" s="3"/>
      <c r="G124" s="0" t="n">
        <v>0.3230226956</v>
      </c>
      <c r="H124" s="4" t="n">
        <f aca="false">ABS(Table7[[#This Row],[Pd Analytic]]-Table7[[#This Row],[Pd Simulation]])</f>
        <v>0.3230226956</v>
      </c>
      <c r="I124" s="1" t="n">
        <f aca="false">100*IF(Table7[[#This Row],[Pd Analytic]]&gt;0, Table7[[#This Row],[Absolute Error]]/Table7[[#This Row],[Pd Analytic]],1)</f>
        <v>100</v>
      </c>
      <c r="K124" s="0" t="n">
        <v>13.3631156849</v>
      </c>
      <c r="L124" s="4" t="n">
        <f aca="false">ABS(Table2[[#This Row],[Nc Analytic]]-Table2[[#This Row],[Nc Simulation]])</f>
        <v>13.3631156849</v>
      </c>
      <c r="M124" s="1" t="n">
        <f aca="false">100*IF(Table2[[#This Row],[Nc Analytic]]&gt;0, Table2[[#This Row],[Absolute Error]]/Table2[[#This Row],[Nc Analytic]],1)</f>
        <v>100</v>
      </c>
    </row>
    <row r="125" customFormat="false" ht="13.8" hidden="false" customHeight="false" outlineLevel="0" collapsed="false">
      <c r="A125" s="1" t="n">
        <v>12.4</v>
      </c>
      <c r="B125" s="3"/>
      <c r="C125" s="0" t="n">
        <v>0.5987382505</v>
      </c>
      <c r="D125" s="4" t="n">
        <f aca="false">ABS(Table6[[#This Row],[Pb Analytic]]-Table6[[#This Row],[Pb Simulation]])</f>
        <v>0.5987382505</v>
      </c>
      <c r="E125" s="1" t="n">
        <f aca="false">100*IF(Table6[[#This Row],[Pb Analytic]]&gt;0, Table6[[#This Row],[Absolute Error]]/Table6[[#This Row],[Pb Analytic]],1)</f>
        <v>100</v>
      </c>
      <c r="F125" s="3"/>
      <c r="G125" s="0" t="n">
        <v>0.3206165883</v>
      </c>
      <c r="H125" s="4" t="n">
        <f aca="false">ABS(Table7[[#This Row],[Pd Analytic]]-Table7[[#This Row],[Pd Simulation]])</f>
        <v>0.3206165883</v>
      </c>
      <c r="I125" s="1" t="n">
        <f aca="false">100*IF(Table7[[#This Row],[Pd Analytic]]&gt;0, Table7[[#This Row],[Absolute Error]]/Table7[[#This Row],[Pd Analytic]],1)</f>
        <v>100</v>
      </c>
      <c r="K125" s="0" t="n">
        <v>13.3705523404</v>
      </c>
      <c r="L125" s="4" t="n">
        <f aca="false">ABS(Table2[[#This Row],[Nc Analytic]]-Table2[[#This Row],[Nc Simulation]])</f>
        <v>13.3705523404</v>
      </c>
      <c r="M125" s="1" t="n">
        <f aca="false">100*IF(Table2[[#This Row],[Nc Analytic]]&gt;0, Table2[[#This Row],[Absolute Error]]/Table2[[#This Row],[Nc Analytic]],1)</f>
        <v>100</v>
      </c>
    </row>
    <row r="126" customFormat="false" ht="13.8" hidden="false" customHeight="false" outlineLevel="0" collapsed="false">
      <c r="A126" s="1" t="n">
        <v>12.5</v>
      </c>
      <c r="B126" s="3"/>
      <c r="C126" s="0" t="n">
        <v>0.6017554218</v>
      </c>
      <c r="D126" s="4" t="n">
        <f aca="false">ABS(Table6[[#This Row],[Pb Analytic]]-Table6[[#This Row],[Pb Simulation]])</f>
        <v>0.6017554218</v>
      </c>
      <c r="E126" s="1" t="n">
        <f aca="false">100*IF(Table6[[#This Row],[Pb Analytic]]&gt;0, Table6[[#This Row],[Absolute Error]]/Table6[[#This Row],[Pb Analytic]],1)</f>
        <v>100</v>
      </c>
      <c r="F126" s="3"/>
      <c r="G126" s="0" t="n">
        <v>0.3182445782</v>
      </c>
      <c r="H126" s="4" t="n">
        <f aca="false">ABS(Table7[[#This Row],[Pd Analytic]]-Table7[[#This Row],[Pd Simulation]])</f>
        <v>0.3182445782</v>
      </c>
      <c r="I126" s="1" t="n">
        <f aca="false">100*IF(Table7[[#This Row],[Pd Analytic]]&gt;0, Table7[[#This Row],[Absolute Error]]/Table7[[#This Row],[Pd Analytic]],1)</f>
        <v>100</v>
      </c>
      <c r="K126" s="0" t="n">
        <v>13.3778230733</v>
      </c>
      <c r="L126" s="4" t="n">
        <f aca="false">ABS(Table2[[#This Row],[Nc Analytic]]-Table2[[#This Row],[Nc Simulation]])</f>
        <v>13.3778230733</v>
      </c>
      <c r="M126" s="1" t="n">
        <f aca="false">100*IF(Table2[[#This Row],[Nc Analytic]]&gt;0, Table2[[#This Row],[Absolute Error]]/Table2[[#This Row],[Nc Analytic]],1)</f>
        <v>100</v>
      </c>
    </row>
    <row r="127" customFormat="false" ht="13.8" hidden="false" customHeight="false" outlineLevel="0" collapsed="false">
      <c r="A127" s="1" t="n">
        <v>12.6</v>
      </c>
      <c r="B127" s="3"/>
      <c r="C127" s="0" t="n">
        <v>0.6047289272</v>
      </c>
      <c r="D127" s="4" t="n">
        <f aca="false">ABS(Table6[[#This Row],[Pb Analytic]]-Table6[[#This Row],[Pb Simulation]])</f>
        <v>0.6047289272</v>
      </c>
      <c r="E127" s="1" t="n">
        <f aca="false">100*IF(Table6[[#This Row],[Pb Analytic]]&gt;0, Table6[[#This Row],[Absolute Error]]/Table6[[#This Row],[Pb Analytic]],1)</f>
        <v>100</v>
      </c>
      <c r="F127" s="3"/>
      <c r="G127" s="0" t="n">
        <v>0.3159059935</v>
      </c>
      <c r="H127" s="4" t="n">
        <f aca="false">ABS(Table7[[#This Row],[Pd Analytic]]-Table7[[#This Row],[Pd Simulation]])</f>
        <v>0.3159059935</v>
      </c>
      <c r="I127" s="1" t="n">
        <f aca="false">100*IF(Table7[[#This Row],[Pd Analytic]]&gt;0, Table7[[#This Row],[Absolute Error]]/Table7[[#This Row],[Pd Analytic]],1)</f>
        <v>100</v>
      </c>
      <c r="K127" s="0" t="n">
        <v>13.3849332073</v>
      </c>
      <c r="L127" s="4" t="n">
        <f aca="false">ABS(Table2[[#This Row],[Nc Analytic]]-Table2[[#This Row],[Nc Simulation]])</f>
        <v>13.3849332073</v>
      </c>
      <c r="M127" s="1" t="n">
        <f aca="false">100*IF(Table2[[#This Row],[Nc Analytic]]&gt;0, Table2[[#This Row],[Absolute Error]]/Table2[[#This Row],[Nc Analytic]],1)</f>
        <v>100</v>
      </c>
    </row>
    <row r="128" customFormat="false" ht="13.8" hidden="false" customHeight="false" outlineLevel="0" collapsed="false">
      <c r="A128" s="1" t="n">
        <v>12.7</v>
      </c>
      <c r="B128" s="3"/>
      <c r="C128" s="0" t="n">
        <v>0.6076596648</v>
      </c>
      <c r="D128" s="4" t="n">
        <f aca="false">ABS(Table6[[#This Row],[Pb Analytic]]-Table6[[#This Row],[Pb Simulation]])</f>
        <v>0.6076596648</v>
      </c>
      <c r="E128" s="1" t="n">
        <f aca="false">100*IF(Table6[[#This Row],[Pb Analytic]]&gt;0, Table6[[#This Row],[Absolute Error]]/Table6[[#This Row],[Pb Analytic]],1)</f>
        <v>100</v>
      </c>
      <c r="F128" s="3"/>
      <c r="G128" s="0" t="n">
        <v>0.3136001778</v>
      </c>
      <c r="H128" s="4" t="n">
        <f aca="false">ABS(Table7[[#This Row],[Pd Analytic]]-Table7[[#This Row],[Pd Simulation]])</f>
        <v>0.3136001778</v>
      </c>
      <c r="I128" s="1" t="n">
        <f aca="false">100*IF(Table7[[#This Row],[Pd Analytic]]&gt;0, Table7[[#This Row],[Absolute Error]]/Table7[[#This Row],[Pd Analytic]],1)</f>
        <v>100</v>
      </c>
      <c r="K128" s="0" t="n">
        <v>13.3918878473</v>
      </c>
      <c r="L128" s="4" t="n">
        <f aca="false">ABS(Table2[[#This Row],[Nc Analytic]]-Table2[[#This Row],[Nc Simulation]])</f>
        <v>13.3918878473</v>
      </c>
      <c r="M128" s="1" t="n">
        <f aca="false">100*IF(Table2[[#This Row],[Nc Analytic]]&gt;0, Table2[[#This Row],[Absolute Error]]/Table2[[#This Row],[Nc Analytic]],1)</f>
        <v>100</v>
      </c>
    </row>
    <row r="129" customFormat="false" ht="13.8" hidden="false" customHeight="false" outlineLevel="0" collapsed="false">
      <c r="A129" s="1" t="n">
        <v>12.8</v>
      </c>
      <c r="B129" s="3"/>
      <c r="C129" s="0" t="n">
        <v>0.6105485102</v>
      </c>
      <c r="D129" s="4" t="n">
        <f aca="false">ABS(Table6[[#This Row],[Pb Analytic]]-Table6[[#This Row],[Pb Simulation]])</f>
        <v>0.6105485102</v>
      </c>
      <c r="E129" s="1" t="n">
        <f aca="false">100*IF(Table6[[#This Row],[Pb Analytic]]&gt;0, Table6[[#This Row],[Absolute Error]]/Table6[[#This Row],[Pb Analytic]],1)</f>
        <v>100</v>
      </c>
      <c r="F129" s="3"/>
      <c r="G129" s="0" t="n">
        <v>0.3113264898</v>
      </c>
      <c r="H129" s="4" t="n">
        <f aca="false">ABS(Table7[[#This Row],[Pd Analytic]]-Table7[[#This Row],[Pd Simulation]])</f>
        <v>0.3113264898</v>
      </c>
      <c r="I129" s="1" t="n">
        <f aca="false">100*IF(Table7[[#This Row],[Pd Analytic]]&gt;0, Table7[[#This Row],[Absolute Error]]/Table7[[#This Row],[Pd Analytic]],1)</f>
        <v>100</v>
      </c>
      <c r="K129" s="0" t="n">
        <v>13.3986918903</v>
      </c>
      <c r="L129" s="4" t="n">
        <f aca="false">ABS(Table2[[#This Row],[Nc Analytic]]-Table2[[#This Row],[Nc Simulation]])</f>
        <v>13.3986918903</v>
      </c>
      <c r="M129" s="1" t="n">
        <f aca="false">100*IF(Table2[[#This Row],[Nc Analytic]]&gt;0, Table2[[#This Row],[Absolute Error]]/Table2[[#This Row],[Nc Analytic]],1)</f>
        <v>100</v>
      </c>
    </row>
    <row r="130" customFormat="false" ht="13.8" hidden="false" customHeight="false" outlineLevel="0" collapsed="false">
      <c r="A130" s="1" t="n">
        <v>12.9</v>
      </c>
      <c r="B130" s="3"/>
      <c r="C130" s="0" t="n">
        <v>0.6133963171</v>
      </c>
      <c r="D130" s="4" t="n">
        <f aca="false">ABS(Table6[[#This Row],[Pb Analytic]]-Table6[[#This Row],[Pb Simulation]])</f>
        <v>0.6133963171</v>
      </c>
      <c r="E130" s="1" t="n">
        <f aca="false">100*IF(Table6[[#This Row],[Pb Analytic]]&gt;0, Table6[[#This Row],[Absolute Error]]/Table6[[#This Row],[Pb Analytic]],1)</f>
        <v>100</v>
      </c>
      <c r="F130" s="3"/>
      <c r="G130" s="0" t="n">
        <v>0.3090843031</v>
      </c>
      <c r="H130" s="4" t="n">
        <f aca="false">ABS(Table7[[#This Row],[Pd Analytic]]-Table7[[#This Row],[Pd Simulation]])</f>
        <v>0.3090843031</v>
      </c>
      <c r="I130" s="1" t="n">
        <f aca="false">100*IF(Table7[[#This Row],[Pd Analytic]]&gt;0, Table7[[#This Row],[Absolute Error]]/Table7[[#This Row],[Pd Analytic]],1)</f>
        <v>100</v>
      </c>
      <c r="K130" s="0" t="n">
        <v>13.4053500353</v>
      </c>
      <c r="L130" s="4" t="n">
        <f aca="false">ABS(Table2[[#This Row],[Nc Analytic]]-Table2[[#This Row],[Nc Simulation]])</f>
        <v>13.4053500353</v>
      </c>
      <c r="M130" s="1" t="n">
        <f aca="false">100*IF(Table2[[#This Row],[Nc Analytic]]&gt;0, Table2[[#This Row],[Absolute Error]]/Table2[[#This Row],[Nc Analytic]],1)</f>
        <v>100</v>
      </c>
    </row>
    <row r="131" customFormat="false" ht="13.8" hidden="false" customHeight="false" outlineLevel="0" collapsed="false">
      <c r="A131" s="1" t="n">
        <v>13</v>
      </c>
      <c r="B131" s="3"/>
      <c r="C131" s="0" t="n">
        <v>0.6162039174</v>
      </c>
      <c r="D131" s="4" t="n">
        <f aca="false">ABS(Table6[[#This Row],[Pb Analytic]]-Table6[[#This Row],[Pb Simulation]])</f>
        <v>0.6162039174</v>
      </c>
      <c r="E131" s="1" t="n">
        <f aca="false">100*IF(Table6[[#This Row],[Pb Analytic]]&gt;0, Table6[[#This Row],[Absolute Error]]/Table6[[#This Row],[Pb Analytic]],1)</f>
        <v>100</v>
      </c>
      <c r="F131" s="3"/>
      <c r="G131" s="0" t="n">
        <v>0.3068730057</v>
      </c>
      <c r="H131" s="4" t="n">
        <f aca="false">ABS(Table7[[#This Row],[Pd Analytic]]-Table7[[#This Row],[Pd Simulation]])</f>
        <v>0.3068730057</v>
      </c>
      <c r="I131" s="1" t="n">
        <f aca="false">100*IF(Table7[[#This Row],[Pd Analytic]]&gt;0, Table7[[#This Row],[Absolute Error]]/Table7[[#This Row],[Pd Analytic]],1)</f>
        <v>100</v>
      </c>
      <c r="K131" s="0" t="n">
        <v>13.411866793</v>
      </c>
      <c r="L131" s="4" t="n">
        <f aca="false">ABS(Table2[[#This Row],[Nc Analytic]]-Table2[[#This Row],[Nc Simulation]])</f>
        <v>13.411866793</v>
      </c>
      <c r="M131" s="1" t="n">
        <f aca="false">100*IF(Table2[[#This Row],[Nc Analytic]]&gt;0, Table2[[#This Row],[Absolute Error]]/Table2[[#This Row],[Nc Analytic]],1)</f>
        <v>100</v>
      </c>
    </row>
    <row r="132" customFormat="false" ht="13.8" hidden="false" customHeight="false" outlineLevel="0" collapsed="false">
      <c r="A132" s="1" t="n">
        <v>13.1</v>
      </c>
      <c r="B132" s="3"/>
      <c r="C132" s="0" t="n">
        <v>0.6189721223</v>
      </c>
      <c r="D132" s="4" t="n">
        <f aca="false">ABS(Table6[[#This Row],[Pb Analytic]]-Table6[[#This Row],[Pb Simulation]])</f>
        <v>0.6189721223</v>
      </c>
      <c r="E132" s="1" t="n">
        <f aca="false">100*IF(Table6[[#This Row],[Pb Analytic]]&gt;0, Table6[[#This Row],[Absolute Error]]/Table6[[#This Row],[Pb Analytic]],1)</f>
        <v>100</v>
      </c>
      <c r="F132" s="3"/>
      <c r="G132" s="0" t="n">
        <v>0.3046919999</v>
      </c>
      <c r="H132" s="4" t="n">
        <f aca="false">ABS(Table7[[#This Row],[Pd Analytic]]-Table7[[#This Row],[Pd Simulation]])</f>
        <v>0.3046919999</v>
      </c>
      <c r="I132" s="1" t="n">
        <f aca="false">100*IF(Table7[[#This Row],[Pd Analytic]]&gt;0, Table7[[#This Row],[Absolute Error]]/Table7[[#This Row],[Pd Analytic]],1)</f>
        <v>100</v>
      </c>
      <c r="K132" s="0" t="n">
        <v>13.4182464953</v>
      </c>
      <c r="L132" s="4" t="n">
        <f aca="false">ABS(Table2[[#This Row],[Nc Analytic]]-Table2[[#This Row],[Nc Simulation]])</f>
        <v>13.4182464953</v>
      </c>
      <c r="M132" s="1" t="n">
        <f aca="false">100*IF(Table2[[#This Row],[Nc Analytic]]&gt;0, Table2[[#This Row],[Absolute Error]]/Table2[[#This Row],[Nc Analytic]],1)</f>
        <v>100</v>
      </c>
    </row>
    <row r="133" customFormat="false" ht="13.8" hidden="false" customHeight="false" outlineLevel="0" collapsed="false">
      <c r="A133" s="1" t="n">
        <v>13.2</v>
      </c>
      <c r="B133" s="3"/>
      <c r="C133" s="0" t="n">
        <v>0.6217017227</v>
      </c>
      <c r="D133" s="4" t="n">
        <f aca="false">ABS(Table6[[#This Row],[Pb Analytic]]-Table6[[#This Row],[Pb Simulation]])</f>
        <v>0.6217017227</v>
      </c>
      <c r="E133" s="1" t="n">
        <f aca="false">100*IF(Table6[[#This Row],[Pb Analytic]]&gt;0, Table6[[#This Row],[Absolute Error]]/Table6[[#This Row],[Pb Analytic]],1)</f>
        <v>100</v>
      </c>
      <c r="F133" s="3"/>
      <c r="G133" s="0" t="n">
        <v>0.3025407015</v>
      </c>
      <c r="H133" s="4" t="n">
        <f aca="false">ABS(Table7[[#This Row],[Pd Analytic]]-Table7[[#This Row],[Pd Simulation]])</f>
        <v>0.3025407015</v>
      </c>
      <c r="I133" s="1" t="n">
        <f aca="false">100*IF(Table7[[#This Row],[Pd Analytic]]&gt;0, Table7[[#This Row],[Absolute Error]]/Table7[[#This Row],[Pd Analytic]],1)</f>
        <v>100</v>
      </c>
      <c r="K133" s="0" t="n">
        <v>13.4244933032</v>
      </c>
      <c r="L133" s="4" t="n">
        <f aca="false">ABS(Table2[[#This Row],[Nc Analytic]]-Table2[[#This Row],[Nc Simulation]])</f>
        <v>13.4244933032</v>
      </c>
      <c r="M133" s="1" t="n">
        <f aca="false">100*IF(Table2[[#This Row],[Nc Analytic]]&gt;0, Table2[[#This Row],[Absolute Error]]/Table2[[#This Row],[Nc Analytic]],1)</f>
        <v>100</v>
      </c>
    </row>
    <row r="134" customFormat="false" ht="13.8" hidden="false" customHeight="false" outlineLevel="0" collapsed="false">
      <c r="A134" s="1" t="n">
        <v>13.3</v>
      </c>
      <c r="B134" s="3"/>
      <c r="C134" s="0" t="n">
        <v>0.6243934898</v>
      </c>
      <c r="D134" s="4" t="n">
        <f aca="false">ABS(Table6[[#This Row],[Pb Analytic]]-Table6[[#This Row],[Pb Simulation]])</f>
        <v>0.6243934898</v>
      </c>
      <c r="E134" s="1" t="n">
        <f aca="false">100*IF(Table6[[#This Row],[Pb Analytic]]&gt;0, Table6[[#This Row],[Absolute Error]]/Table6[[#This Row],[Pb Analytic]],1)</f>
        <v>100</v>
      </c>
      <c r="F134" s="3"/>
      <c r="G134" s="0" t="n">
        <v>0.3004185403</v>
      </c>
      <c r="H134" s="4" t="n">
        <f aca="false">ABS(Table7[[#This Row],[Pd Analytic]]-Table7[[#This Row],[Pd Simulation]])</f>
        <v>0.3004185403</v>
      </c>
      <c r="I134" s="1" t="n">
        <f aca="false">100*IF(Table7[[#This Row],[Pd Analytic]]&gt;0, Table7[[#This Row],[Absolute Error]]/Table7[[#This Row],[Pd Analytic]],1)</f>
        <v>100</v>
      </c>
      <c r="K134" s="0" t="n">
        <v>13.4306112154</v>
      </c>
      <c r="L134" s="4" t="n">
        <f aca="false">ABS(Table2[[#This Row],[Nc Analytic]]-Table2[[#This Row],[Nc Simulation]])</f>
        <v>13.4306112154</v>
      </c>
      <c r="M134" s="1" t="n">
        <f aca="false">100*IF(Table2[[#This Row],[Nc Analytic]]&gt;0, Table2[[#This Row],[Absolute Error]]/Table2[[#This Row],[Nc Analytic]],1)</f>
        <v>100</v>
      </c>
    </row>
    <row r="135" customFormat="false" ht="13.8" hidden="false" customHeight="false" outlineLevel="0" collapsed="false">
      <c r="A135" s="1" t="n">
        <v>13.4</v>
      </c>
      <c r="B135" s="3"/>
      <c r="C135" s="0" t="n">
        <v>0.6270481755</v>
      </c>
      <c r="D135" s="4" t="n">
        <f aca="false">ABS(Table6[[#This Row],[Pb Analytic]]-Table6[[#This Row],[Pb Simulation]])</f>
        <v>0.6270481755</v>
      </c>
      <c r="E135" s="1" t="n">
        <f aca="false">100*IF(Table6[[#This Row],[Pb Analytic]]&gt;0, Table6[[#This Row],[Absolute Error]]/Table6[[#This Row],[Pb Analytic]],1)</f>
        <v>100</v>
      </c>
      <c r="F135" s="3"/>
      <c r="G135" s="0" t="n">
        <v>0.2983249588</v>
      </c>
      <c r="H135" s="4" t="n">
        <f aca="false">ABS(Table7[[#This Row],[Pd Analytic]]-Table7[[#This Row],[Pd Simulation]])</f>
        <v>0.2983249588</v>
      </c>
      <c r="I135" s="1" t="n">
        <f aca="false">100*IF(Table7[[#This Row],[Pd Analytic]]&gt;0, Table7[[#This Row],[Absolute Error]]/Table7[[#This Row],[Pd Analytic]],1)</f>
        <v>100</v>
      </c>
      <c r="K135" s="0" t="n">
        <v>13.4366040759</v>
      </c>
      <c r="L135" s="4" t="n">
        <f aca="false">ABS(Table2[[#This Row],[Nc Analytic]]-Table2[[#This Row],[Nc Simulation]])</f>
        <v>13.4366040759</v>
      </c>
      <c r="M135" s="1" t="n">
        <f aca="false">100*IF(Table2[[#This Row],[Nc Analytic]]&gt;0, Table2[[#This Row],[Absolute Error]]/Table2[[#This Row],[Nc Analytic]],1)</f>
        <v>100</v>
      </c>
    </row>
    <row r="136" customFormat="false" ht="13.8" hidden="false" customHeight="false" outlineLevel="0" collapsed="false">
      <c r="A136" s="1" t="n">
        <v>13.5</v>
      </c>
      <c r="B136" s="3"/>
      <c r="C136" s="0" t="n">
        <v>0.6296665131</v>
      </c>
      <c r="D136" s="4" t="n">
        <f aca="false">ABS(Table6[[#This Row],[Pb Analytic]]-Table6[[#This Row],[Pb Simulation]])</f>
        <v>0.6296665131</v>
      </c>
      <c r="E136" s="1" t="n">
        <f aca="false">100*IF(Table6[[#This Row],[Pb Analytic]]&gt;0, Table6[[#This Row],[Absolute Error]]/Table6[[#This Row],[Pb Analytic]],1)</f>
        <v>100</v>
      </c>
      <c r="F136" s="3"/>
      <c r="G136" s="0" t="n">
        <v>0.2962594129</v>
      </c>
      <c r="H136" s="4" t="n">
        <f aca="false">ABS(Table7[[#This Row],[Pd Analytic]]-Table7[[#This Row],[Pd Simulation]])</f>
        <v>0.2962594129</v>
      </c>
      <c r="I136" s="1" t="n">
        <f aca="false">100*IF(Table7[[#This Row],[Pd Analytic]]&gt;0, Table7[[#This Row],[Absolute Error]]/Table7[[#This Row],[Pd Analytic]],1)</f>
        <v>100</v>
      </c>
      <c r="K136" s="0" t="n">
        <v>13.442475581</v>
      </c>
      <c r="L136" s="4" t="n">
        <f aca="false">ABS(Table2[[#This Row],[Nc Analytic]]-Table2[[#This Row],[Nc Simulation]])</f>
        <v>13.442475581</v>
      </c>
      <c r="M136" s="1" t="n">
        <f aca="false">100*IF(Table2[[#This Row],[Nc Analytic]]&gt;0, Table2[[#This Row],[Absolute Error]]/Table2[[#This Row],[Nc Analytic]],1)</f>
        <v>100</v>
      </c>
    </row>
    <row r="137" customFormat="false" ht="13.8" hidden="false" customHeight="false" outlineLevel="0" collapsed="false">
      <c r="A137" s="1" t="n">
        <v>13.6</v>
      </c>
      <c r="B137" s="3"/>
      <c r="C137" s="0" t="n">
        <v>0.6322492177</v>
      </c>
      <c r="D137" s="4" t="n">
        <f aca="false">ABS(Table6[[#This Row],[Pb Analytic]]-Table6[[#This Row],[Pb Simulation]])</f>
        <v>0.6322492177</v>
      </c>
      <c r="E137" s="1" t="n">
        <f aca="false">100*IF(Table6[[#This Row],[Pb Analytic]]&gt;0, Table6[[#This Row],[Absolute Error]]/Table6[[#This Row],[Pb Analytic]],1)</f>
        <v>100</v>
      </c>
      <c r="F137" s="3"/>
      <c r="G137" s="0" t="n">
        <v>0.2942213706</v>
      </c>
      <c r="H137" s="4" t="n">
        <f aca="false">ABS(Table7[[#This Row],[Pd Analytic]]-Table7[[#This Row],[Pd Simulation]])</f>
        <v>0.2942213706</v>
      </c>
      <c r="I137" s="1" t="n">
        <f aca="false">100*IF(Table7[[#This Row],[Pd Analytic]]&gt;0, Table7[[#This Row],[Absolute Error]]/Table7[[#This Row],[Pd Analytic]],1)</f>
        <v>100</v>
      </c>
      <c r="K137" s="0" t="n">
        <v>13.4482292864</v>
      </c>
      <c r="L137" s="4" t="n">
        <f aca="false">ABS(Table2[[#This Row],[Nc Analytic]]-Table2[[#This Row],[Nc Simulation]])</f>
        <v>13.4482292864</v>
      </c>
      <c r="M137" s="1" t="n">
        <f aca="false">100*IF(Table2[[#This Row],[Nc Analytic]]&gt;0, Table2[[#This Row],[Absolute Error]]/Table2[[#This Row],[Nc Analytic]],1)</f>
        <v>100</v>
      </c>
    </row>
    <row r="138" customFormat="false" ht="13.8" hidden="false" customHeight="false" outlineLevel="0" collapsed="false">
      <c r="A138" s="1" t="n">
        <v>13.7</v>
      </c>
      <c r="B138" s="3"/>
      <c r="C138" s="0" t="n">
        <v>0.6347969868</v>
      </c>
      <c r="D138" s="4" t="n">
        <f aca="false">ABS(Table6[[#This Row],[Pb Analytic]]-Table6[[#This Row],[Pb Simulation]])</f>
        <v>0.6347969868</v>
      </c>
      <c r="E138" s="1" t="n">
        <f aca="false">100*IF(Table6[[#This Row],[Pb Analytic]]&gt;0, Table6[[#This Row],[Absolute Error]]/Table6[[#This Row],[Pb Analytic]],1)</f>
        <v>100</v>
      </c>
      <c r="F138" s="3"/>
      <c r="G138" s="0" t="n">
        <v>0.2922103124</v>
      </c>
      <c r="H138" s="4" t="n">
        <f aca="false">ABS(Table7[[#This Row],[Pd Analytic]]-Table7[[#This Row],[Pd Simulation]])</f>
        <v>0.2922103124</v>
      </c>
      <c r="I138" s="1" t="n">
        <f aca="false">100*IF(Table7[[#This Row],[Pd Analytic]]&gt;0, Table7[[#This Row],[Absolute Error]]/Table7[[#This Row],[Pd Analytic]],1)</f>
        <v>100</v>
      </c>
      <c r="K138" s="0" t="n">
        <v>13.4538686133</v>
      </c>
      <c r="L138" s="4" t="n">
        <f aca="false">ABS(Table2[[#This Row],[Nc Analytic]]-Table2[[#This Row],[Nc Simulation]])</f>
        <v>13.4538686133</v>
      </c>
      <c r="M138" s="1" t="n">
        <f aca="false">100*IF(Table2[[#This Row],[Nc Analytic]]&gt;0, Table2[[#This Row],[Absolute Error]]/Table2[[#This Row],[Nc Analytic]],1)</f>
        <v>100</v>
      </c>
    </row>
    <row r="139" customFormat="false" ht="13.8" hidden="false" customHeight="false" outlineLevel="0" collapsed="false">
      <c r="A139" s="1" t="n">
        <v>13.8</v>
      </c>
      <c r="B139" s="3"/>
      <c r="C139" s="0" t="n">
        <v>0.6373105009</v>
      </c>
      <c r="D139" s="4" t="n">
        <f aca="false">ABS(Table6[[#This Row],[Pb Analytic]]-Table6[[#This Row],[Pb Simulation]])</f>
        <v>0.6373105009</v>
      </c>
      <c r="E139" s="1" t="n">
        <f aca="false">100*IF(Table6[[#This Row],[Pb Analytic]]&gt;0, Table6[[#This Row],[Absolute Error]]/Table6[[#This Row],[Pb Analytic]],1)</f>
        <v>100</v>
      </c>
      <c r="F139" s="3"/>
      <c r="G139" s="0" t="n">
        <v>0.290225731</v>
      </c>
      <c r="H139" s="4" t="n">
        <f aca="false">ABS(Table7[[#This Row],[Pd Analytic]]-Table7[[#This Row],[Pd Simulation]])</f>
        <v>0.290225731</v>
      </c>
      <c r="I139" s="1" t="n">
        <f aca="false">100*IF(Table7[[#This Row],[Pd Analytic]]&gt;0, Table7[[#This Row],[Absolute Error]]/Table7[[#This Row],[Pd Analytic]],1)</f>
        <v>100</v>
      </c>
      <c r="K139" s="0" t="n">
        <v>13.4593968552</v>
      </c>
      <c r="L139" s="4" t="n">
        <f aca="false">ABS(Table2[[#This Row],[Nc Analytic]]-Table2[[#This Row],[Nc Simulation]])</f>
        <v>13.4593968552</v>
      </c>
      <c r="M139" s="1" t="n">
        <f aca="false">100*IF(Table2[[#This Row],[Nc Analytic]]&gt;0, Table2[[#This Row],[Absolute Error]]/Table2[[#This Row],[Nc Analytic]],1)</f>
        <v>100</v>
      </c>
    </row>
    <row r="140" customFormat="false" ht="13.8" hidden="false" customHeight="false" outlineLevel="0" collapsed="false">
      <c r="A140" s="1" t="n">
        <v>13.9</v>
      </c>
      <c r="B140" s="3"/>
      <c r="C140" s="0" t="n">
        <v>0.6397904236</v>
      </c>
      <c r="D140" s="4" t="n">
        <f aca="false">ABS(Table6[[#This Row],[Pb Analytic]]-Table6[[#This Row],[Pb Simulation]])</f>
        <v>0.6397904236</v>
      </c>
      <c r="E140" s="1" t="n">
        <f aca="false">100*IF(Table6[[#This Row],[Pb Analytic]]&gt;0, Table6[[#This Row],[Absolute Error]]/Table6[[#This Row],[Pb Analytic]],1)</f>
        <v>100</v>
      </c>
      <c r="F140" s="3"/>
      <c r="G140" s="0" t="n">
        <v>0.2882671304</v>
      </c>
      <c r="H140" s="4" t="n">
        <f aca="false">ABS(Table7[[#This Row],[Pd Analytic]]-Table7[[#This Row],[Pd Simulation]])</f>
        <v>0.2882671304</v>
      </c>
      <c r="I140" s="1" t="n">
        <f aca="false">100*IF(Table7[[#This Row],[Pd Analytic]]&gt;0, Table7[[#This Row],[Absolute Error]]/Table7[[#This Row],[Pd Analytic]],1)</f>
        <v>100</v>
      </c>
      <c r="K140" s="0" t="n">
        <v>13.464817183</v>
      </c>
      <c r="L140" s="4" t="n">
        <f aca="false">ABS(Table2[[#This Row],[Nc Analytic]]-Table2[[#This Row],[Nc Simulation]])</f>
        <v>13.464817183</v>
      </c>
      <c r="M140" s="1" t="n">
        <f aca="false">100*IF(Table2[[#This Row],[Nc Analytic]]&gt;0, Table2[[#This Row],[Absolute Error]]/Table2[[#This Row],[Nc Analytic]],1)</f>
        <v>100</v>
      </c>
    </row>
    <row r="141" customFormat="false" ht="13.8" hidden="false" customHeight="false" outlineLevel="0" collapsed="false">
      <c r="A141" s="1" t="n">
        <v>14</v>
      </c>
      <c r="B141" s="3"/>
      <c r="C141" s="0" t="n">
        <v>0.6422374025</v>
      </c>
      <c r="D141" s="4" t="n">
        <f aca="false">ABS(Table6[[#This Row],[Pb Analytic]]-Table6[[#This Row],[Pb Simulation]])</f>
        <v>0.6422374025</v>
      </c>
      <c r="E141" s="1" t="n">
        <f aca="false">100*IF(Table6[[#This Row],[Pb Analytic]]&gt;0, Table6[[#This Row],[Absolute Error]]/Table6[[#This Row],[Pb Analytic]],1)</f>
        <v>100</v>
      </c>
      <c r="F141" s="3"/>
      <c r="G141" s="0" t="n">
        <v>0.2863340261</v>
      </c>
      <c r="H141" s="4" t="n">
        <f aca="false">ABS(Table7[[#This Row],[Pd Analytic]]-Table7[[#This Row],[Pd Simulation]])</f>
        <v>0.2863340261</v>
      </c>
      <c r="I141" s="1" t="n">
        <f aca="false">100*IF(Table7[[#This Row],[Pd Analytic]]&gt;0, Table7[[#This Row],[Absolute Error]]/Table7[[#This Row],[Pd Analytic]],1)</f>
        <v>100</v>
      </c>
      <c r="K141" s="0" t="n">
        <v>13.4701326509</v>
      </c>
      <c r="L141" s="4" t="n">
        <f aca="false">ABS(Table2[[#This Row],[Nc Analytic]]-Table2[[#This Row],[Nc Simulation]])</f>
        <v>13.4701326509</v>
      </c>
      <c r="M141" s="1" t="n">
        <f aca="false">100*IF(Table2[[#This Row],[Nc Analytic]]&gt;0, Table2[[#This Row],[Absolute Error]]/Table2[[#This Row],[Nc Analytic]],1)</f>
        <v>100</v>
      </c>
    </row>
    <row r="142" customFormat="false" ht="13.8" hidden="false" customHeight="false" outlineLevel="0" collapsed="false">
      <c r="A142" s="1" t="n">
        <v>14.1</v>
      </c>
      <c r="B142" s="3"/>
      <c r="C142" s="0" t="n">
        <v>0.6446520692</v>
      </c>
      <c r="D142" s="4" t="n">
        <f aca="false">ABS(Table6[[#This Row],[Pb Analytic]]-Table6[[#This Row],[Pb Simulation]])</f>
        <v>0.6446520692</v>
      </c>
      <c r="E142" s="1" t="n">
        <f aca="false">100*IF(Table6[[#This Row],[Pb Analytic]]&gt;0, Table6[[#This Row],[Absolute Error]]/Table6[[#This Row],[Pb Analytic]],1)</f>
        <v>100</v>
      </c>
      <c r="F142" s="3"/>
      <c r="G142" s="0" t="n">
        <v>0.284425945</v>
      </c>
      <c r="H142" s="4" t="n">
        <f aca="false">ABS(Table7[[#This Row],[Pd Analytic]]-Table7[[#This Row],[Pd Simulation]])</f>
        <v>0.284425945</v>
      </c>
      <c r="I142" s="1" t="n">
        <f aca="false">100*IF(Table7[[#This Row],[Pd Analytic]]&gt;0, Table7[[#This Row],[Absolute Error]]/Table7[[#This Row],[Pd Analytic]],1)</f>
        <v>100</v>
      </c>
      <c r="K142" s="0" t="n">
        <v>13.4753462015</v>
      </c>
      <c r="L142" s="4" t="n">
        <f aca="false">ABS(Table2[[#This Row],[Nc Analytic]]-Table2[[#This Row],[Nc Simulation]])</f>
        <v>13.4753462015</v>
      </c>
      <c r="M142" s="1" t="n">
        <f aca="false">100*IF(Table2[[#This Row],[Nc Analytic]]&gt;0, Table2[[#This Row],[Absolute Error]]/Table2[[#This Row],[Nc Analytic]],1)</f>
        <v>100</v>
      </c>
    </row>
    <row r="143" customFormat="false" ht="13.8" hidden="false" customHeight="false" outlineLevel="0" collapsed="false">
      <c r="A143" s="1" t="n">
        <v>14.2</v>
      </c>
      <c r="B143" s="3"/>
      <c r="C143" s="0" t="n">
        <v>0.6470350403</v>
      </c>
      <c r="D143" s="4" t="n">
        <f aca="false">ABS(Table6[[#This Row],[Pb Analytic]]-Table6[[#This Row],[Pb Simulation]])</f>
        <v>0.6470350403</v>
      </c>
      <c r="E143" s="1" t="n">
        <f aca="false">100*IF(Table6[[#This Row],[Pb Analytic]]&gt;0, Table6[[#This Row],[Absolute Error]]/Table6[[#This Row],[Pb Analytic]],1)</f>
        <v>100</v>
      </c>
      <c r="F143" s="3"/>
      <c r="G143" s="0" t="n">
        <v>0.2825424245</v>
      </c>
      <c r="H143" s="4" t="n">
        <f aca="false">ABS(Table7[[#This Row],[Pd Analytic]]-Table7[[#This Row],[Pd Simulation]])</f>
        <v>0.2825424245</v>
      </c>
      <c r="I143" s="1" t="n">
        <f aca="false">100*IF(Table7[[#This Row],[Pd Analytic]]&gt;0, Table7[[#This Row],[Absolute Error]]/Table7[[#This Row],[Pd Analytic]],1)</f>
        <v>100</v>
      </c>
      <c r="K143" s="0" t="n">
        <v>13.4804606706</v>
      </c>
      <c r="L143" s="4" t="n">
        <f aca="false">ABS(Table2[[#This Row],[Nc Analytic]]-Table2[[#This Row],[Nc Simulation]])</f>
        <v>13.4804606706</v>
      </c>
      <c r="M143" s="1" t="n">
        <f aca="false">100*IF(Table2[[#This Row],[Nc Analytic]]&gt;0, Table2[[#This Row],[Absolute Error]]/Table2[[#This Row],[Nc Analytic]],1)</f>
        <v>100</v>
      </c>
    </row>
    <row r="144" customFormat="false" ht="13.8" hidden="false" customHeight="false" outlineLevel="0" collapsed="false">
      <c r="A144" s="1" t="n">
        <v>14.3</v>
      </c>
      <c r="B144" s="3"/>
      <c r="C144" s="0" t="n">
        <v>0.6493869173</v>
      </c>
      <c r="D144" s="4" t="n">
        <f aca="false">ABS(Table6[[#This Row],[Pb Analytic]]-Table6[[#This Row],[Pb Simulation]])</f>
        <v>0.6493869173</v>
      </c>
      <c r="E144" s="1" t="n">
        <f aca="false">100*IF(Table6[[#This Row],[Pb Analytic]]&gt;0, Table6[[#This Row],[Absolute Error]]/Table6[[#This Row],[Pb Analytic]],1)</f>
        <v>100</v>
      </c>
      <c r="F144" s="3"/>
      <c r="G144" s="0" t="n">
        <v>0.2806830128</v>
      </c>
      <c r="H144" s="4" t="n">
        <f aca="false">ABS(Table7[[#This Row],[Pd Analytic]]-Table7[[#This Row],[Pd Simulation]])</f>
        <v>0.2806830128</v>
      </c>
      <c r="I144" s="1" t="n">
        <f aca="false">100*IF(Table7[[#This Row],[Pd Analytic]]&gt;0, Table7[[#This Row],[Absolute Error]]/Table7[[#This Row],[Pd Analytic]],1)</f>
        <v>100</v>
      </c>
      <c r="K144" s="0" t="n">
        <v>13.4854787924</v>
      </c>
      <c r="L144" s="4" t="n">
        <f aca="false">ABS(Table2[[#This Row],[Nc Analytic]]-Table2[[#This Row],[Nc Simulation]])</f>
        <v>13.4854787924</v>
      </c>
      <c r="M144" s="1" t="n">
        <f aca="false">100*IF(Table2[[#This Row],[Nc Analytic]]&gt;0, Table2[[#This Row],[Absolute Error]]/Table2[[#This Row],[Nc Analytic]],1)</f>
        <v>100</v>
      </c>
    </row>
    <row r="145" customFormat="false" ht="13.8" hidden="false" customHeight="false" outlineLevel="0" collapsed="false">
      <c r="A145" s="1" t="n">
        <v>14.4</v>
      </c>
      <c r="B145" s="3"/>
      <c r="C145" s="0" t="n">
        <v>0.6517082873</v>
      </c>
      <c r="D145" s="4" t="n">
        <f aca="false">ABS(Table6[[#This Row],[Pb Analytic]]-Table6[[#This Row],[Pb Simulation]])</f>
        <v>0.6517082873</v>
      </c>
      <c r="E145" s="1" t="n">
        <f aca="false">100*IF(Table6[[#This Row],[Pb Analytic]]&gt;0, Table6[[#This Row],[Absolute Error]]/Table6[[#This Row],[Pb Analytic]],1)</f>
        <v>100</v>
      </c>
      <c r="F145" s="3"/>
      <c r="G145" s="0" t="n">
        <v>0.2788472682</v>
      </c>
      <c r="H145" s="4" t="n">
        <f aca="false">ABS(Table7[[#This Row],[Pd Analytic]]-Table7[[#This Row],[Pd Simulation]])</f>
        <v>0.2788472682</v>
      </c>
      <c r="I145" s="1" t="n">
        <f aca="false">100*IF(Table7[[#This Row],[Pd Analytic]]&gt;0, Table7[[#This Row],[Absolute Error]]/Table7[[#This Row],[Pd Analytic]],1)</f>
        <v>100</v>
      </c>
      <c r="K145" s="0" t="n">
        <v>13.4904032031</v>
      </c>
      <c r="L145" s="4" t="n">
        <f aca="false">ABS(Table2[[#This Row],[Nc Analytic]]-Table2[[#This Row],[Nc Simulation]])</f>
        <v>13.4904032031</v>
      </c>
      <c r="M145" s="1" t="n">
        <f aca="false">100*IF(Table2[[#This Row],[Nc Analytic]]&gt;0, Table2[[#This Row],[Absolute Error]]/Table2[[#This Row],[Nc Analytic]],1)</f>
        <v>100</v>
      </c>
    </row>
    <row r="146" customFormat="false" ht="13.8" hidden="false" customHeight="false" outlineLevel="0" collapsed="false">
      <c r="A146" s="1" t="n">
        <v>14.5</v>
      </c>
      <c r="B146" s="3"/>
      <c r="C146" s="0" t="n">
        <v>0.6539997234</v>
      </c>
      <c r="D146" s="4" t="n">
        <f aca="false">ABS(Table6[[#This Row],[Pb Analytic]]-Table6[[#This Row],[Pb Simulation]])</f>
        <v>0.6539997234</v>
      </c>
      <c r="E146" s="1" t="n">
        <f aca="false">100*IF(Table6[[#This Row],[Pb Analytic]]&gt;0, Table6[[#This Row],[Absolute Error]]/Table6[[#This Row],[Pb Analytic]],1)</f>
        <v>100</v>
      </c>
      <c r="F146" s="3"/>
      <c r="G146" s="0" t="n">
        <v>0.2770347593</v>
      </c>
      <c r="H146" s="4" t="n">
        <f aca="false">ABS(Table7[[#This Row],[Pd Analytic]]-Table7[[#This Row],[Pd Simulation]])</f>
        <v>0.2770347593</v>
      </c>
      <c r="I146" s="1" t="n">
        <f aca="false">100*IF(Table7[[#This Row],[Pd Analytic]]&gt;0, Table7[[#This Row],[Absolute Error]]/Table7[[#This Row],[Pd Analytic]],1)</f>
        <v>100</v>
      </c>
      <c r="K146" s="0" t="n">
        <v>13.495236446</v>
      </c>
      <c r="L146" s="4" t="n">
        <f aca="false">ABS(Table2[[#This Row],[Nc Analytic]]-Table2[[#This Row],[Nc Simulation]])</f>
        <v>13.495236446</v>
      </c>
      <c r="M146" s="1" t="n">
        <f aca="false">100*IF(Table2[[#This Row],[Nc Analytic]]&gt;0, Table2[[#This Row],[Absolute Error]]/Table2[[#This Row],[Nc Analytic]],1)</f>
        <v>100</v>
      </c>
    </row>
    <row r="147" customFormat="false" ht="13.8" hidden="false" customHeight="false" outlineLevel="0" collapsed="false">
      <c r="A147" s="1" t="n">
        <v>14.6</v>
      </c>
      <c r="B147" s="3"/>
      <c r="C147" s="0" t="n">
        <v>0.656261785</v>
      </c>
      <c r="D147" s="4" t="n">
        <f aca="false">ABS(Table6[[#This Row],[Pb Analytic]]-Table6[[#This Row],[Pb Simulation]])</f>
        <v>0.656261785</v>
      </c>
      <c r="E147" s="1" t="n">
        <f aca="false">100*IF(Table6[[#This Row],[Pb Analytic]]&gt;0, Table6[[#This Row],[Absolute Error]]/Table6[[#This Row],[Pb Analytic]],1)</f>
        <v>100</v>
      </c>
      <c r="F147" s="3"/>
      <c r="G147" s="0" t="n">
        <v>0.2752450643</v>
      </c>
      <c r="H147" s="4" t="n">
        <f aca="false">ABS(Table7[[#This Row],[Pd Analytic]]-Table7[[#This Row],[Pd Simulation]])</f>
        <v>0.2752450643</v>
      </c>
      <c r="I147" s="1" t="n">
        <f aca="false">100*IF(Table7[[#This Row],[Pd Analytic]]&gt;0, Table7[[#This Row],[Absolute Error]]/Table7[[#This Row],[Pd Analytic]],1)</f>
        <v>100</v>
      </c>
      <c r="K147" s="0" t="n">
        <v>13.499980975</v>
      </c>
      <c r="L147" s="4" t="n">
        <f aca="false">ABS(Table2[[#This Row],[Nc Analytic]]-Table2[[#This Row],[Nc Simulation]])</f>
        <v>13.499980975</v>
      </c>
      <c r="M147" s="1" t="n">
        <f aca="false">100*IF(Table2[[#This Row],[Nc Analytic]]&gt;0, Table2[[#This Row],[Absolute Error]]/Table2[[#This Row],[Nc Analytic]],1)</f>
        <v>100</v>
      </c>
    </row>
    <row r="148" customFormat="false" ht="13.8" hidden="false" customHeight="false" outlineLevel="0" collapsed="false">
      <c r="A148" s="1" t="n">
        <v>14.7</v>
      </c>
      <c r="B148" s="3"/>
      <c r="C148" s="0" t="n">
        <v>0.658495018</v>
      </c>
      <c r="D148" s="4" t="n">
        <f aca="false">ABS(Table6[[#This Row],[Pb Analytic]]-Table6[[#This Row],[Pb Simulation]])</f>
        <v>0.658495018</v>
      </c>
      <c r="E148" s="1" t="n">
        <f aca="false">100*IF(Table6[[#This Row],[Pb Analytic]]&gt;0, Table6[[#This Row],[Absolute Error]]/Table6[[#This Row],[Pb Analytic]],1)</f>
        <v>100</v>
      </c>
      <c r="F148" s="3"/>
      <c r="G148" s="0" t="n">
        <v>0.2734777711</v>
      </c>
      <c r="H148" s="4" t="n">
        <f aca="false">ABS(Table7[[#This Row],[Pd Analytic]]-Table7[[#This Row],[Pd Simulation]])</f>
        <v>0.2734777711</v>
      </c>
      <c r="I148" s="1" t="n">
        <f aca="false">100*IF(Table7[[#This Row],[Pd Analytic]]&gt;0, Table7[[#This Row],[Absolute Error]]/Table7[[#This Row],[Pd Analytic]],1)</f>
        <v>100</v>
      </c>
      <c r="K148" s="0" t="n">
        <v>13.5046391583</v>
      </c>
      <c r="L148" s="4" t="n">
        <f aca="false">ABS(Table2[[#This Row],[Nc Analytic]]-Table2[[#This Row],[Nc Simulation]])</f>
        <v>13.5046391583</v>
      </c>
      <c r="M148" s="1" t="n">
        <f aca="false">100*IF(Table2[[#This Row],[Nc Analytic]]&gt;0, Table2[[#This Row],[Absolute Error]]/Table2[[#This Row],[Nc Analytic]],1)</f>
        <v>100</v>
      </c>
    </row>
    <row r="149" customFormat="false" ht="13.8" hidden="false" customHeight="false" outlineLevel="0" collapsed="false">
      <c r="A149" s="1" t="n">
        <v>14.8</v>
      </c>
      <c r="B149" s="3"/>
      <c r="C149" s="0" t="n">
        <v>0.6606999558</v>
      </c>
      <c r="D149" s="4" t="n">
        <f aca="false">ABS(Table6[[#This Row],[Pb Analytic]]-Table6[[#This Row],[Pb Simulation]])</f>
        <v>0.6606999558</v>
      </c>
      <c r="E149" s="1" t="n">
        <f aca="false">100*IF(Table6[[#This Row],[Pb Analytic]]&gt;0, Table6[[#This Row],[Absolute Error]]/Table6[[#This Row],[Pb Analytic]],1)</f>
        <v>100</v>
      </c>
      <c r="F149" s="3"/>
      <c r="G149" s="0" t="n">
        <v>0.2717324767</v>
      </c>
      <c r="H149" s="4" t="n">
        <f aca="false">ABS(Table7[[#This Row],[Pd Analytic]]-Table7[[#This Row],[Pd Simulation]])</f>
        <v>0.2717324767</v>
      </c>
      <c r="I149" s="1" t="n">
        <f aca="false">100*IF(Table7[[#This Row],[Pd Analytic]]&gt;0, Table7[[#This Row],[Absolute Error]]/Table7[[#This Row],[Pd Analytic]],1)</f>
        <v>100</v>
      </c>
      <c r="K149" s="0" t="n">
        <v>13.5092132825</v>
      </c>
      <c r="L149" s="4" t="n">
        <f aca="false">ABS(Table2[[#This Row],[Nc Analytic]]-Table2[[#This Row],[Nc Simulation]])</f>
        <v>13.5092132825</v>
      </c>
      <c r="M149" s="1" t="n">
        <f aca="false">100*IF(Table2[[#This Row],[Nc Analytic]]&gt;0, Table2[[#This Row],[Absolute Error]]/Table2[[#This Row],[Nc Analytic]],1)</f>
        <v>100</v>
      </c>
    </row>
    <row r="150" customFormat="false" ht="13.8" hidden="false" customHeight="false" outlineLevel="0" collapsed="false">
      <c r="A150" s="1" t="n">
        <v>14.9</v>
      </c>
      <c r="B150" s="3"/>
      <c r="C150" s="0" t="n">
        <v>0.6628771187</v>
      </c>
      <c r="D150" s="4" t="n">
        <f aca="false">ABS(Table6[[#This Row],[Pb Analytic]]-Table6[[#This Row],[Pb Simulation]])</f>
        <v>0.6628771187</v>
      </c>
      <c r="E150" s="1" t="n">
        <f aca="false">100*IF(Table6[[#This Row],[Pb Analytic]]&gt;0, Table6[[#This Row],[Absolute Error]]/Table6[[#This Row],[Pb Analytic]],1)</f>
        <v>100</v>
      </c>
      <c r="F150" s="3"/>
      <c r="G150" s="0" t="n">
        <v>0.2700087873</v>
      </c>
      <c r="H150" s="4" t="n">
        <f aca="false">ABS(Table7[[#This Row],[Pd Analytic]]-Table7[[#This Row],[Pd Simulation]])</f>
        <v>0.2700087873</v>
      </c>
      <c r="I150" s="1" t="n">
        <f aca="false">100*IF(Table7[[#This Row],[Pd Analytic]]&gt;0, Table7[[#This Row],[Absolute Error]]/Table7[[#This Row],[Pd Analytic]],1)</f>
        <v>100</v>
      </c>
      <c r="K150" s="0" t="n">
        <v>13.5137055557</v>
      </c>
      <c r="L150" s="4" t="n">
        <f aca="false">ABS(Table2[[#This Row],[Nc Analytic]]-Table2[[#This Row],[Nc Simulation]])</f>
        <v>13.5137055557</v>
      </c>
      <c r="M150" s="1" t="n">
        <f aca="false">100*IF(Table2[[#This Row],[Nc Analytic]]&gt;0, Table2[[#This Row],[Absolute Error]]/Table2[[#This Row],[Nc Analytic]],1)</f>
        <v>100</v>
      </c>
    </row>
    <row r="151" customFormat="false" ht="13.8" hidden="false" customHeight="false" outlineLevel="0" collapsed="false">
      <c r="A151" s="1" t="n">
        <v>15</v>
      </c>
      <c r="B151" s="3"/>
      <c r="C151" s="0" t="n">
        <v>0.6650270153</v>
      </c>
      <c r="D151" s="4" t="n">
        <f aca="false">ABS(Table6[[#This Row],[Pb Analytic]]-Table6[[#This Row],[Pb Simulation]])</f>
        <v>0.6650270153</v>
      </c>
      <c r="E151" s="1" t="n">
        <f aca="false">100*IF(Table6[[#This Row],[Pb Analytic]]&gt;0, Table6[[#This Row],[Absolute Error]]/Table6[[#This Row],[Pb Analytic]],1)</f>
        <v>100</v>
      </c>
      <c r="F151" s="3"/>
      <c r="G151" s="0" t="n">
        <v>0.268306318</v>
      </c>
      <c r="H151" s="4" t="n">
        <f aca="false">ABS(Table7[[#This Row],[Pd Analytic]]-Table7[[#This Row],[Pd Simulation]])</f>
        <v>0.268306318</v>
      </c>
      <c r="I151" s="1" t="n">
        <f aca="false">100*IF(Table7[[#This Row],[Pd Analytic]]&gt;0, Table7[[#This Row],[Absolute Error]]/Table7[[#This Row],[Pd Analytic]],1)</f>
        <v>100</v>
      </c>
      <c r="K151" s="0" t="n">
        <v>13.5181181107</v>
      </c>
      <c r="L151" s="4" t="n">
        <f aca="false">ABS(Table2[[#This Row],[Nc Analytic]]-Table2[[#This Row],[Nc Simulation]])</f>
        <v>13.5181181107</v>
      </c>
      <c r="M151" s="1" t="n">
        <f aca="false">100*IF(Table2[[#This Row],[Nc Analytic]]&gt;0, Table2[[#This Row],[Absolute Error]]/Table2[[#This Row],[Nc Analytic]],1)</f>
        <v>100</v>
      </c>
    </row>
    <row r="152" customFormat="false" ht="13.8" hidden="false" customHeight="false" outlineLevel="0" collapsed="false">
      <c r="A152" s="1" t="n">
        <v>15.1</v>
      </c>
      <c r="B152" s="3"/>
      <c r="C152" s="0" t="n">
        <v>0.6671501419</v>
      </c>
      <c r="D152" s="4" t="n">
        <f aca="false">ABS(Table6[[#This Row],[Pb Analytic]]-Table6[[#This Row],[Pb Simulation]])</f>
        <v>0.6671501419</v>
      </c>
      <c r="E152" s="1" t="n">
        <f aca="false">100*IF(Table6[[#This Row],[Pb Analytic]]&gt;0, Table6[[#This Row],[Absolute Error]]/Table6[[#This Row],[Pb Analytic]],1)</f>
        <v>100</v>
      </c>
      <c r="F152" s="3"/>
      <c r="G152" s="0" t="n">
        <v>0.2666246925</v>
      </c>
      <c r="H152" s="4" t="n">
        <f aca="false">ABS(Table7[[#This Row],[Pd Analytic]]-Table7[[#This Row],[Pd Simulation]])</f>
        <v>0.2666246925</v>
      </c>
      <c r="I152" s="1" t="n">
        <f aca="false">100*IF(Table7[[#This Row],[Pd Analytic]]&gt;0, Table7[[#This Row],[Absolute Error]]/Table7[[#This Row],[Pd Analytic]],1)</f>
        <v>100</v>
      </c>
      <c r="K152" s="0" t="n">
        <v>13.5224530085</v>
      </c>
      <c r="L152" s="4" t="n">
        <f aca="false">ABS(Table2[[#This Row],[Nc Analytic]]-Table2[[#This Row],[Nc Simulation]])</f>
        <v>13.5224530085</v>
      </c>
      <c r="M152" s="1" t="n">
        <f aca="false">100*IF(Table2[[#This Row],[Nc Analytic]]&gt;0, Table2[[#This Row],[Absolute Error]]/Table2[[#This Row],[Nc Analytic]],1)</f>
        <v>100</v>
      </c>
    </row>
    <row r="153" customFormat="false" ht="13.8" hidden="false" customHeight="false" outlineLevel="0" collapsed="false">
      <c r="A153" s="1" t="n">
        <v>15.2</v>
      </c>
      <c r="B153" s="3"/>
      <c r="C153" s="0" t="n">
        <v>0.6692469836</v>
      </c>
      <c r="D153" s="4" t="n">
        <f aca="false">ABS(Table6[[#This Row],[Pb Analytic]]-Table6[[#This Row],[Pb Simulation]])</f>
        <v>0.6692469836</v>
      </c>
      <c r="E153" s="1" t="n">
        <f aca="false">100*IF(Table6[[#This Row],[Pb Analytic]]&gt;0, Table6[[#This Row],[Absolute Error]]/Table6[[#This Row],[Pb Analytic]],1)</f>
        <v>100</v>
      </c>
      <c r="F153" s="3"/>
      <c r="G153" s="0" t="n">
        <v>0.2649635427</v>
      </c>
      <c r="H153" s="4" t="n">
        <f aca="false">ABS(Table7[[#This Row],[Pd Analytic]]-Table7[[#This Row],[Pd Simulation]])</f>
        <v>0.2649635427</v>
      </c>
      <c r="I153" s="1" t="n">
        <f aca="false">100*IF(Table7[[#This Row],[Pd Analytic]]&gt;0, Table7[[#This Row],[Absolute Error]]/Table7[[#This Row],[Pd Analytic]],1)</f>
        <v>100</v>
      </c>
      <c r="K153" s="0" t="n">
        <v>13.5267122407</v>
      </c>
      <c r="L153" s="4" t="n">
        <f aca="false">ABS(Table2[[#This Row],[Nc Analytic]]-Table2[[#This Row],[Nc Simulation]])</f>
        <v>13.5267122407</v>
      </c>
      <c r="M153" s="1" t="n">
        <f aca="false">100*IF(Table2[[#This Row],[Nc Analytic]]&gt;0, Table2[[#This Row],[Absolute Error]]/Table2[[#This Row],[Nc Analytic]],1)</f>
        <v>100</v>
      </c>
    </row>
    <row r="154" customFormat="false" ht="13.8" hidden="false" customHeight="false" outlineLevel="0" collapsed="false">
      <c r="A154" s="1" t="n">
        <v>15.3</v>
      </c>
      <c r="B154" s="3"/>
      <c r="C154" s="0" t="n">
        <v>0.6713180139</v>
      </c>
      <c r="D154" s="4" t="n">
        <f aca="false">ABS(Table6[[#This Row],[Pb Analytic]]-Table6[[#This Row],[Pb Simulation]])</f>
        <v>0.6713180139</v>
      </c>
      <c r="E154" s="1" t="n">
        <f aca="false">100*IF(Table6[[#This Row],[Pb Analytic]]&gt;0, Table6[[#This Row],[Absolute Error]]/Table6[[#This Row],[Pb Analytic]],1)</f>
        <v>100</v>
      </c>
      <c r="F154" s="3"/>
      <c r="G154" s="0" t="n">
        <v>0.263322509</v>
      </c>
      <c r="H154" s="4" t="n">
        <f aca="false">ABS(Table7[[#This Row],[Pd Analytic]]-Table7[[#This Row],[Pd Simulation]])</f>
        <v>0.263322509</v>
      </c>
      <c r="I154" s="1" t="n">
        <f aca="false">100*IF(Table7[[#This Row],[Pd Analytic]]&gt;0, Table7[[#This Row],[Absolute Error]]/Table7[[#This Row],[Pd Analytic]],1)</f>
        <v>100</v>
      </c>
      <c r="K154" s="0" t="n">
        <v>13.530897733</v>
      </c>
      <c r="L154" s="4" t="n">
        <f aca="false">ABS(Table2[[#This Row],[Nc Analytic]]-Table2[[#This Row],[Nc Simulation]])</f>
        <v>13.530897733</v>
      </c>
      <c r="M154" s="1" t="n">
        <f aca="false">100*IF(Table2[[#This Row],[Nc Analytic]]&gt;0, Table2[[#This Row],[Absolute Error]]/Table2[[#This Row],[Nc Analytic]],1)</f>
        <v>100</v>
      </c>
    </row>
    <row r="155" customFormat="false" ht="13.8" hidden="false" customHeight="false" outlineLevel="0" collapsed="false">
      <c r="A155" s="1" t="n">
        <v>15.4</v>
      </c>
      <c r="B155" s="3"/>
      <c r="C155" s="0" t="n">
        <v>0.6733636955</v>
      </c>
      <c r="D155" s="4" t="n">
        <f aca="false">ABS(Table6[[#This Row],[Pb Analytic]]-Table6[[#This Row],[Pb Simulation]])</f>
        <v>0.6733636955</v>
      </c>
      <c r="E155" s="1" t="n">
        <f aca="false">100*IF(Table6[[#This Row],[Pb Analytic]]&gt;0, Table6[[#This Row],[Absolute Error]]/Table6[[#This Row],[Pb Analytic]],1)</f>
        <v>100</v>
      </c>
      <c r="F155" s="3"/>
      <c r="G155" s="0" t="n">
        <v>0.2617012395</v>
      </c>
      <c r="H155" s="4" t="n">
        <f aca="false">ABS(Table7[[#This Row],[Pd Analytic]]-Table7[[#This Row],[Pd Simulation]])</f>
        <v>0.2617012395</v>
      </c>
      <c r="I155" s="1" t="n">
        <f aca="false">100*IF(Table7[[#This Row],[Pd Analytic]]&gt;0, Table7[[#This Row],[Absolute Error]]/Table7[[#This Row],[Pd Analytic]],1)</f>
        <v>100</v>
      </c>
      <c r="K155" s="0" t="n">
        <v>13.5350113472</v>
      </c>
      <c r="L155" s="4" t="n">
        <f aca="false">ABS(Table2[[#This Row],[Nc Analytic]]-Table2[[#This Row],[Nc Simulation]])</f>
        <v>13.5350113472</v>
      </c>
      <c r="M155" s="1" t="n">
        <f aca="false">100*IF(Table2[[#This Row],[Nc Analytic]]&gt;0, Table2[[#This Row],[Absolute Error]]/Table2[[#This Row],[Nc Analytic]],1)</f>
        <v>100</v>
      </c>
    </row>
    <row r="156" customFormat="false" ht="13.8" hidden="false" customHeight="false" outlineLevel="0" collapsed="false">
      <c r="A156" s="1" t="n">
        <v>15.5</v>
      </c>
      <c r="B156" s="3"/>
      <c r="C156" s="0" t="n">
        <v>0.6753844807</v>
      </c>
      <c r="D156" s="4" t="n">
        <f aca="false">ABS(Table6[[#This Row],[Pb Analytic]]-Table6[[#This Row],[Pb Simulation]])</f>
        <v>0.6753844807</v>
      </c>
      <c r="E156" s="1" t="n">
        <f aca="false">100*IF(Table6[[#This Row],[Pb Analytic]]&gt;0, Table6[[#This Row],[Absolute Error]]/Table6[[#This Row],[Pb Analytic]],1)</f>
        <v>100</v>
      </c>
      <c r="F156" s="3"/>
      <c r="G156" s="0" t="n">
        <v>0.2600993903</v>
      </c>
      <c r="H156" s="4" t="n">
        <f aca="false">ABS(Table7[[#This Row],[Pd Analytic]]-Table7[[#This Row],[Pd Simulation]])</f>
        <v>0.2600993903</v>
      </c>
      <c r="I156" s="1" t="n">
        <f aca="false">100*IF(Table7[[#This Row],[Pd Analytic]]&gt;0, Table7[[#This Row],[Absolute Error]]/Table7[[#This Row],[Pd Analytic]],1)</f>
        <v>100</v>
      </c>
      <c r="K156" s="0" t="n">
        <v>13.5390548843</v>
      </c>
      <c r="L156" s="4" t="n">
        <f aca="false">ABS(Table2[[#This Row],[Nc Analytic]]-Table2[[#This Row],[Nc Simulation]])</f>
        <v>13.5390548843</v>
      </c>
      <c r="M156" s="1" t="n">
        <f aca="false">100*IF(Table2[[#This Row],[Nc Analytic]]&gt;0, Table2[[#This Row],[Absolute Error]]/Table2[[#This Row],[Nc Analytic]],1)</f>
        <v>100</v>
      </c>
    </row>
    <row r="157" customFormat="false" ht="13.8" hidden="false" customHeight="false" outlineLevel="0" collapsed="false">
      <c r="A157" s="1" t="n">
        <v>15.6</v>
      </c>
      <c r="B157" s="3"/>
      <c r="C157" s="0" t="n">
        <v>0.6773808111</v>
      </c>
      <c r="D157" s="4" t="n">
        <f aca="false">ABS(Table6[[#This Row],[Pb Analytic]]-Table6[[#This Row],[Pb Simulation]])</f>
        <v>0.6773808111</v>
      </c>
      <c r="E157" s="1" t="n">
        <f aca="false">100*IF(Table6[[#This Row],[Pb Analytic]]&gt;0, Table6[[#This Row],[Absolute Error]]/Table6[[#This Row],[Pb Analytic]],1)</f>
        <v>100</v>
      </c>
      <c r="F157" s="3"/>
      <c r="G157" s="0" t="n">
        <v>0.2585166248</v>
      </c>
      <c r="H157" s="4" t="n">
        <f aca="false">ABS(Table7[[#This Row],[Pd Analytic]]-Table7[[#This Row],[Pd Simulation]])</f>
        <v>0.2585166248</v>
      </c>
      <c r="I157" s="1" t="n">
        <f aca="false">100*IF(Table7[[#This Row],[Pd Analytic]]&gt;0, Table7[[#This Row],[Absolute Error]]/Table7[[#This Row],[Pd Analytic]],1)</f>
        <v>100</v>
      </c>
      <c r="K157" s="0" t="n">
        <v>13.5430300864</v>
      </c>
      <c r="L157" s="4" t="n">
        <f aca="false">ABS(Table2[[#This Row],[Nc Analytic]]-Table2[[#This Row],[Nc Simulation]])</f>
        <v>13.5430300864</v>
      </c>
      <c r="M157" s="1" t="n">
        <f aca="false">100*IF(Table2[[#This Row],[Nc Analytic]]&gt;0, Table2[[#This Row],[Absolute Error]]/Table2[[#This Row],[Nc Analytic]],1)</f>
        <v>100</v>
      </c>
    </row>
    <row r="158" customFormat="false" ht="13.8" hidden="false" customHeight="false" outlineLevel="0" collapsed="false">
      <c r="A158" s="1" t="n">
        <v>15.7</v>
      </c>
      <c r="B158" s="3"/>
      <c r="C158" s="0" t="n">
        <v>0.6793531185</v>
      </c>
      <c r="D158" s="4" t="n">
        <f aca="false">ABS(Table6[[#This Row],[Pb Analytic]]-Table6[[#This Row],[Pb Simulation]])</f>
        <v>0.6793531185</v>
      </c>
      <c r="E158" s="1" t="n">
        <f aca="false">100*IF(Table6[[#This Row],[Pb Analytic]]&gt;0, Table6[[#This Row],[Absolute Error]]/Table6[[#This Row],[Pb Analytic]],1)</f>
        <v>100</v>
      </c>
      <c r="F158" s="3"/>
      <c r="G158" s="0" t="n">
        <v>0.256952614</v>
      </c>
      <c r="H158" s="4" t="n">
        <f aca="false">ABS(Table7[[#This Row],[Pd Analytic]]-Table7[[#This Row],[Pd Simulation]])</f>
        <v>0.256952614</v>
      </c>
      <c r="I158" s="1" t="n">
        <f aca="false">100*IF(Table7[[#This Row],[Pd Analytic]]&gt;0, Table7[[#This Row],[Absolute Error]]/Table7[[#This Row],[Pd Analytic]],1)</f>
        <v>100</v>
      </c>
      <c r="K158" s="0" t="n">
        <v>13.5469386398</v>
      </c>
      <c r="L158" s="4" t="n">
        <f aca="false">ABS(Table2[[#This Row],[Nc Analytic]]-Table2[[#This Row],[Nc Simulation]])</f>
        <v>13.5469386398</v>
      </c>
      <c r="M158" s="1" t="n">
        <f aca="false">100*IF(Table2[[#This Row],[Nc Analytic]]&gt;0, Table2[[#This Row],[Absolute Error]]/Table2[[#This Row],[Nc Analytic]],1)</f>
        <v>100</v>
      </c>
    </row>
    <row r="159" customFormat="false" ht="13.8" hidden="false" customHeight="false" outlineLevel="0" collapsed="false">
      <c r="A159" s="1" t="n">
        <v>15.8</v>
      </c>
      <c r="B159" s="3"/>
      <c r="C159" s="0" t="n">
        <v>0.6813018246</v>
      </c>
      <c r="D159" s="4" t="n">
        <f aca="false">ABS(Table6[[#This Row],[Pb Analytic]]-Table6[[#This Row],[Pb Simulation]])</f>
        <v>0.6813018246</v>
      </c>
      <c r="E159" s="1" t="n">
        <f aca="false">100*IF(Table6[[#This Row],[Pb Analytic]]&gt;0, Table6[[#This Row],[Absolute Error]]/Table6[[#This Row],[Pb Analytic]],1)</f>
        <v>100</v>
      </c>
      <c r="F159" s="3"/>
      <c r="G159" s="0" t="n">
        <v>0.2554070361</v>
      </c>
      <c r="H159" s="4" t="n">
        <f aca="false">ABS(Table7[[#This Row],[Pd Analytic]]-Table7[[#This Row],[Pd Simulation]])</f>
        <v>0.2554070361</v>
      </c>
      <c r="I159" s="1" t="n">
        <f aca="false">100*IF(Table7[[#This Row],[Pd Analytic]]&gt;0, Table7[[#This Row],[Absolute Error]]/Table7[[#This Row],[Pd Analytic]],1)</f>
        <v>100</v>
      </c>
      <c r="K159" s="0" t="n">
        <v>13.5507821763</v>
      </c>
      <c r="L159" s="4" t="n">
        <f aca="false">ABS(Table2[[#This Row],[Nc Analytic]]-Table2[[#This Row],[Nc Simulation]])</f>
        <v>13.5507821763</v>
      </c>
      <c r="M159" s="1" t="n">
        <f aca="false">100*IF(Table2[[#This Row],[Nc Analytic]]&gt;0, Table2[[#This Row],[Absolute Error]]/Table2[[#This Row],[Nc Analytic]],1)</f>
        <v>100</v>
      </c>
    </row>
    <row r="160" customFormat="false" ht="13.8" hidden="false" customHeight="false" outlineLevel="0" collapsed="false">
      <c r="A160" s="1" t="n">
        <v>15.9</v>
      </c>
      <c r="B160" s="3"/>
      <c r="C160" s="0" t="n">
        <v>0.683227342</v>
      </c>
      <c r="D160" s="4" t="n">
        <f aca="false">ABS(Table6[[#This Row],[Pb Analytic]]-Table6[[#This Row],[Pb Simulation]])</f>
        <v>0.683227342</v>
      </c>
      <c r="E160" s="1" t="n">
        <f aca="false">100*IF(Table6[[#This Row],[Pb Analytic]]&gt;0, Table6[[#This Row],[Absolute Error]]/Table6[[#This Row],[Pb Analytic]],1)</f>
        <v>100</v>
      </c>
      <c r="F160" s="3"/>
      <c r="G160" s="0" t="n">
        <v>0.2538795763</v>
      </c>
      <c r="H160" s="4" t="n">
        <f aca="false">ABS(Table7[[#This Row],[Pd Analytic]]-Table7[[#This Row],[Pd Simulation]])</f>
        <v>0.2538795763</v>
      </c>
      <c r="I160" s="1" t="n">
        <f aca="false">100*IF(Table7[[#This Row],[Pd Analytic]]&gt;0, Table7[[#This Row],[Absolute Error]]/Table7[[#This Row],[Pd Analytic]],1)</f>
        <v>100</v>
      </c>
      <c r="K160" s="0" t="n">
        <v>13.5545622759</v>
      </c>
      <c r="L160" s="4" t="n">
        <f aca="false">ABS(Table2[[#This Row],[Nc Analytic]]-Table2[[#This Row],[Nc Simulation]])</f>
        <v>13.5545622759</v>
      </c>
      <c r="M160" s="1" t="n">
        <f aca="false">100*IF(Table2[[#This Row],[Nc Analytic]]&gt;0, Table2[[#This Row],[Absolute Error]]/Table2[[#This Row],[Nc Analytic]],1)</f>
        <v>100</v>
      </c>
    </row>
    <row r="161" customFormat="false" ht="13.8" hidden="false" customHeight="false" outlineLevel="0" collapsed="false">
      <c r="A161" s="1" t="n">
        <v>16</v>
      </c>
      <c r="B161" s="3"/>
      <c r="C161" s="0" t="n">
        <v>0.6851300736</v>
      </c>
      <c r="D161" s="4" t="n">
        <f aca="false">ABS(Table6[[#This Row],[Pb Analytic]]-Table6[[#This Row],[Pb Simulation]])</f>
        <v>0.6851300736</v>
      </c>
      <c r="E161" s="1" t="n">
        <f aca="false">100*IF(Table6[[#This Row],[Pb Analytic]]&gt;0, Table6[[#This Row],[Absolute Error]]/Table6[[#This Row],[Pb Analytic]],1)</f>
        <v>100</v>
      </c>
      <c r="F161" s="3"/>
      <c r="G161" s="0" t="n">
        <v>0.2523699264</v>
      </c>
      <c r="H161" s="4" t="n">
        <f aca="false">ABS(Table7[[#This Row],[Pd Analytic]]-Table7[[#This Row],[Pd Simulation]])</f>
        <v>0.2523699264</v>
      </c>
      <c r="I161" s="1" t="n">
        <f aca="false">100*IF(Table7[[#This Row],[Pd Analytic]]&gt;0, Table7[[#This Row],[Absolute Error]]/Table7[[#This Row],[Pd Analytic]],1)</f>
        <v>100</v>
      </c>
      <c r="K161" s="0" t="n">
        <v>13.5582804689</v>
      </c>
      <c r="L161" s="4" t="n">
        <f aca="false">ABS(Table2[[#This Row],[Nc Analytic]]-Table2[[#This Row],[Nc Simulation]])</f>
        <v>13.5582804689</v>
      </c>
      <c r="M161" s="1" t="n">
        <f aca="false">100*IF(Table2[[#This Row],[Nc Analytic]]&gt;0, Table2[[#This Row],[Absolute Error]]/Table2[[#This Row],[Nc Analytic]],1)</f>
        <v>100</v>
      </c>
    </row>
    <row r="162" customFormat="false" ht="13.8" hidden="false" customHeight="false" outlineLevel="0" collapsed="false">
      <c r="A162" s="1" t="n">
        <v>16.1</v>
      </c>
      <c r="B162" s="3"/>
      <c r="C162" s="0" t="n">
        <v>0.6870104135</v>
      </c>
      <c r="D162" s="4" t="n">
        <f aca="false">ABS(Table6[[#This Row],[Pb Analytic]]-Table6[[#This Row],[Pb Simulation]])</f>
        <v>0.6870104135</v>
      </c>
      <c r="E162" s="1" t="n">
        <f aca="false">100*IF(Table6[[#This Row],[Pb Analytic]]&gt;0, Table6[[#This Row],[Absolute Error]]/Table6[[#This Row],[Pb Analytic]],1)</f>
        <v>100</v>
      </c>
      <c r="F162" s="3"/>
      <c r="G162" s="0" t="n">
        <v>0.2508777852</v>
      </c>
      <c r="H162" s="4" t="n">
        <f aca="false">ABS(Table7[[#This Row],[Pd Analytic]]-Table7[[#This Row],[Pd Simulation]])</f>
        <v>0.2508777852</v>
      </c>
      <c r="I162" s="1" t="n">
        <f aca="false">100*IF(Table7[[#This Row],[Pd Analytic]]&gt;0, Table7[[#This Row],[Absolute Error]]/Table7[[#This Row],[Pd Analytic]],1)</f>
        <v>100</v>
      </c>
      <c r="K162" s="0" t="n">
        <v>13.5619382373</v>
      </c>
      <c r="L162" s="4" t="n">
        <f aca="false">ABS(Table2[[#This Row],[Nc Analytic]]-Table2[[#This Row],[Nc Simulation]])</f>
        <v>13.5619382373</v>
      </c>
      <c r="M162" s="1" t="n">
        <f aca="false">100*IF(Table2[[#This Row],[Nc Analytic]]&gt;0, Table2[[#This Row],[Absolute Error]]/Table2[[#This Row],[Nc Analytic]],1)</f>
        <v>100</v>
      </c>
    </row>
    <row r="163" customFormat="false" ht="13.8" hidden="false" customHeight="false" outlineLevel="0" collapsed="false">
      <c r="A163" s="1" t="n">
        <v>16.2</v>
      </c>
      <c r="B163" s="3"/>
      <c r="C163" s="0" t="n">
        <v>0.6888687471</v>
      </c>
      <c r="D163" s="4" t="n">
        <f aca="false">ABS(Table6[[#This Row],[Pb Analytic]]-Table6[[#This Row],[Pb Simulation]])</f>
        <v>0.6888687471</v>
      </c>
      <c r="E163" s="1" t="n">
        <f aca="false">100*IF(Table6[[#This Row],[Pb Analytic]]&gt;0, Table6[[#This Row],[Absolute Error]]/Table6[[#This Row],[Pb Analytic]],1)</f>
        <v>100</v>
      </c>
      <c r="F163" s="3"/>
      <c r="G163" s="0" t="n">
        <v>0.2494028579</v>
      </c>
      <c r="H163" s="4" t="n">
        <f aca="false">ABS(Table7[[#This Row],[Pd Analytic]]-Table7[[#This Row],[Pd Simulation]])</f>
        <v>0.2494028579</v>
      </c>
      <c r="I163" s="1" t="n">
        <f aca="false">100*IF(Table7[[#This Row],[Pd Analytic]]&gt;0, Table7[[#This Row],[Absolute Error]]/Table7[[#This Row],[Pd Analytic]],1)</f>
        <v>100</v>
      </c>
      <c r="K163" s="0" t="n">
        <v>13.5655370171</v>
      </c>
      <c r="L163" s="4" t="n">
        <f aca="false">ABS(Table2[[#This Row],[Nc Analytic]]-Table2[[#This Row],[Nc Simulation]])</f>
        <v>13.5655370171</v>
      </c>
      <c r="M163" s="1" t="n">
        <f aca="false">100*IF(Table2[[#This Row],[Nc Analytic]]&gt;0, Table2[[#This Row],[Absolute Error]]/Table2[[#This Row],[Nc Analytic]],1)</f>
        <v>100</v>
      </c>
    </row>
    <row r="164" customFormat="false" ht="13.8" hidden="false" customHeight="false" outlineLevel="0" collapsed="false">
      <c r="A164" s="1" t="n">
        <v>16.3</v>
      </c>
      <c r="B164" s="3"/>
      <c r="C164" s="0" t="n">
        <v>0.6907054509</v>
      </c>
      <c r="D164" s="4" t="n">
        <f aca="false">ABS(Table6[[#This Row],[Pb Analytic]]-Table6[[#This Row],[Pb Simulation]])</f>
        <v>0.6907054509</v>
      </c>
      <c r="E164" s="1" t="n">
        <f aca="false">100*IF(Table6[[#This Row],[Pb Analytic]]&gt;0, Table6[[#This Row],[Absolute Error]]/Table6[[#This Row],[Pb Analytic]],1)</f>
        <v>100</v>
      </c>
      <c r="F164" s="3"/>
      <c r="G164" s="0" t="n">
        <v>0.2479448558</v>
      </c>
      <c r="H164" s="4" t="n">
        <f aca="false">ABS(Table7[[#This Row],[Pd Analytic]]-Table7[[#This Row],[Pd Simulation]])</f>
        <v>0.2479448558</v>
      </c>
      <c r="I164" s="1" t="n">
        <f aca="false">100*IF(Table7[[#This Row],[Pd Analytic]]&gt;0, Table7[[#This Row],[Absolute Error]]/Table7[[#This Row],[Pd Analytic]],1)</f>
        <v>100</v>
      </c>
      <c r="K164" s="0" t="n">
        <v>13.5690781998</v>
      </c>
      <c r="L164" s="4" t="n">
        <f aca="false">ABS(Table2[[#This Row],[Nc Analytic]]-Table2[[#This Row],[Nc Simulation]])</f>
        <v>13.5690781998</v>
      </c>
      <c r="M164" s="1" t="n">
        <f aca="false">100*IF(Table2[[#This Row],[Nc Analytic]]&gt;0, Table2[[#This Row],[Absolute Error]]/Table2[[#This Row],[Nc Analytic]],1)</f>
        <v>100</v>
      </c>
    </row>
    <row r="165" customFormat="false" ht="13.8" hidden="false" customHeight="false" outlineLevel="0" collapsed="false">
      <c r="A165" s="1" t="n">
        <v>16.4</v>
      </c>
      <c r="B165" s="3"/>
      <c r="C165" s="0" t="n">
        <v>0.6925208935</v>
      </c>
      <c r="D165" s="4" t="n">
        <f aca="false">ABS(Table6[[#This Row],[Pb Analytic]]-Table6[[#This Row],[Pb Simulation]])</f>
        <v>0.6925208935</v>
      </c>
      <c r="E165" s="1" t="n">
        <f aca="false">100*IF(Table6[[#This Row],[Pb Analytic]]&gt;0, Table6[[#This Row],[Absolute Error]]/Table6[[#This Row],[Pb Analytic]],1)</f>
        <v>100</v>
      </c>
      <c r="F165" s="3"/>
      <c r="G165" s="0" t="n">
        <v>0.2465034967</v>
      </c>
      <c r="H165" s="4" t="n">
        <f aca="false">ABS(Table7[[#This Row],[Pd Analytic]]-Table7[[#This Row],[Pd Simulation]])</f>
        <v>0.2465034967</v>
      </c>
      <c r="I165" s="1" t="n">
        <f aca="false">100*IF(Table7[[#This Row],[Pd Analytic]]&gt;0, Table7[[#This Row],[Absolute Error]]/Table7[[#This Row],[Pd Analytic]],1)</f>
        <v>100</v>
      </c>
      <c r="K165" s="0" t="n">
        <v>13.5725631342</v>
      </c>
      <c r="L165" s="4" t="n">
        <f aca="false">ABS(Table2[[#This Row],[Nc Analytic]]-Table2[[#This Row],[Nc Simulation]])</f>
        <v>13.5725631342</v>
      </c>
      <c r="M165" s="1" t="n">
        <f aca="false">100*IF(Table2[[#This Row],[Nc Analytic]]&gt;0, Table2[[#This Row],[Absolute Error]]/Table2[[#This Row],[Nc Analytic]],1)</f>
        <v>100</v>
      </c>
    </row>
    <row r="166" customFormat="false" ht="13.8" hidden="false" customHeight="false" outlineLevel="0" collapsed="false">
      <c r="A166" s="1" t="n">
        <v>16.5</v>
      </c>
      <c r="B166" s="3"/>
      <c r="C166" s="0" t="n">
        <v>0.6943154351</v>
      </c>
      <c r="D166" s="4" t="n">
        <f aca="false">ABS(Table6[[#This Row],[Pb Analytic]]-Table6[[#This Row],[Pb Simulation]])</f>
        <v>0.6943154351</v>
      </c>
      <c r="E166" s="1" t="n">
        <f aca="false">100*IF(Table6[[#This Row],[Pb Analytic]]&gt;0, Table6[[#This Row],[Absolute Error]]/Table6[[#This Row],[Pb Analytic]],1)</f>
        <v>100</v>
      </c>
      <c r="F166" s="3"/>
      <c r="G166" s="0" t="n">
        <v>0.2450785043</v>
      </c>
      <c r="H166" s="4" t="n">
        <f aca="false">ABS(Table7[[#This Row],[Pd Analytic]]-Table7[[#This Row],[Pd Simulation]])</f>
        <v>0.2450785043</v>
      </c>
      <c r="I166" s="1" t="n">
        <f aca="false">100*IF(Table7[[#This Row],[Pd Analytic]]&gt;0, Table7[[#This Row],[Absolute Error]]/Table7[[#This Row],[Pd Analytic]],1)</f>
        <v>100</v>
      </c>
      <c r="K166" s="0" t="n">
        <v>13.5759931281</v>
      </c>
      <c r="L166" s="4" t="n">
        <f aca="false">ABS(Table2[[#This Row],[Nc Analytic]]-Table2[[#This Row],[Nc Simulation]])</f>
        <v>13.5759931281</v>
      </c>
      <c r="M166" s="1" t="n">
        <f aca="false">100*IF(Table2[[#This Row],[Nc Analytic]]&gt;0, Table2[[#This Row],[Absolute Error]]/Table2[[#This Row],[Nc Analytic]],1)</f>
        <v>100</v>
      </c>
    </row>
    <row r="167" customFormat="false" ht="13.8" hidden="false" customHeight="false" outlineLevel="0" collapsed="false">
      <c r="A167" s="1" t="n">
        <v>16.6</v>
      </c>
      <c r="B167" s="3"/>
      <c r="C167" s="0" t="n">
        <v>0.696089428</v>
      </c>
      <c r="D167" s="4" t="n">
        <f aca="false">ABS(Table6[[#This Row],[Pb Analytic]]-Table6[[#This Row],[Pb Simulation]])</f>
        <v>0.696089428</v>
      </c>
      <c r="E167" s="1" t="n">
        <f aca="false">100*IF(Table6[[#This Row],[Pb Analytic]]&gt;0, Table6[[#This Row],[Absolute Error]]/Table6[[#This Row],[Pb Analytic]],1)</f>
        <v>100</v>
      </c>
      <c r="F167" s="3"/>
      <c r="G167" s="0" t="n">
        <v>0.2436696081</v>
      </c>
      <c r="H167" s="4" t="n">
        <f aca="false">ABS(Table7[[#This Row],[Pd Analytic]]-Table7[[#This Row],[Pd Simulation]])</f>
        <v>0.2436696081</v>
      </c>
      <c r="I167" s="1" t="n">
        <f aca="false">100*IF(Table7[[#This Row],[Pd Analytic]]&gt;0, Table7[[#This Row],[Absolute Error]]/Table7[[#This Row],[Pd Analytic]],1)</f>
        <v>100</v>
      </c>
      <c r="K167" s="0" t="n">
        <v>13.5793694494</v>
      </c>
      <c r="L167" s="4" t="n">
        <f aca="false">ABS(Table2[[#This Row],[Nc Analytic]]-Table2[[#This Row],[Nc Simulation]])</f>
        <v>13.5793694494</v>
      </c>
      <c r="M167" s="1" t="n">
        <f aca="false">100*IF(Table2[[#This Row],[Nc Analytic]]&gt;0, Table2[[#This Row],[Absolute Error]]/Table2[[#This Row],[Nc Analytic]],1)</f>
        <v>100</v>
      </c>
    </row>
    <row r="168" customFormat="false" ht="13.8" hidden="false" customHeight="false" outlineLevel="0" collapsed="false">
      <c r="A168" s="1" t="n">
        <v>16.7</v>
      </c>
      <c r="B168" s="3"/>
      <c r="C168" s="0" t="n">
        <v>0.6978432171</v>
      </c>
      <c r="D168" s="4" t="n">
        <f aca="false">ABS(Table6[[#This Row],[Pb Analytic]]-Table6[[#This Row],[Pb Simulation]])</f>
        <v>0.6978432171</v>
      </c>
      <c r="E168" s="1" t="n">
        <f aca="false">100*IF(Table6[[#This Row],[Pb Analytic]]&gt;0, Table6[[#This Row],[Absolute Error]]/Table6[[#This Row],[Pb Analytic]],1)</f>
        <v>100</v>
      </c>
      <c r="F168" s="3"/>
      <c r="G168" s="0" t="n">
        <v>0.2422765433</v>
      </c>
      <c r="H168" s="4" t="n">
        <f aca="false">ABS(Table7[[#This Row],[Pd Analytic]]-Table7[[#This Row],[Pd Simulation]])</f>
        <v>0.2422765433</v>
      </c>
      <c r="I168" s="1" t="n">
        <f aca="false">100*IF(Table7[[#This Row],[Pd Analytic]]&gt;0, Table7[[#This Row],[Absolute Error]]/Table7[[#This Row],[Pd Analytic]],1)</f>
        <v>100</v>
      </c>
      <c r="K168" s="0" t="n">
        <v>13.5826933283</v>
      </c>
      <c r="L168" s="4" t="n">
        <f aca="false">ABS(Table2[[#This Row],[Nc Analytic]]-Table2[[#This Row],[Nc Simulation]])</f>
        <v>13.5826933283</v>
      </c>
      <c r="M168" s="1" t="n">
        <f aca="false">100*IF(Table2[[#This Row],[Nc Analytic]]&gt;0, Table2[[#This Row],[Absolute Error]]/Table2[[#This Row],[Nc Analytic]],1)</f>
        <v>100</v>
      </c>
    </row>
    <row r="169" customFormat="false" ht="13.8" hidden="false" customHeight="false" outlineLevel="0" collapsed="false">
      <c r="A169" s="1" t="n">
        <v>16.8</v>
      </c>
      <c r="B169" s="3"/>
      <c r="C169" s="0" t="n">
        <v>0.6995771396</v>
      </c>
      <c r="D169" s="4" t="n">
        <f aca="false">ABS(Table6[[#This Row],[Pb Analytic]]-Table6[[#This Row],[Pb Simulation]])</f>
        <v>0.6995771396</v>
      </c>
      <c r="E169" s="1" t="n">
        <f aca="false">100*IF(Table6[[#This Row],[Pb Analytic]]&gt;0, Table6[[#This Row],[Absolute Error]]/Table6[[#This Row],[Pb Analytic]],1)</f>
        <v>100</v>
      </c>
      <c r="F169" s="3"/>
      <c r="G169" s="0" t="n">
        <v>0.2408990509</v>
      </c>
      <c r="H169" s="4" t="n">
        <f aca="false">ABS(Table7[[#This Row],[Pd Analytic]]-Table7[[#This Row],[Pd Simulation]])</f>
        <v>0.2408990509</v>
      </c>
      <c r="I169" s="1" t="n">
        <f aca="false">100*IF(Table7[[#This Row],[Pd Analytic]]&gt;0, Table7[[#This Row],[Absolute Error]]/Table7[[#This Row],[Pd Analytic]],1)</f>
        <v>100</v>
      </c>
      <c r="K169" s="0" t="n">
        <v>13.5859659578</v>
      </c>
      <c r="L169" s="4" t="n">
        <f aca="false">ABS(Table2[[#This Row],[Nc Analytic]]-Table2[[#This Row],[Nc Simulation]])</f>
        <v>13.5859659578</v>
      </c>
      <c r="M169" s="1" t="n">
        <f aca="false">100*IF(Table2[[#This Row],[Nc Analytic]]&gt;0, Table2[[#This Row],[Absolute Error]]/Table2[[#This Row],[Nc Analytic]],1)</f>
        <v>100</v>
      </c>
    </row>
    <row r="170" customFormat="false" ht="13.8" hidden="false" customHeight="false" outlineLevel="0" collapsed="false">
      <c r="A170" s="1" t="n">
        <v>16.9</v>
      </c>
      <c r="B170" s="3"/>
      <c r="C170" s="0" t="n">
        <v>0.7012915253</v>
      </c>
      <c r="D170" s="4" t="n">
        <f aca="false">ABS(Table6[[#This Row],[Pb Analytic]]-Table6[[#This Row],[Pb Simulation]])</f>
        <v>0.7012915253</v>
      </c>
      <c r="E170" s="1" t="n">
        <f aca="false">100*IF(Table6[[#This Row],[Pb Analytic]]&gt;0, Table6[[#This Row],[Absolute Error]]/Table6[[#This Row],[Pb Analytic]],1)</f>
        <v>100</v>
      </c>
      <c r="F170" s="3"/>
      <c r="G170" s="0" t="n">
        <v>0.239536877</v>
      </c>
      <c r="H170" s="4" t="n">
        <f aca="false">ABS(Table7[[#This Row],[Pd Analytic]]-Table7[[#This Row],[Pd Simulation]])</f>
        <v>0.239536877</v>
      </c>
      <c r="I170" s="1" t="n">
        <f aca="false">100*IF(Table7[[#This Row],[Pd Analytic]]&gt;0, Table7[[#This Row],[Absolute Error]]/Table7[[#This Row],[Pd Analytic]],1)</f>
        <v>100</v>
      </c>
      <c r="K170" s="0" t="n">
        <v>13.5891884959</v>
      </c>
      <c r="L170" s="4" t="n">
        <f aca="false">ABS(Table2[[#This Row],[Nc Analytic]]-Table2[[#This Row],[Nc Simulation]])</f>
        <v>13.5891884959</v>
      </c>
      <c r="M170" s="1" t="n">
        <f aca="false">100*IF(Table2[[#This Row],[Nc Analytic]]&gt;0, Table2[[#This Row],[Absolute Error]]/Table2[[#This Row],[Nc Analytic]],1)</f>
        <v>100</v>
      </c>
    </row>
    <row r="171" customFormat="false" ht="13.8" hidden="false" customHeight="false" outlineLevel="0" collapsed="false">
      <c r="A171" s="1" t="n">
        <v>17</v>
      </c>
      <c r="B171" s="3"/>
      <c r="C171" s="0" t="n">
        <v>0.7029866972</v>
      </c>
      <c r="D171" s="4" t="n">
        <f aca="false">ABS(Table6[[#This Row],[Pb Analytic]]-Table6[[#This Row],[Pb Simulation]])</f>
        <v>0.7029866972</v>
      </c>
      <c r="E171" s="1" t="n">
        <f aca="false">100*IF(Table6[[#This Row],[Pb Analytic]]&gt;0, Table6[[#This Row],[Absolute Error]]/Table6[[#This Row],[Pb Analytic]],1)</f>
        <v>100</v>
      </c>
      <c r="F171" s="3"/>
      <c r="G171" s="0" t="n">
        <v>0.2381897733</v>
      </c>
      <c r="H171" s="4" t="n">
        <f aca="false">ABS(Table7[[#This Row],[Pd Analytic]]-Table7[[#This Row],[Pd Simulation]])</f>
        <v>0.2381897733</v>
      </c>
      <c r="I171" s="1" t="n">
        <f aca="false">100*IF(Table7[[#This Row],[Pd Analytic]]&gt;0, Table7[[#This Row],[Absolute Error]]/Table7[[#This Row],[Pd Analytic]],1)</f>
        <v>100</v>
      </c>
      <c r="K171" s="0" t="n">
        <v>13.5923620664</v>
      </c>
      <c r="L171" s="4" t="n">
        <f aca="false">ABS(Table2[[#This Row],[Nc Analytic]]-Table2[[#This Row],[Nc Simulation]])</f>
        <v>13.5923620664</v>
      </c>
      <c r="M171" s="1" t="n">
        <f aca="false">100*IF(Table2[[#This Row],[Nc Analytic]]&gt;0, Table2[[#This Row],[Absolute Error]]/Table2[[#This Row],[Nc Analytic]],1)</f>
        <v>100</v>
      </c>
    </row>
    <row r="172" customFormat="false" ht="13.8" hidden="false" customHeight="false" outlineLevel="0" collapsed="false">
      <c r="A172" s="1" t="n">
        <v>17.1</v>
      </c>
      <c r="B172" s="3"/>
      <c r="C172" s="0" t="n">
        <v>0.7046629712</v>
      </c>
      <c r="D172" s="4" t="n">
        <f aca="false">ABS(Table6[[#This Row],[Pb Analytic]]-Table6[[#This Row],[Pb Simulation]])</f>
        <v>0.7046629712</v>
      </c>
      <c r="E172" s="1" t="n">
        <f aca="false">100*IF(Table6[[#This Row],[Pb Analytic]]&gt;0, Table6[[#This Row],[Absolute Error]]/Table6[[#This Row],[Pb Analytic]],1)</f>
        <v>100</v>
      </c>
      <c r="F172" s="3"/>
      <c r="G172" s="0" t="n">
        <v>0.2368574966</v>
      </c>
      <c r="H172" s="4" t="n">
        <f aca="false">ABS(Table7[[#This Row],[Pd Analytic]]-Table7[[#This Row],[Pd Simulation]])</f>
        <v>0.2368574966</v>
      </c>
      <c r="I172" s="1" t="n">
        <f aca="false">100*IF(Table7[[#This Row],[Pd Analytic]]&gt;0, Table7[[#This Row],[Absolute Error]]/Table7[[#This Row],[Pd Analytic]],1)</f>
        <v>100</v>
      </c>
      <c r="K172" s="0" t="n">
        <v>13.5954877599</v>
      </c>
      <c r="L172" s="4" t="n">
        <f aca="false">ABS(Table2[[#This Row],[Nc Analytic]]-Table2[[#This Row],[Nc Simulation]])</f>
        <v>13.5954877599</v>
      </c>
      <c r="M172" s="1" t="n">
        <f aca="false">100*IF(Table2[[#This Row],[Nc Analytic]]&gt;0, Table2[[#This Row],[Absolute Error]]/Table2[[#This Row],[Nc Analytic]],1)</f>
        <v>100</v>
      </c>
    </row>
    <row r="173" customFormat="false" ht="13.8" hidden="false" customHeight="false" outlineLevel="0" collapsed="false">
      <c r="A173" s="1" t="n">
        <v>17.2</v>
      </c>
      <c r="B173" s="3"/>
      <c r="C173" s="0" t="n">
        <v>0.7063206565</v>
      </c>
      <c r="D173" s="4" t="n">
        <f aca="false">ABS(Table6[[#This Row],[Pb Analytic]]-Table6[[#This Row],[Pb Simulation]])</f>
        <v>0.7063206565</v>
      </c>
      <c r="E173" s="1" t="n">
        <f aca="false">100*IF(Table6[[#This Row],[Pb Analytic]]&gt;0, Table6[[#This Row],[Absolute Error]]/Table6[[#This Row],[Pb Analytic]],1)</f>
        <v>100</v>
      </c>
      <c r="F173" s="3"/>
      <c r="G173" s="0" t="n">
        <v>0.2355398086</v>
      </c>
      <c r="H173" s="4" t="n">
        <f aca="false">ABS(Table7[[#This Row],[Pd Analytic]]-Table7[[#This Row],[Pd Simulation]])</f>
        <v>0.2355398086</v>
      </c>
      <c r="I173" s="1" t="n">
        <f aca="false">100*IF(Table7[[#This Row],[Pd Analytic]]&gt;0, Table7[[#This Row],[Absolute Error]]/Table7[[#This Row],[Pd Analytic]],1)</f>
        <v>100</v>
      </c>
      <c r="K173" s="0" t="n">
        <v>13.5985666358</v>
      </c>
      <c r="L173" s="4" t="n">
        <f aca="false">ABS(Table2[[#This Row],[Nc Analytic]]-Table2[[#This Row],[Nc Simulation]])</f>
        <v>13.5985666358</v>
      </c>
      <c r="M173" s="1" t="n">
        <f aca="false">100*IF(Table2[[#This Row],[Nc Analytic]]&gt;0, Table2[[#This Row],[Absolute Error]]/Table2[[#This Row],[Nc Analytic]],1)</f>
        <v>100</v>
      </c>
    </row>
    <row r="174" customFormat="false" ht="13.8" hidden="false" customHeight="false" outlineLevel="0" collapsed="false">
      <c r="A174" s="1" t="n">
        <v>17.3</v>
      </c>
      <c r="B174" s="3"/>
      <c r="C174" s="0" t="n">
        <v>0.7079600556</v>
      </c>
      <c r="D174" s="4" t="n">
        <f aca="false">ABS(Table6[[#This Row],[Pb Analytic]]-Table6[[#This Row],[Pb Simulation]])</f>
        <v>0.7079600556</v>
      </c>
      <c r="E174" s="1" t="n">
        <f aca="false">100*IF(Table6[[#This Row],[Pb Analytic]]&gt;0, Table6[[#This Row],[Absolute Error]]/Table6[[#This Row],[Pb Analytic]],1)</f>
        <v>100</v>
      </c>
      <c r="F174" s="3"/>
      <c r="G174" s="0" t="n">
        <v>0.2342364761</v>
      </c>
      <c r="H174" s="4" t="n">
        <f aca="false">ABS(Table7[[#This Row],[Pd Analytic]]-Table7[[#This Row],[Pd Simulation]])</f>
        <v>0.2342364761</v>
      </c>
      <c r="I174" s="1" t="n">
        <f aca="false">100*IF(Table7[[#This Row],[Pd Analytic]]&gt;0, Table7[[#This Row],[Absolute Error]]/Table7[[#This Row],[Pd Analytic]],1)</f>
        <v>100</v>
      </c>
      <c r="K174" s="0" t="n">
        <v>13.6015997226</v>
      </c>
      <c r="L174" s="4" t="n">
        <f aca="false">ABS(Table2[[#This Row],[Nc Analytic]]-Table2[[#This Row],[Nc Simulation]])</f>
        <v>13.6015997226</v>
      </c>
      <c r="M174" s="1" t="n">
        <f aca="false">100*IF(Table2[[#This Row],[Nc Analytic]]&gt;0, Table2[[#This Row],[Absolute Error]]/Table2[[#This Row],[Nc Analytic]],1)</f>
        <v>100</v>
      </c>
    </row>
    <row r="175" customFormat="false" ht="13.8" hidden="false" customHeight="false" outlineLevel="0" collapsed="false">
      <c r="A175" s="1" t="n">
        <v>17.4</v>
      </c>
      <c r="B175" s="3"/>
      <c r="C175" s="0" t="n">
        <v>0.709581465</v>
      </c>
      <c r="D175" s="4" t="n">
        <f aca="false">ABS(Table6[[#This Row],[Pb Analytic]]-Table6[[#This Row],[Pb Simulation]])</f>
        <v>0.709581465</v>
      </c>
      <c r="E175" s="1" t="n">
        <f aca="false">100*IF(Table6[[#This Row],[Pb Analytic]]&gt;0, Table6[[#This Row],[Absolute Error]]/Table6[[#This Row],[Pb Analytic]],1)</f>
        <v>100</v>
      </c>
      <c r="F175" s="3"/>
      <c r="G175" s="0" t="n">
        <v>0.2329472707</v>
      </c>
      <c r="H175" s="4" t="n">
        <f aca="false">ABS(Table7[[#This Row],[Pd Analytic]]-Table7[[#This Row],[Pd Simulation]])</f>
        <v>0.2329472707</v>
      </c>
      <c r="I175" s="1" t="n">
        <f aca="false">100*IF(Table7[[#This Row],[Pd Analytic]]&gt;0, Table7[[#This Row],[Absolute Error]]/Table7[[#This Row],[Pd Analytic]],1)</f>
        <v>100</v>
      </c>
      <c r="K175" s="0" t="n">
        <v>13.6045880195</v>
      </c>
      <c r="L175" s="4" t="n">
        <f aca="false">ABS(Table2[[#This Row],[Nc Analytic]]-Table2[[#This Row],[Nc Simulation]])</f>
        <v>13.6045880195</v>
      </c>
      <c r="M175" s="1" t="n">
        <f aca="false">100*IF(Table2[[#This Row],[Nc Analytic]]&gt;0, Table2[[#This Row],[Absolute Error]]/Table2[[#This Row],[Nc Analytic]],1)</f>
        <v>100</v>
      </c>
    </row>
    <row r="176" customFormat="false" ht="13.8" hidden="false" customHeight="false" outlineLevel="0" collapsed="false">
      <c r="A176" s="1" t="n">
        <v>17.5</v>
      </c>
      <c r="B176" s="3"/>
      <c r="C176" s="0" t="n">
        <v>0.7111851744</v>
      </c>
      <c r="D176" s="4" t="n">
        <f aca="false">ABS(Table6[[#This Row],[Pb Analytic]]-Table6[[#This Row],[Pb Simulation]])</f>
        <v>0.7111851744</v>
      </c>
      <c r="E176" s="1" t="n">
        <f aca="false">100*IF(Table6[[#This Row],[Pb Analytic]]&gt;0, Table6[[#This Row],[Absolute Error]]/Table6[[#This Row],[Pb Analytic]],1)</f>
        <v>100</v>
      </c>
      <c r="F176" s="3"/>
      <c r="G176" s="0" t="n">
        <v>0.2316719684</v>
      </c>
      <c r="H176" s="4" t="n">
        <f aca="false">ABS(Table7[[#This Row],[Pd Analytic]]-Table7[[#This Row],[Pd Simulation]])</f>
        <v>0.2316719684</v>
      </c>
      <c r="I176" s="1" t="n">
        <f aca="false">100*IF(Table7[[#This Row],[Pd Analytic]]&gt;0, Table7[[#This Row],[Absolute Error]]/Table7[[#This Row],[Pd Analytic]],1)</f>
        <v>100</v>
      </c>
      <c r="K176" s="0" t="n">
        <v>13.6075324969</v>
      </c>
      <c r="L176" s="4" t="n">
        <f aca="false">ABS(Table2[[#This Row],[Nc Analytic]]-Table2[[#This Row],[Nc Simulation]])</f>
        <v>13.6075324969</v>
      </c>
      <c r="M176" s="1" t="n">
        <f aca="false">100*IF(Table2[[#This Row],[Nc Analytic]]&gt;0, Table2[[#This Row],[Absolute Error]]/Table2[[#This Row],[Nc Analytic]],1)</f>
        <v>100</v>
      </c>
    </row>
    <row r="177" customFormat="false" ht="13.8" hidden="false" customHeight="false" outlineLevel="0" collapsed="false">
      <c r="A177" s="1" t="n">
        <v>17.6</v>
      </c>
      <c r="B177" s="3"/>
      <c r="C177" s="0" t="n">
        <v>0.712771468</v>
      </c>
      <c r="D177" s="4" t="n">
        <f aca="false">ABS(Table6[[#This Row],[Pb Analytic]]-Table6[[#This Row],[Pb Simulation]])</f>
        <v>0.712771468</v>
      </c>
      <c r="E177" s="1" t="n">
        <f aca="false">100*IF(Table6[[#This Row],[Pb Analytic]]&gt;0, Table6[[#This Row],[Absolute Error]]/Table6[[#This Row],[Pb Analytic]],1)</f>
        <v>100</v>
      </c>
      <c r="F177" s="3"/>
      <c r="G177" s="0" t="n">
        <v>0.2304103502</v>
      </c>
      <c r="H177" s="4" t="n">
        <f aca="false">ABS(Table7[[#This Row],[Pd Analytic]]-Table7[[#This Row],[Pd Simulation]])</f>
        <v>0.2304103502</v>
      </c>
      <c r="I177" s="1" t="n">
        <f aca="false">100*IF(Table7[[#This Row],[Pd Analytic]]&gt;0, Table7[[#This Row],[Absolute Error]]/Table7[[#This Row],[Pd Analytic]],1)</f>
        <v>100</v>
      </c>
      <c r="K177" s="0" t="n">
        <v>13.6104340983</v>
      </c>
      <c r="L177" s="4" t="n">
        <f aca="false">ABS(Table2[[#This Row],[Nc Analytic]]-Table2[[#This Row],[Nc Simulation]])</f>
        <v>13.6104340983</v>
      </c>
      <c r="M177" s="1" t="n">
        <f aca="false">100*IF(Table2[[#This Row],[Nc Analytic]]&gt;0, Table2[[#This Row],[Absolute Error]]/Table2[[#This Row],[Nc Analytic]],1)</f>
        <v>100</v>
      </c>
    </row>
    <row r="178" customFormat="false" ht="13.8" hidden="false" customHeight="false" outlineLevel="0" collapsed="false">
      <c r="A178" s="1" t="n">
        <v>17.7</v>
      </c>
      <c r="B178" s="3"/>
      <c r="C178" s="0" t="n">
        <v>0.7143406236</v>
      </c>
      <c r="D178" s="4" t="n">
        <f aca="false">ABS(Table6[[#This Row],[Pb Analytic]]-Table6[[#This Row],[Pb Simulation]])</f>
        <v>0.7143406236</v>
      </c>
      <c r="E178" s="1" t="n">
        <f aca="false">100*IF(Table6[[#This Row],[Pb Analytic]]&gt;0, Table6[[#This Row],[Absolute Error]]/Table6[[#This Row],[Pb Analytic]],1)</f>
        <v>100</v>
      </c>
      <c r="F178" s="3"/>
      <c r="G178" s="0" t="n">
        <v>0.2291622012</v>
      </c>
      <c r="H178" s="4" t="n">
        <f aca="false">ABS(Table7[[#This Row],[Pd Analytic]]-Table7[[#This Row],[Pd Simulation]])</f>
        <v>0.2291622012</v>
      </c>
      <c r="I178" s="1" t="n">
        <f aca="false">100*IF(Table7[[#This Row],[Pd Analytic]]&gt;0, Table7[[#This Row],[Absolute Error]]/Table7[[#This Row],[Pd Analytic]],1)</f>
        <v>100</v>
      </c>
      <c r="K178" s="0" t="n">
        <v>13.6132937401</v>
      </c>
      <c r="L178" s="4" t="n">
        <f aca="false">ABS(Table2[[#This Row],[Nc Analytic]]-Table2[[#This Row],[Nc Simulation]])</f>
        <v>13.6132937401</v>
      </c>
      <c r="M178" s="1" t="n">
        <f aca="false">100*IF(Table2[[#This Row],[Nc Analytic]]&gt;0, Table2[[#This Row],[Absolute Error]]/Table2[[#This Row],[Nc Analytic]],1)</f>
        <v>100</v>
      </c>
    </row>
    <row r="179" customFormat="false" ht="13.8" hidden="false" customHeight="false" outlineLevel="0" collapsed="false">
      <c r="A179" s="1" t="n">
        <v>17.8</v>
      </c>
      <c r="B179" s="3"/>
      <c r="C179" s="0" t="n">
        <v>0.7158929136</v>
      </c>
      <c r="D179" s="4" t="n">
        <f aca="false">ABS(Table6[[#This Row],[Pb Analytic]]-Table6[[#This Row],[Pb Simulation]])</f>
        <v>0.7158929136</v>
      </c>
      <c r="E179" s="1" t="n">
        <f aca="false">100*IF(Table6[[#This Row],[Pb Analytic]]&gt;0, Table6[[#This Row],[Absolute Error]]/Table6[[#This Row],[Pb Analytic]],1)</f>
        <v>100</v>
      </c>
      <c r="F179" s="3"/>
      <c r="G179" s="0" t="n">
        <v>0.2279273111</v>
      </c>
      <c r="H179" s="4" t="n">
        <f aca="false">ABS(Table7[[#This Row],[Pd Analytic]]-Table7[[#This Row],[Pd Simulation]])</f>
        <v>0.2279273111</v>
      </c>
      <c r="I179" s="1" t="n">
        <f aca="false">100*IF(Table7[[#This Row],[Pd Analytic]]&gt;0, Table7[[#This Row],[Absolute Error]]/Table7[[#This Row],[Pd Analytic]],1)</f>
        <v>100</v>
      </c>
      <c r="K179" s="0" t="n">
        <v>13.6161123135</v>
      </c>
      <c r="L179" s="4" t="n">
        <f aca="false">ABS(Table2[[#This Row],[Nc Analytic]]-Table2[[#This Row],[Nc Simulation]])</f>
        <v>13.6161123135</v>
      </c>
      <c r="M179" s="1" t="n">
        <f aca="false">100*IF(Table2[[#This Row],[Nc Analytic]]&gt;0, Table2[[#This Row],[Absolute Error]]/Table2[[#This Row],[Nc Analytic]],1)</f>
        <v>100</v>
      </c>
    </row>
    <row r="180" customFormat="false" ht="13.8" hidden="false" customHeight="false" outlineLevel="0" collapsed="false">
      <c r="A180" s="1" t="n">
        <v>17.9</v>
      </c>
      <c r="B180" s="3"/>
      <c r="C180" s="0" t="n">
        <v>0.7174286045</v>
      </c>
      <c r="D180" s="4" t="n">
        <f aca="false">ABS(Table6[[#This Row],[Pb Analytic]]-Table6[[#This Row],[Pb Simulation]])</f>
        <v>0.7174286045</v>
      </c>
      <c r="E180" s="1" t="n">
        <f aca="false">100*IF(Table6[[#This Row],[Pb Analytic]]&gt;0, Table6[[#This Row],[Absolute Error]]/Table6[[#This Row],[Pb Analytic]],1)</f>
        <v>100</v>
      </c>
      <c r="F180" s="3"/>
      <c r="G180" s="0" t="n">
        <v>0.2267054737</v>
      </c>
      <c r="H180" s="4" t="n">
        <f aca="false">ABS(Table7[[#This Row],[Pd Analytic]]-Table7[[#This Row],[Pd Simulation]])</f>
        <v>0.2267054737</v>
      </c>
      <c r="I180" s="1" t="n">
        <f aca="false">100*IF(Table7[[#This Row],[Pd Analytic]]&gt;0, Table7[[#This Row],[Absolute Error]]/Table7[[#This Row],[Pd Analytic]],1)</f>
        <v>100</v>
      </c>
      <c r="K180" s="0" t="n">
        <v>13.6188906849</v>
      </c>
      <c r="L180" s="4" t="n">
        <f aca="false">ABS(Table2[[#This Row],[Nc Analytic]]-Table2[[#This Row],[Nc Simulation]])</f>
        <v>13.6188906849</v>
      </c>
      <c r="M180" s="1" t="n">
        <f aca="false">100*IF(Table2[[#This Row],[Nc Analytic]]&gt;0, Table2[[#This Row],[Absolute Error]]/Table2[[#This Row],[Nc Analytic]],1)</f>
        <v>100</v>
      </c>
    </row>
    <row r="181" customFormat="false" ht="13.8" hidden="false" customHeight="false" outlineLevel="0" collapsed="false">
      <c r="A181" s="1" t="n">
        <v>18</v>
      </c>
      <c r="B181" s="3"/>
      <c r="C181" s="0" t="n">
        <v>0.7189479576</v>
      </c>
      <c r="D181" s="4" t="n">
        <f aca="false">ABS(Table6[[#This Row],[Pb Analytic]]-Table6[[#This Row],[Pb Simulation]])</f>
        <v>0.7189479576</v>
      </c>
      <c r="E181" s="1" t="n">
        <f aca="false">100*IF(Table6[[#This Row],[Pb Analytic]]&gt;0, Table6[[#This Row],[Absolute Error]]/Table6[[#This Row],[Pb Analytic]],1)</f>
        <v>100</v>
      </c>
      <c r="F181" s="3"/>
      <c r="G181" s="0" t="n">
        <v>0.2254964869</v>
      </c>
      <c r="H181" s="4" t="n">
        <f aca="false">ABS(Table7[[#This Row],[Pd Analytic]]-Table7[[#This Row],[Pd Simulation]])</f>
        <v>0.2254964869</v>
      </c>
      <c r="I181" s="1" t="n">
        <f aca="false">100*IF(Table7[[#This Row],[Pd Analytic]]&gt;0, Table7[[#This Row],[Absolute Error]]/Table7[[#This Row],[Pd Analytic]],1)</f>
        <v>100</v>
      </c>
      <c r="K181" s="0" t="n">
        <v>13.6216296966</v>
      </c>
      <c r="L181" s="4" t="n">
        <f aca="false">ABS(Table2[[#This Row],[Nc Analytic]]-Table2[[#This Row],[Nc Simulation]])</f>
        <v>13.6216296966</v>
      </c>
      <c r="M181" s="1" t="n">
        <f aca="false">100*IF(Table2[[#This Row],[Nc Analytic]]&gt;0, Table2[[#This Row],[Absolute Error]]/Table2[[#This Row],[Nc Analytic]],1)</f>
        <v>100</v>
      </c>
    </row>
    <row r="182" customFormat="false" ht="13.8" hidden="false" customHeight="false" outlineLevel="0" collapsed="false">
      <c r="A182" s="1" t="n">
        <v>18.1</v>
      </c>
      <c r="B182" s="3"/>
      <c r="C182" s="0" t="n">
        <v>0.7204512284</v>
      </c>
      <c r="D182" s="4" t="n">
        <f aca="false">ABS(Table6[[#This Row],[Pb Analytic]]-Table6[[#This Row],[Pb Simulation]])</f>
        <v>0.7204512284</v>
      </c>
      <c r="E182" s="1" t="n">
        <f aca="false">100*IF(Table6[[#This Row],[Pb Analytic]]&gt;0, Table6[[#This Row],[Absolute Error]]/Table6[[#This Row],[Pb Analytic]],1)</f>
        <v>100</v>
      </c>
      <c r="F182" s="3"/>
      <c r="G182" s="0" t="n">
        <v>0.2243001528</v>
      </c>
      <c r="H182" s="4" t="n">
        <f aca="false">ABS(Table7[[#This Row],[Pd Analytic]]-Table7[[#This Row],[Pd Simulation]])</f>
        <v>0.2243001528</v>
      </c>
      <c r="I182" s="1" t="n">
        <f aca="false">100*IF(Table7[[#This Row],[Pd Analytic]]&gt;0, Table7[[#This Row],[Absolute Error]]/Table7[[#This Row],[Pd Analytic]],1)</f>
        <v>100</v>
      </c>
      <c r="K182" s="0" t="n">
        <v>13.6243301681</v>
      </c>
      <c r="L182" s="4" t="n">
        <f aca="false">ABS(Table2[[#This Row],[Nc Analytic]]-Table2[[#This Row],[Nc Simulation]])</f>
        <v>13.6243301681</v>
      </c>
      <c r="M182" s="1" t="n">
        <f aca="false">100*IF(Table2[[#This Row],[Nc Analytic]]&gt;0, Table2[[#This Row],[Absolute Error]]/Table2[[#This Row],[Nc Analytic]],1)</f>
        <v>100</v>
      </c>
    </row>
    <row r="183" customFormat="false" ht="13.8" hidden="false" customHeight="false" outlineLevel="0" collapsed="false">
      <c r="A183" s="1" t="n">
        <v>18.2</v>
      </c>
      <c r="B183" s="3"/>
      <c r="C183" s="0" t="n">
        <v>0.7219386678</v>
      </c>
      <c r="D183" s="4" t="n">
        <f aca="false">ABS(Table6[[#This Row],[Pb Analytic]]-Table6[[#This Row],[Pb Simulation]])</f>
        <v>0.7219386678</v>
      </c>
      <c r="E183" s="1" t="n">
        <f aca="false">100*IF(Table6[[#This Row],[Pb Analytic]]&gt;0, Table6[[#This Row],[Absolute Error]]/Table6[[#This Row],[Pb Analytic]],1)</f>
        <v>100</v>
      </c>
      <c r="F183" s="3"/>
      <c r="G183" s="0" t="n">
        <v>0.2231162773</v>
      </c>
      <c r="H183" s="4" t="n">
        <f aca="false">ABS(Table7[[#This Row],[Pd Analytic]]-Table7[[#This Row],[Pd Simulation]])</f>
        <v>0.2231162773</v>
      </c>
      <c r="I183" s="1" t="n">
        <f aca="false">100*IF(Table7[[#This Row],[Pd Analytic]]&gt;0, Table7[[#This Row],[Absolute Error]]/Table7[[#This Row],[Pd Analytic]],1)</f>
        <v>100</v>
      </c>
      <c r="K183" s="0" t="n">
        <v>13.6269928965</v>
      </c>
      <c r="L183" s="4" t="n">
        <f aca="false">ABS(Table2[[#This Row],[Nc Analytic]]-Table2[[#This Row],[Nc Simulation]])</f>
        <v>13.6269928965</v>
      </c>
      <c r="M183" s="1" t="n">
        <f aca="false">100*IF(Table2[[#This Row],[Nc Analytic]]&gt;0, Table2[[#This Row],[Absolute Error]]/Table2[[#This Row],[Nc Analytic]],1)</f>
        <v>100</v>
      </c>
    </row>
    <row r="184" customFormat="false" ht="13.8" hidden="false" customHeight="false" outlineLevel="0" collapsed="false">
      <c r="A184" s="1" t="n">
        <v>18.3</v>
      </c>
      <c r="B184" s="3"/>
      <c r="C184" s="0" t="n">
        <v>0.723410521</v>
      </c>
      <c r="D184" s="4" t="n">
        <f aca="false">ABS(Table6[[#This Row],[Pb Analytic]]-Table6[[#This Row],[Pb Simulation]])</f>
        <v>0.723410521</v>
      </c>
      <c r="E184" s="1" t="n">
        <f aca="false">100*IF(Table6[[#This Row],[Pb Analytic]]&gt;0, Table6[[#This Row],[Absolute Error]]/Table6[[#This Row],[Pb Analytic]],1)</f>
        <v>100</v>
      </c>
      <c r="F184" s="3"/>
      <c r="G184" s="0" t="n">
        <v>0.2219446703</v>
      </c>
      <c r="H184" s="4" t="n">
        <f aca="false">ABS(Table7[[#This Row],[Pd Analytic]]-Table7[[#This Row],[Pd Simulation]])</f>
        <v>0.2219446703</v>
      </c>
      <c r="I184" s="1" t="n">
        <f aca="false">100*IF(Table7[[#This Row],[Pd Analytic]]&gt;0, Table7[[#This Row],[Absolute Error]]/Table7[[#This Row],[Pd Analytic]],1)</f>
        <v>100</v>
      </c>
      <c r="K184" s="0" t="n">
        <v>13.6296186573</v>
      </c>
      <c r="L184" s="4" t="n">
        <f aca="false">ABS(Table2[[#This Row],[Nc Analytic]]-Table2[[#This Row],[Nc Simulation]])</f>
        <v>13.6296186573</v>
      </c>
      <c r="M184" s="1" t="n">
        <f aca="false">100*IF(Table2[[#This Row],[Nc Analytic]]&gt;0, Table2[[#This Row],[Absolute Error]]/Table2[[#This Row],[Nc Analytic]],1)</f>
        <v>100</v>
      </c>
    </row>
    <row r="185" customFormat="false" ht="13.8" hidden="false" customHeight="false" outlineLevel="0" collapsed="false">
      <c r="A185" s="1" t="n">
        <v>18.4</v>
      </c>
      <c r="B185" s="3"/>
      <c r="C185" s="0" t="n">
        <v>0.7248670286</v>
      </c>
      <c r="D185" s="4" t="n">
        <f aca="false">ABS(Table6[[#This Row],[Pb Analytic]]-Table6[[#This Row],[Pb Simulation]])</f>
        <v>0.7248670286</v>
      </c>
      <c r="E185" s="1" t="n">
        <f aca="false">100*IF(Table6[[#This Row],[Pb Analytic]]&gt;0, Table6[[#This Row],[Absolute Error]]/Table6[[#This Row],[Pb Analytic]],1)</f>
        <v>100</v>
      </c>
      <c r="F185" s="3"/>
      <c r="G185" s="0" t="n">
        <v>0.2207851453</v>
      </c>
      <c r="H185" s="4" t="n">
        <f aca="false">ABS(Table7[[#This Row],[Pd Analytic]]-Table7[[#This Row],[Pd Simulation]])</f>
        <v>0.2207851453</v>
      </c>
      <c r="I185" s="1" t="n">
        <f aca="false">100*IF(Table7[[#This Row],[Pd Analytic]]&gt;0, Table7[[#This Row],[Absolute Error]]/Table7[[#This Row],[Pd Analytic]],1)</f>
        <v>100</v>
      </c>
      <c r="K185" s="0" t="n">
        <v>13.6322082052</v>
      </c>
      <c r="L185" s="4" t="n">
        <f aca="false">ABS(Table2[[#This Row],[Nc Analytic]]-Table2[[#This Row],[Nc Simulation]])</f>
        <v>13.6322082052</v>
      </c>
      <c r="M185" s="1" t="n">
        <f aca="false">100*IF(Table2[[#This Row],[Nc Analytic]]&gt;0, Table2[[#This Row],[Absolute Error]]/Table2[[#This Row],[Nc Analytic]],1)</f>
        <v>100</v>
      </c>
    </row>
    <row r="186" customFormat="false" ht="13.8" hidden="false" customHeight="false" outlineLevel="0" collapsed="false">
      <c r="A186" s="1" t="n">
        <v>18.5</v>
      </c>
      <c r="B186" s="3"/>
      <c r="C186" s="0" t="n">
        <v>0.7263084264</v>
      </c>
      <c r="D186" s="4" t="n">
        <f aca="false">ABS(Table6[[#This Row],[Pb Analytic]]-Table6[[#This Row],[Pb Simulation]])</f>
        <v>0.7263084264</v>
      </c>
      <c r="E186" s="1" t="n">
        <f aca="false">100*IF(Table6[[#This Row],[Pb Analytic]]&gt;0, Table6[[#This Row],[Absolute Error]]/Table6[[#This Row],[Pb Analytic]],1)</f>
        <v>100</v>
      </c>
      <c r="F186" s="3"/>
      <c r="G186" s="0" t="n">
        <v>0.2196375195</v>
      </c>
      <c r="H186" s="4" t="n">
        <f aca="false">ABS(Table7[[#This Row],[Pd Analytic]]-Table7[[#This Row],[Pd Simulation]])</f>
        <v>0.2196375195</v>
      </c>
      <c r="I186" s="1" t="n">
        <f aca="false">100*IF(Table7[[#This Row],[Pd Analytic]]&gt;0, Table7[[#This Row],[Absolute Error]]/Table7[[#This Row],[Pd Analytic]],1)</f>
        <v>100</v>
      </c>
      <c r="K186" s="0" t="n">
        <v>13.6347622747</v>
      </c>
      <c r="L186" s="4" t="n">
        <f aca="false">ABS(Table2[[#This Row],[Nc Analytic]]-Table2[[#This Row],[Nc Simulation]])</f>
        <v>13.6347622747</v>
      </c>
      <c r="M186" s="1" t="n">
        <f aca="false">100*IF(Table2[[#This Row],[Nc Analytic]]&gt;0, Table2[[#This Row],[Absolute Error]]/Table2[[#This Row],[Nc Analytic]],1)</f>
        <v>100</v>
      </c>
    </row>
    <row r="187" customFormat="false" ht="13.8" hidden="false" customHeight="false" outlineLevel="0" collapsed="false">
      <c r="A187" s="1" t="n">
        <v>18.6</v>
      </c>
      <c r="B187" s="3"/>
      <c r="C187" s="0" t="n">
        <v>0.7277349453</v>
      </c>
      <c r="D187" s="4" t="n">
        <f aca="false">ABS(Table6[[#This Row],[Pb Analytic]]-Table6[[#This Row],[Pb Simulation]])</f>
        <v>0.7277349453</v>
      </c>
      <c r="E187" s="1" t="n">
        <f aca="false">100*IF(Table6[[#This Row],[Pb Analytic]]&gt;0, Table6[[#This Row],[Absolute Error]]/Table6[[#This Row],[Pb Analytic]],1)</f>
        <v>100</v>
      </c>
      <c r="F187" s="3"/>
      <c r="G187" s="0" t="n">
        <v>0.2185016139</v>
      </c>
      <c r="H187" s="4" t="n">
        <f aca="false">ABS(Table7[[#This Row],[Pd Analytic]]-Table7[[#This Row],[Pd Simulation]])</f>
        <v>0.2185016139</v>
      </c>
      <c r="I187" s="1" t="n">
        <f aca="false">100*IF(Table7[[#This Row],[Pd Analytic]]&gt;0, Table7[[#This Row],[Absolute Error]]/Table7[[#This Row],[Pd Analytic]],1)</f>
        <v>100</v>
      </c>
      <c r="K187" s="0" t="n">
        <v>13.6372815809</v>
      </c>
      <c r="L187" s="4" t="n">
        <f aca="false">ABS(Table2[[#This Row],[Nc Analytic]]-Table2[[#This Row],[Nc Simulation]])</f>
        <v>13.6372815809</v>
      </c>
      <c r="M187" s="1" t="n">
        <f aca="false">100*IF(Table2[[#This Row],[Nc Analytic]]&gt;0, Table2[[#This Row],[Absolute Error]]/Table2[[#This Row],[Nc Analytic]],1)</f>
        <v>100</v>
      </c>
    </row>
    <row r="188" customFormat="false" ht="13.8" hidden="false" customHeight="false" outlineLevel="0" collapsed="false">
      <c r="A188" s="1" t="n">
        <v>18.7</v>
      </c>
      <c r="B188" s="3"/>
      <c r="C188" s="0" t="n">
        <v>0.7291468115</v>
      </c>
      <c r="D188" s="4" t="n">
        <f aca="false">ABS(Table6[[#This Row],[Pb Analytic]]-Table6[[#This Row],[Pb Simulation]])</f>
        <v>0.7291468115</v>
      </c>
      <c r="E188" s="1" t="n">
        <f aca="false">100*IF(Table6[[#This Row],[Pb Analytic]]&gt;0, Table6[[#This Row],[Absolute Error]]/Table6[[#This Row],[Pb Analytic]],1)</f>
        <v>100</v>
      </c>
      <c r="F188" s="3"/>
      <c r="G188" s="0" t="n">
        <v>0.2173772526</v>
      </c>
      <c r="H188" s="4" t="n">
        <f aca="false">ABS(Table7[[#This Row],[Pd Analytic]]-Table7[[#This Row],[Pd Simulation]])</f>
        <v>0.2173772526</v>
      </c>
      <c r="I188" s="1" t="n">
        <f aca="false">100*IF(Table7[[#This Row],[Pd Analytic]]&gt;0, Table7[[#This Row],[Absolute Error]]/Table7[[#This Row],[Pd Analytic]],1)</f>
        <v>100</v>
      </c>
      <c r="K188" s="0" t="n">
        <v>13.63976682</v>
      </c>
      <c r="L188" s="4" t="n">
        <f aca="false">ABS(Table2[[#This Row],[Nc Analytic]]-Table2[[#This Row],[Nc Simulation]])</f>
        <v>13.63976682</v>
      </c>
      <c r="M188" s="1" t="n">
        <f aca="false">100*IF(Table2[[#This Row],[Nc Analytic]]&gt;0, Table2[[#This Row],[Absolute Error]]/Table2[[#This Row],[Nc Analytic]],1)</f>
        <v>100</v>
      </c>
    </row>
    <row r="189" customFormat="false" ht="13.8" hidden="false" customHeight="false" outlineLevel="0" collapsed="false">
      <c r="A189" s="1" t="n">
        <v>18.8</v>
      </c>
      <c r="B189" s="3"/>
      <c r="C189" s="0" t="n">
        <v>0.7305442471</v>
      </c>
      <c r="D189" s="4" t="n">
        <f aca="false">ABS(Table6[[#This Row],[Pb Analytic]]-Table6[[#This Row],[Pb Simulation]])</f>
        <v>0.7305442471</v>
      </c>
      <c r="E189" s="1" t="n">
        <f aca="false">100*IF(Table6[[#This Row],[Pb Analytic]]&gt;0, Table6[[#This Row],[Absolute Error]]/Table6[[#This Row],[Pb Analytic]],1)</f>
        <v>100</v>
      </c>
      <c r="F189" s="3"/>
      <c r="G189" s="0" t="n">
        <v>0.2162642636</v>
      </c>
      <c r="H189" s="4" t="n">
        <f aca="false">ABS(Table7[[#This Row],[Pd Analytic]]-Table7[[#This Row],[Pd Simulation]])</f>
        <v>0.2162642636</v>
      </c>
      <c r="I189" s="1" t="n">
        <f aca="false">100*IF(Table7[[#This Row],[Pd Analytic]]&gt;0, Table7[[#This Row],[Absolute Error]]/Table7[[#This Row],[Pd Analytic]],1)</f>
        <v>100</v>
      </c>
      <c r="K189" s="0" t="n">
        <v>13.6422186698</v>
      </c>
      <c r="L189" s="4" t="n">
        <f aca="false">ABS(Table2[[#This Row],[Nc Analytic]]-Table2[[#This Row],[Nc Simulation]])</f>
        <v>13.6422186698</v>
      </c>
      <c r="M189" s="1" t="n">
        <f aca="false">100*IF(Table2[[#This Row],[Nc Analytic]]&gt;0, Table2[[#This Row],[Absolute Error]]/Table2[[#This Row],[Nc Analytic]],1)</f>
        <v>100</v>
      </c>
    </row>
    <row r="190" customFormat="false" ht="13.8" hidden="false" customHeight="false" outlineLevel="0" collapsed="false">
      <c r="A190" s="1" t="n">
        <v>18.9</v>
      </c>
      <c r="B190" s="3"/>
      <c r="C190" s="0" t="n">
        <v>0.7319274694</v>
      </c>
      <c r="D190" s="4" t="n">
        <f aca="false">ABS(Table6[[#This Row],[Pb Analytic]]-Table6[[#This Row],[Pb Simulation]])</f>
        <v>0.7319274694</v>
      </c>
      <c r="E190" s="1" t="n">
        <f aca="false">100*IF(Table6[[#This Row],[Pb Analytic]]&gt;0, Table6[[#This Row],[Absolute Error]]/Table6[[#This Row],[Pb Analytic]],1)</f>
        <v>100</v>
      </c>
      <c r="F190" s="3"/>
      <c r="G190" s="0" t="n">
        <v>0.2151624777</v>
      </c>
      <c r="H190" s="4" t="n">
        <f aca="false">ABS(Table7[[#This Row],[Pd Analytic]]-Table7[[#This Row],[Pd Simulation]])</f>
        <v>0.2151624777</v>
      </c>
      <c r="I190" s="1" t="n">
        <f aca="false">100*IF(Table7[[#This Row],[Pd Analytic]]&gt;0, Table7[[#This Row],[Absolute Error]]/Table7[[#This Row],[Pd Analytic]],1)</f>
        <v>100</v>
      </c>
      <c r="K190" s="0" t="n">
        <v>13.6446377908</v>
      </c>
      <c r="L190" s="4" t="n">
        <f aca="false">ABS(Table2[[#This Row],[Nc Analytic]]-Table2[[#This Row],[Nc Simulation]])</f>
        <v>13.6446377908</v>
      </c>
      <c r="M190" s="1" t="n">
        <f aca="false">100*IF(Table2[[#This Row],[Nc Analytic]]&gt;0, Table2[[#This Row],[Absolute Error]]/Table2[[#This Row],[Nc Analytic]],1)</f>
        <v>100</v>
      </c>
    </row>
    <row r="191" customFormat="false" ht="13.8" hidden="false" customHeight="false" outlineLevel="0" collapsed="false">
      <c r="A191" s="1" t="n">
        <v>19</v>
      </c>
      <c r="B191" s="3"/>
      <c r="C191" s="0" t="n">
        <v>0.7332966916</v>
      </c>
      <c r="D191" s="4" t="n">
        <f aca="false">ABS(Table6[[#This Row],[Pb Analytic]]-Table6[[#This Row],[Pb Simulation]])</f>
        <v>0.7332966916</v>
      </c>
      <c r="E191" s="1" t="n">
        <f aca="false">100*IF(Table6[[#This Row],[Pb Analytic]]&gt;0, Table6[[#This Row],[Absolute Error]]/Table6[[#This Row],[Pb Analytic]],1)</f>
        <v>100</v>
      </c>
      <c r="F191" s="3"/>
      <c r="G191" s="0" t="n">
        <v>0.2140717294</v>
      </c>
      <c r="H191" s="4" t="n">
        <f aca="false">ABS(Table7[[#This Row],[Pd Analytic]]-Table7[[#This Row],[Pd Simulation]])</f>
        <v>0.2140717294</v>
      </c>
      <c r="I191" s="1" t="n">
        <f aca="false">100*IF(Table7[[#This Row],[Pd Analytic]]&gt;0, Table7[[#This Row],[Absolute Error]]/Table7[[#This Row],[Pd Analytic]],1)</f>
        <v>100</v>
      </c>
      <c r="K191" s="0" t="n">
        <v>13.647024826</v>
      </c>
      <c r="L191" s="4" t="n">
        <f aca="false">ABS(Table2[[#This Row],[Nc Analytic]]-Table2[[#This Row],[Nc Simulation]])</f>
        <v>13.647024826</v>
      </c>
      <c r="M191" s="1" t="n">
        <f aca="false">100*IF(Table2[[#This Row],[Nc Analytic]]&gt;0, Table2[[#This Row],[Absolute Error]]/Table2[[#This Row],[Nc Analytic]],1)</f>
        <v>100</v>
      </c>
    </row>
    <row r="192" customFormat="false" ht="13.8" hidden="false" customHeight="false" outlineLevel="0" collapsed="false">
      <c r="A192" s="1" t="n">
        <v>19.1</v>
      </c>
      <c r="B192" s="3"/>
      <c r="C192" s="0" t="n">
        <v>0.7346521229</v>
      </c>
      <c r="D192" s="4" t="n">
        <f aca="false">ABS(Table6[[#This Row],[Pb Analytic]]-Table6[[#This Row],[Pb Simulation]])</f>
        <v>0.7346521229</v>
      </c>
      <c r="E192" s="1" t="n">
        <f aca="false">100*IF(Table6[[#This Row],[Pb Analytic]]&gt;0, Table6[[#This Row],[Absolute Error]]/Table6[[#This Row],[Pb Analytic]],1)</f>
        <v>100</v>
      </c>
      <c r="F192" s="3"/>
      <c r="G192" s="0" t="n">
        <v>0.2129918562</v>
      </c>
      <c r="H192" s="4" t="n">
        <f aca="false">ABS(Table7[[#This Row],[Pd Analytic]]-Table7[[#This Row],[Pd Simulation]])</f>
        <v>0.2129918562</v>
      </c>
      <c r="I192" s="1" t="n">
        <f aca="false">100*IF(Table7[[#This Row],[Pd Analytic]]&gt;0, Table7[[#This Row],[Absolute Error]]/Table7[[#This Row],[Pd Analytic]],1)</f>
        <v>100</v>
      </c>
      <c r="K192" s="0" t="n">
        <v>13.6493804021</v>
      </c>
      <c r="L192" s="4" t="n">
        <f aca="false">ABS(Table2[[#This Row],[Nc Analytic]]-Table2[[#This Row],[Nc Simulation]])</f>
        <v>13.6493804021</v>
      </c>
      <c r="M192" s="1" t="n">
        <f aca="false">100*IF(Table2[[#This Row],[Nc Analytic]]&gt;0, Table2[[#This Row],[Absolute Error]]/Table2[[#This Row],[Nc Analytic]],1)</f>
        <v>100</v>
      </c>
    </row>
    <row r="193" customFormat="false" ht="13.8" hidden="false" customHeight="false" outlineLevel="0" collapsed="false">
      <c r="A193" s="1" t="n">
        <v>19.2</v>
      </c>
      <c r="B193" s="3"/>
      <c r="C193" s="0" t="n">
        <v>0.735993968</v>
      </c>
      <c r="D193" s="4" t="n">
        <f aca="false">ABS(Table6[[#This Row],[Pb Analytic]]-Table6[[#This Row],[Pb Simulation]])</f>
        <v>0.735993968</v>
      </c>
      <c r="E193" s="1" t="n">
        <f aca="false">100*IF(Table6[[#This Row],[Pb Analytic]]&gt;0, Table6[[#This Row],[Absolute Error]]/Table6[[#This Row],[Pb Analytic]],1)</f>
        <v>100</v>
      </c>
      <c r="F193" s="3"/>
      <c r="G193" s="0" t="n">
        <v>0.2119226987</v>
      </c>
      <c r="H193" s="4" t="n">
        <f aca="false">ABS(Table7[[#This Row],[Pd Analytic]]-Table7[[#This Row],[Pd Simulation]])</f>
        <v>0.2119226987</v>
      </c>
      <c r="I193" s="1" t="n">
        <f aca="false">100*IF(Table7[[#This Row],[Pd Analytic]]&gt;0, Table7[[#This Row],[Absolute Error]]/Table7[[#This Row],[Pd Analytic]],1)</f>
        <v>100</v>
      </c>
      <c r="K193" s="0" t="n">
        <v>13.6517051297</v>
      </c>
      <c r="L193" s="4" t="n">
        <f aca="false">ABS(Table2[[#This Row],[Nc Analytic]]-Table2[[#This Row],[Nc Simulation]])</f>
        <v>13.6517051297</v>
      </c>
      <c r="M193" s="1" t="n">
        <f aca="false">100*IF(Table2[[#This Row],[Nc Analytic]]&gt;0, Table2[[#This Row],[Absolute Error]]/Table2[[#This Row],[Nc Analytic]],1)</f>
        <v>100</v>
      </c>
    </row>
    <row r="194" customFormat="false" ht="13.8" hidden="false" customHeight="false" outlineLevel="0" collapsed="false">
      <c r="A194" s="1" t="n">
        <v>19.3</v>
      </c>
      <c r="B194" s="3"/>
      <c r="C194" s="0" t="n">
        <v>0.737322428</v>
      </c>
      <c r="D194" s="4" t="n">
        <f aca="false">ABS(Table6[[#This Row],[Pb Analytic]]-Table6[[#This Row],[Pb Simulation]])</f>
        <v>0.737322428</v>
      </c>
      <c r="E194" s="1" t="n">
        <f aca="false">100*IF(Table6[[#This Row],[Pb Analytic]]&gt;0, Table6[[#This Row],[Absolute Error]]/Table6[[#This Row],[Pb Analytic]],1)</f>
        <v>100</v>
      </c>
      <c r="F194" s="3"/>
      <c r="G194" s="0" t="n">
        <v>0.2108641005</v>
      </c>
      <c r="H194" s="4" t="n">
        <f aca="false">ABS(Table7[[#This Row],[Pd Analytic]]-Table7[[#This Row],[Pd Simulation]])</f>
        <v>0.2108641005</v>
      </c>
      <c r="I194" s="1" t="n">
        <f aca="false">100*IF(Table7[[#This Row],[Pd Analytic]]&gt;0, Table7[[#This Row],[Absolute Error]]/Table7[[#This Row],[Pd Analytic]],1)</f>
        <v>100</v>
      </c>
      <c r="K194" s="0" t="n">
        <v>13.6539996038</v>
      </c>
      <c r="L194" s="4" t="n">
        <f aca="false">ABS(Table2[[#This Row],[Nc Analytic]]-Table2[[#This Row],[Nc Simulation]])</f>
        <v>13.6539996038</v>
      </c>
      <c r="M194" s="1" t="n">
        <f aca="false">100*IF(Table2[[#This Row],[Nc Analytic]]&gt;0, Table2[[#This Row],[Absolute Error]]/Table2[[#This Row],[Nc Analytic]],1)</f>
        <v>100</v>
      </c>
    </row>
    <row r="195" customFormat="false" ht="13.8" hidden="false" customHeight="false" outlineLevel="0" collapsed="false">
      <c r="A195" s="1" t="n">
        <v>19.4</v>
      </c>
      <c r="B195" s="3"/>
      <c r="C195" s="0" t="n">
        <v>0.7386376999</v>
      </c>
      <c r="D195" s="4" t="n">
        <f aca="false">ABS(Table6[[#This Row],[Pb Analytic]]-Table6[[#This Row],[Pb Simulation]])</f>
        <v>0.7386376999</v>
      </c>
      <c r="E195" s="1" t="n">
        <f aca="false">100*IF(Table6[[#This Row],[Pb Analytic]]&gt;0, Table6[[#This Row],[Absolute Error]]/Table6[[#This Row],[Pb Analytic]],1)</f>
        <v>100</v>
      </c>
      <c r="F195" s="3"/>
      <c r="G195" s="0" t="n">
        <v>0.2098159083</v>
      </c>
      <c r="H195" s="4" t="n">
        <f aca="false">ABS(Table7[[#This Row],[Pd Analytic]]-Table7[[#This Row],[Pd Simulation]])</f>
        <v>0.2098159083</v>
      </c>
      <c r="I195" s="1" t="n">
        <f aca="false">100*IF(Table7[[#This Row],[Pd Analytic]]&gt;0, Table7[[#This Row],[Absolute Error]]/Table7[[#This Row],[Pd Analytic]],1)</f>
        <v>100</v>
      </c>
      <c r="K195" s="0" t="n">
        <v>13.6562644046</v>
      </c>
      <c r="L195" s="4" t="n">
        <f aca="false">ABS(Table2[[#This Row],[Nc Analytic]]-Table2[[#This Row],[Nc Simulation]])</f>
        <v>13.6562644046</v>
      </c>
      <c r="M195" s="1" t="n">
        <f aca="false">100*IF(Table2[[#This Row],[Nc Analytic]]&gt;0, Table2[[#This Row],[Absolute Error]]/Table2[[#This Row],[Nc Analytic]],1)</f>
        <v>100</v>
      </c>
    </row>
    <row r="196" customFormat="false" ht="13.8" hidden="false" customHeight="false" outlineLevel="0" collapsed="false">
      <c r="A196" s="1" t="n">
        <v>19.5</v>
      </c>
      <c r="B196" s="3"/>
      <c r="C196" s="0" t="n">
        <v>0.739939977</v>
      </c>
      <c r="D196" s="4" t="n">
        <f aca="false">ABS(Table6[[#This Row],[Pb Analytic]]-Table6[[#This Row],[Pb Simulation]])</f>
        <v>0.739939977</v>
      </c>
      <c r="E196" s="1" t="n">
        <f aca="false">100*IF(Table6[[#This Row],[Pb Analytic]]&gt;0, Table6[[#This Row],[Absolute Error]]/Table6[[#This Row],[Pb Analytic]],1)</f>
        <v>100</v>
      </c>
      <c r="F196" s="3"/>
      <c r="G196" s="0" t="n">
        <v>0.2087779717</v>
      </c>
      <c r="H196" s="4" t="n">
        <f aca="false">ABS(Table7[[#This Row],[Pd Analytic]]-Table7[[#This Row],[Pd Simulation]])</f>
        <v>0.2087779717</v>
      </c>
      <c r="I196" s="1" t="n">
        <f aca="false">100*IF(Table7[[#This Row],[Pd Analytic]]&gt;0, Table7[[#This Row],[Absolute Error]]/Table7[[#This Row],[Pd Analytic]],1)</f>
        <v>100</v>
      </c>
      <c r="K196" s="0" t="n">
        <v>13.6585000975</v>
      </c>
      <c r="L196" s="4" t="n">
        <f aca="false">ABS(Table2[[#This Row],[Nc Analytic]]-Table2[[#This Row],[Nc Simulation]])</f>
        <v>13.6585000975</v>
      </c>
      <c r="M196" s="1" t="n">
        <f aca="false">100*IF(Table2[[#This Row],[Nc Analytic]]&gt;0, Table2[[#This Row],[Absolute Error]]/Table2[[#This Row],[Nc Analytic]],1)</f>
        <v>100</v>
      </c>
    </row>
    <row r="197" customFormat="false" ht="13.8" hidden="false" customHeight="false" outlineLevel="0" collapsed="false">
      <c r="A197" s="1" t="n">
        <v>19.6</v>
      </c>
      <c r="B197" s="3"/>
      <c r="C197" s="0" t="n">
        <v>0.741229449</v>
      </c>
      <c r="D197" s="4" t="n">
        <f aca="false">ABS(Table6[[#This Row],[Pb Analytic]]-Table6[[#This Row],[Pb Simulation]])</f>
        <v>0.741229449</v>
      </c>
      <c r="E197" s="1" t="n">
        <f aca="false">100*IF(Table6[[#This Row],[Pb Analytic]]&gt;0, Table6[[#This Row],[Absolute Error]]/Table6[[#This Row],[Pb Analytic]],1)</f>
        <v>100</v>
      </c>
      <c r="F197" s="3"/>
      <c r="G197" s="0" t="n">
        <v>0.2077501429</v>
      </c>
      <c r="H197" s="4" t="n">
        <f aca="false">ABS(Table7[[#This Row],[Pd Analytic]]-Table7[[#This Row],[Pd Simulation]])</f>
        <v>0.2077501429</v>
      </c>
      <c r="I197" s="1" t="n">
        <f aca="false">100*IF(Table7[[#This Row],[Pd Analytic]]&gt;0, Table7[[#This Row],[Absolute Error]]/Table7[[#This Row],[Pd Analytic]],1)</f>
        <v>100</v>
      </c>
      <c r="K197" s="0" t="n">
        <v>13.6607072337</v>
      </c>
      <c r="L197" s="4" t="n">
        <f aca="false">ABS(Table2[[#This Row],[Nc Analytic]]-Table2[[#This Row],[Nc Simulation]])</f>
        <v>13.6607072337</v>
      </c>
      <c r="M197" s="1" t="n">
        <f aca="false">100*IF(Table2[[#This Row],[Nc Analytic]]&gt;0, Table2[[#This Row],[Absolute Error]]/Table2[[#This Row],[Nc Analytic]],1)</f>
        <v>100</v>
      </c>
    </row>
    <row r="198" customFormat="false" ht="13.8" hidden="false" customHeight="false" outlineLevel="0" collapsed="false">
      <c r="A198" s="1" t="n">
        <v>19.7</v>
      </c>
      <c r="B198" s="3"/>
      <c r="C198" s="0" t="n">
        <v>0.7425063016</v>
      </c>
      <c r="D198" s="4" t="n">
        <f aca="false">ABS(Table6[[#This Row],[Pb Analytic]]-Table6[[#This Row],[Pb Simulation]])</f>
        <v>0.7425063016</v>
      </c>
      <c r="E198" s="1" t="n">
        <f aca="false">100*IF(Table6[[#This Row],[Pb Analytic]]&gt;0, Table6[[#This Row],[Absolute Error]]/Table6[[#This Row],[Pb Analytic]],1)</f>
        <v>100</v>
      </c>
      <c r="F198" s="3"/>
      <c r="G198" s="0" t="n">
        <v>0.2067322771</v>
      </c>
      <c r="H198" s="4" t="n">
        <f aca="false">ABS(Table7[[#This Row],[Pd Analytic]]-Table7[[#This Row],[Pd Simulation]])</f>
        <v>0.2067322771</v>
      </c>
      <c r="I198" s="1" t="n">
        <f aca="false">100*IF(Table7[[#This Row],[Pd Analytic]]&gt;0, Table7[[#This Row],[Absolute Error]]/Table7[[#This Row],[Pd Analytic]],1)</f>
        <v>100</v>
      </c>
      <c r="K198" s="0" t="n">
        <v>13.6628863511</v>
      </c>
      <c r="L198" s="4" t="n">
        <f aca="false">ABS(Table2[[#This Row],[Nc Analytic]]-Table2[[#This Row],[Nc Simulation]])</f>
        <v>13.6628863511</v>
      </c>
      <c r="M198" s="1" t="n">
        <f aca="false">100*IF(Table2[[#This Row],[Nc Analytic]]&gt;0, Table2[[#This Row],[Absolute Error]]/Table2[[#This Row],[Nc Analytic]],1)</f>
        <v>100</v>
      </c>
    </row>
    <row r="199" customFormat="false" ht="13.8" hidden="false" customHeight="false" outlineLevel="0" collapsed="false">
      <c r="A199" s="1" t="n">
        <v>19.8</v>
      </c>
      <c r="B199" s="3"/>
      <c r="C199" s="0" t="n">
        <v>0.7437707174</v>
      </c>
      <c r="D199" s="4" t="n">
        <f aca="false">ABS(Table6[[#This Row],[Pb Analytic]]-Table6[[#This Row],[Pb Simulation]])</f>
        <v>0.7437707174</v>
      </c>
      <c r="E199" s="1" t="n">
        <f aca="false">100*IF(Table6[[#This Row],[Pb Analytic]]&gt;0, Table6[[#This Row],[Absolute Error]]/Table6[[#This Row],[Pb Analytic]],1)</f>
        <v>100</v>
      </c>
      <c r="F199" s="3"/>
      <c r="G199" s="0" t="n">
        <v>0.2057242321</v>
      </c>
      <c r="H199" s="4" t="n">
        <f aca="false">ABS(Table7[[#This Row],[Pd Analytic]]-Table7[[#This Row],[Pd Simulation]])</f>
        <v>0.2057242321</v>
      </c>
      <c r="I199" s="1" t="n">
        <f aca="false">100*IF(Table7[[#This Row],[Pd Analytic]]&gt;0, Table7[[#This Row],[Absolute Error]]/Table7[[#This Row],[Pd Analytic]],1)</f>
        <v>100</v>
      </c>
      <c r="K199" s="0" t="n">
        <v>13.6650379738</v>
      </c>
      <c r="L199" s="4" t="n">
        <f aca="false">ABS(Table2[[#This Row],[Nc Analytic]]-Table2[[#This Row],[Nc Simulation]])</f>
        <v>13.6650379738</v>
      </c>
      <c r="M199" s="1" t="n">
        <f aca="false">100*IF(Table2[[#This Row],[Nc Analytic]]&gt;0, Table2[[#This Row],[Absolute Error]]/Table2[[#This Row],[Nc Analytic]],1)</f>
        <v>100</v>
      </c>
    </row>
    <row r="200" customFormat="false" ht="13.8" hidden="false" customHeight="false" outlineLevel="0" collapsed="false">
      <c r="A200" s="1" t="n">
        <v>19.9</v>
      </c>
      <c r="B200" s="3"/>
      <c r="C200" s="0" t="n">
        <v>0.7450228753</v>
      </c>
      <c r="D200" s="4" t="n">
        <f aca="false">ABS(Table6[[#This Row],[Pb Analytic]]-Table6[[#This Row],[Pb Simulation]])</f>
        <v>0.7450228753</v>
      </c>
      <c r="E200" s="1" t="n">
        <f aca="false">100*IF(Table6[[#This Row],[Pb Analytic]]&gt;0, Table6[[#This Row],[Absolute Error]]/Table6[[#This Row],[Pb Analytic]],1)</f>
        <v>100</v>
      </c>
      <c r="F200" s="3"/>
      <c r="G200" s="0" t="n">
        <v>0.2047258684</v>
      </c>
      <c r="H200" s="4" t="n">
        <f aca="false">ABS(Table7[[#This Row],[Pd Analytic]]-Table7[[#This Row],[Pd Simulation]])</f>
        <v>0.2047258684</v>
      </c>
      <c r="I200" s="1" t="n">
        <f aca="false">100*IF(Table7[[#This Row],[Pd Analytic]]&gt;0, Table7[[#This Row],[Absolute Error]]/Table7[[#This Row],[Pd Analytic]],1)</f>
        <v>100</v>
      </c>
      <c r="K200" s="0" t="n">
        <v>13.6671626136</v>
      </c>
      <c r="L200" s="4" t="n">
        <f aca="false">ABS(Table2[[#This Row],[Nc Analytic]]-Table2[[#This Row],[Nc Simulation]])</f>
        <v>13.6671626136</v>
      </c>
      <c r="M200" s="1" t="n">
        <f aca="false">100*IF(Table2[[#This Row],[Nc Analytic]]&gt;0, Table2[[#This Row],[Absolute Error]]/Table2[[#This Row],[Nc Analytic]],1)</f>
        <v>100</v>
      </c>
    </row>
    <row r="201" customFormat="false" ht="13.8" hidden="false" customHeight="false" outlineLevel="0" collapsed="false">
      <c r="A201" s="1" t="n">
        <v>20</v>
      </c>
      <c r="B201" s="3"/>
      <c r="C201" s="0" t="n">
        <v>0.7462629509</v>
      </c>
      <c r="D201" s="4" t="n">
        <f aca="false">ABS(Table6[[#This Row],[Pb Analytic]]-Table6[[#This Row],[Pb Simulation]])</f>
        <v>0.7462629509</v>
      </c>
      <c r="E201" s="1" t="n">
        <f aca="false">100*IF(Table6[[#This Row],[Pb Analytic]]&gt;0, Table6[[#This Row],[Absolute Error]]/Table6[[#This Row],[Pb Analytic]],1)</f>
        <v>100</v>
      </c>
      <c r="F201" s="3"/>
      <c r="G201" s="0" t="n">
        <v>0.2037370491</v>
      </c>
      <c r="H201" s="4" t="n">
        <f aca="false">ABS(Table7[[#This Row],[Pd Analytic]]-Table7[[#This Row],[Pd Simulation]])</f>
        <v>0.2037370491</v>
      </c>
      <c r="I201" s="1" t="n">
        <f aca="false">100*IF(Table7[[#This Row],[Pd Analytic]]&gt;0, Table7[[#This Row],[Absolute Error]]/Table7[[#This Row],[Pd Analytic]],1)</f>
        <v>100</v>
      </c>
      <c r="K201" s="0" t="n">
        <v>13.6692607693</v>
      </c>
      <c r="L201" s="4" t="n">
        <f aca="false">ABS(Table2[[#This Row],[Nc Analytic]]-Table2[[#This Row],[Nc Simulation]])</f>
        <v>13.6692607693</v>
      </c>
      <c r="M201" s="1" t="n">
        <f aca="false">100*IF(Table2[[#This Row],[Nc Analytic]]&gt;0, Table2[[#This Row],[Absolute Error]]/Table2[[#This Row],[Nc Analytic]],1)</f>
        <v>100</v>
      </c>
    </row>
    <row r="202" customFormat="false" ht="15" hidden="false" customHeight="false" outlineLevel="0" collapsed="false">
      <c r="A202" s="1" t="s">
        <v>9</v>
      </c>
      <c r="D202" s="1" t="n">
        <f aca="false">MAX(D2:D201)</f>
        <v>0.7462629509</v>
      </c>
      <c r="E202" s="1" t="n">
        <f aca="false">MAX(E2:E201)</f>
        <v>100</v>
      </c>
      <c r="G202" s="5"/>
      <c r="H202" s="1" t="n">
        <f aca="false">MAX(H2:H201)</f>
        <v>0.6814194226</v>
      </c>
      <c r="I202" s="1" t="n">
        <f aca="false">MAX(I2:I201)</f>
        <v>100</v>
      </c>
      <c r="L202" s="1" t="n">
        <f aca="false">MAX(L2:L201)</f>
        <v>13.6692607693</v>
      </c>
      <c r="M202" s="1" t="n">
        <f aca="false">MAX(M2:M201)</f>
        <v>100</v>
      </c>
    </row>
    <row r="203" customFormat="false" ht="15" hidden="false" customHeight="false" outlineLevel="0" collapsed="false">
      <c r="A203" s="1" t="s">
        <v>10</v>
      </c>
      <c r="D203" s="1" t="n">
        <f aca="false">AVERAGE(D2:D201)</f>
        <v>0.4259282116085</v>
      </c>
      <c r="E203" s="1" t="n">
        <f aca="false">AVERAGE(E2:E201)</f>
        <v>100</v>
      </c>
      <c r="G203" s="5"/>
      <c r="H203" s="1" t="n">
        <f aca="false">AVERAGE(H2:H201)</f>
        <v>0.389669416531</v>
      </c>
      <c r="I203" s="1" t="n">
        <f aca="false">AVERAGE(I2:I201)</f>
        <v>100</v>
      </c>
      <c r="L203" s="1" t="n">
        <f aca="false">AVERAGE(L2:L201)</f>
        <v>11.2983373081025</v>
      </c>
      <c r="M203" s="1" t="n">
        <f aca="false">AVERAGE(M2:M201)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2022-12-13T10:53:22Z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