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v237\Desktop\"/>
    </mc:Choice>
  </mc:AlternateContent>
  <bookViews>
    <workbookView xWindow="0" yWindow="0" windowWidth="25200" windowHeight="11685" activeTab="3"/>
  </bookViews>
  <sheets>
    <sheet name="Definitions" sheetId="10" r:id="rId1"/>
    <sheet name="qOpen qClose" sheetId="8" r:id="rId2"/>
    <sheet name="qQuery" sheetId="9" r:id="rId3"/>
    <sheet name="qQueryRange" sheetId="12" r:id="rId4"/>
    <sheet name="qAtom" sheetId="11" r:id="rId5"/>
    <sheet name="qList" sheetId="2" r:id="rId6"/>
    <sheet name="qDict" sheetId="4" r:id="rId7"/>
    <sheet name="qTable" sheetId="7" r:id="rId8"/>
    <sheet name="data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2" l="1" a="1"/>
  <c r="F11" i="12" s="1"/>
  <c r="C31" i="12"/>
  <c r="C27" i="12"/>
  <c r="C23" i="12"/>
  <c r="C20" i="12"/>
  <c r="C18" i="12"/>
  <c r="C13" i="12"/>
  <c r="B9" i="10"/>
  <c r="B8" i="10"/>
  <c r="B7" i="10"/>
  <c r="B6" i="10"/>
  <c r="B5" i="10"/>
  <c r="B4" i="10"/>
  <c r="B3" i="10"/>
  <c r="C1" i="12"/>
  <c r="C3" i="12"/>
  <c r="C5" i="12"/>
  <c r="C4" i="12"/>
  <c r="C8" i="12"/>
  <c r="C9" i="12"/>
  <c r="C10" i="12"/>
  <c r="C6" i="12"/>
  <c r="D5" i="12" l="1"/>
  <c r="E11" i="12"/>
  <c r="D11" i="12"/>
  <c r="D11" i="9" a="1"/>
  <c r="D11" i="9" s="1"/>
  <c r="C1" i="7"/>
  <c r="C1" i="4"/>
  <c r="C3" i="4" a="1"/>
  <c r="C9" i="7"/>
  <c r="C3" i="7" a="1"/>
  <c r="C9" i="4"/>
  <c r="C8" i="8"/>
  <c r="C1" i="11"/>
  <c r="C4" i="11"/>
  <c r="C5" i="11"/>
  <c r="C3" i="11"/>
  <c r="C7" i="11"/>
  <c r="C6" i="11"/>
  <c r="C6" i="8"/>
  <c r="C5" i="8"/>
  <c r="C4" i="8"/>
  <c r="C3" i="8"/>
  <c r="C2" i="8"/>
  <c r="C31" i="9" a="1"/>
  <c r="C1" i="9"/>
  <c r="C18" i="9"/>
  <c r="C8" i="9"/>
  <c r="C27" i="9" a="1"/>
  <c r="C10" i="9"/>
  <c r="C4" i="9"/>
  <c r="C20" i="9" a="1"/>
  <c r="C13" i="9" a="1"/>
  <c r="C9" i="9"/>
  <c r="C3" i="9"/>
  <c r="C5" i="9"/>
  <c r="C23" i="9" a="1"/>
  <c r="B1" i="10"/>
  <c r="C5" i="2"/>
  <c r="C4" i="2"/>
  <c r="C3" i="2"/>
  <c r="C1" i="2"/>
  <c r="C6" i="2" a="1"/>
  <c r="C7" i="2" a="1"/>
  <c r="C11" i="12"/>
  <c r="C31" i="9" l="1"/>
  <c r="C33" i="9"/>
  <c r="C35" i="9"/>
  <c r="C37" i="9"/>
  <c r="C39" i="9"/>
  <c r="C41" i="9"/>
  <c r="C43" i="9"/>
  <c r="C45" i="9"/>
  <c r="D31" i="9"/>
  <c r="D33" i="9"/>
  <c r="D35" i="9"/>
  <c r="D37" i="9"/>
  <c r="D39" i="9"/>
  <c r="D41" i="9"/>
  <c r="D43" i="9"/>
  <c r="D45" i="9"/>
  <c r="C32" i="9"/>
  <c r="C34" i="9"/>
  <c r="C36" i="9"/>
  <c r="C38" i="9"/>
  <c r="C40" i="9"/>
  <c r="C42" i="9"/>
  <c r="C44" i="9"/>
  <c r="D32" i="9"/>
  <c r="D34" i="9"/>
  <c r="D36" i="9"/>
  <c r="D38" i="9"/>
  <c r="D40" i="9"/>
  <c r="D42" i="9"/>
  <c r="D44" i="9"/>
  <c r="C6" i="2"/>
  <c r="E6" i="2"/>
  <c r="D6" i="2"/>
  <c r="C7" i="2"/>
  <c r="E7" i="2"/>
  <c r="G7" i="2"/>
  <c r="F7" i="2"/>
  <c r="D7" i="2"/>
  <c r="H7" i="2"/>
  <c r="C3" i="7"/>
  <c r="E4" i="7"/>
  <c r="G3" i="7"/>
  <c r="C7" i="7"/>
  <c r="G4" i="7"/>
  <c r="E3" i="7"/>
  <c r="F6" i="7"/>
  <c r="D5" i="7"/>
  <c r="F4" i="7"/>
  <c r="G7" i="7"/>
  <c r="F5" i="7"/>
  <c r="D4" i="7"/>
  <c r="E7" i="7"/>
  <c r="C6" i="7"/>
  <c r="D6" i="7"/>
  <c r="D7" i="7"/>
  <c r="E5" i="7"/>
  <c r="D3" i="7"/>
  <c r="E6" i="7"/>
  <c r="C5" i="7"/>
  <c r="F3" i="7"/>
  <c r="G6" i="7"/>
  <c r="C4" i="7"/>
  <c r="G5" i="7"/>
  <c r="F7" i="7"/>
  <c r="C3" i="4"/>
  <c r="D6" i="4"/>
  <c r="F6" i="4"/>
  <c r="C4" i="4"/>
  <c r="D7" i="4"/>
  <c r="E7" i="4"/>
  <c r="F7" i="4"/>
  <c r="G3" i="4"/>
  <c r="C7" i="4"/>
  <c r="E4" i="4"/>
  <c r="G4" i="4"/>
  <c r="E3" i="4"/>
  <c r="F3" i="4"/>
  <c r="E5" i="4"/>
  <c r="D3" i="4"/>
  <c r="G5" i="4"/>
  <c r="F4" i="4"/>
  <c r="G7" i="4"/>
  <c r="G6" i="4"/>
  <c r="F5" i="4"/>
  <c r="C5" i="4"/>
  <c r="D5" i="4"/>
  <c r="D4" i="4"/>
  <c r="E6" i="4"/>
  <c r="C6" i="4"/>
  <c r="F11" i="9"/>
  <c r="E11" i="9"/>
  <c r="C27" i="9"/>
  <c r="C29" i="9"/>
  <c r="D27" i="9"/>
  <c r="D29" i="9"/>
  <c r="C28" i="9"/>
  <c r="D28" i="9"/>
  <c r="C23" i="9"/>
  <c r="C25" i="9"/>
  <c r="D25" i="9"/>
  <c r="C24" i="9"/>
  <c r="D24" i="9"/>
  <c r="D23" i="9"/>
  <c r="C20" i="9"/>
  <c r="C21" i="9"/>
  <c r="D21" i="9"/>
  <c r="D20" i="9"/>
  <c r="C13" i="9"/>
  <c r="C15" i="9"/>
  <c r="D14" i="9"/>
  <c r="D13" i="9"/>
  <c r="D15" i="9"/>
  <c r="C14" i="9"/>
  <c r="C16" i="9"/>
  <c r="D16" i="9"/>
  <c r="C6" i="9" a="1"/>
  <c r="C11" i="9"/>
  <c r="D6" i="9" l="1"/>
  <c r="C6" i="9"/>
  <c r="E6" i="9"/>
  <c r="D5" i="9"/>
</calcChain>
</file>

<file path=xl/sharedStrings.xml><?xml version="1.0" encoding="utf-8"?>
<sst xmlns="http://schemas.openxmlformats.org/spreadsheetml/2006/main" count="190" uniqueCount="106">
  <si>
    <t>Result</t>
  </si>
  <si>
    <t>Sample query</t>
  </si>
  <si>
    <t>Simple query</t>
  </si>
  <si>
    <t>Function call</t>
  </si>
  <si>
    <t>q-sql</t>
  </si>
  <si>
    <t xml:space="preserve">Connection: </t>
  </si>
  <si>
    <t>qAtom</t>
  </si>
  <si>
    <t>Price</t>
  </si>
  <si>
    <t>Change</t>
  </si>
  <si>
    <t>GOOG</t>
  </si>
  <si>
    <t>Google Inc</t>
  </si>
  <si>
    <t>YHOO</t>
  </si>
  <si>
    <t>Yahoo! Inc.</t>
  </si>
  <si>
    <t>MSFT</t>
  </si>
  <si>
    <t>AAPL</t>
  </si>
  <si>
    <t>Apple Inc.</t>
  </si>
  <si>
    <t>Symbol</t>
  </si>
  <si>
    <t>Microsoft Corporation</t>
  </si>
  <si>
    <t>CompanyName</t>
  </si>
  <si>
    <t>MktCap</t>
  </si>
  <si>
    <t>qDict</t>
  </si>
  <si>
    <t>qTable</t>
  </si>
  <si>
    <t>qClose</t>
  </si>
  <si>
    <t>=qClose("testConnection")</t>
  </si>
  <si>
    <t>=qOpen("testConnection","localhost",5001)</t>
  </si>
  <si>
    <t>qOpen</t>
  </si>
  <si>
    <t>=qOpen("testConnection","localhost",5001,"","")</t>
  </si>
  <si>
    <t>=qOpen("testConnection","localhost",5001,"username","password")</t>
  </si>
  <si>
    <t>=t2:([]colA:`a`b`c`c`d`e`e`e;colB:(1 2 3;"text";1;`sym1`sym2;2;3;3;4))</t>
  </si>
  <si>
    <t>=t1:([]colA:`a`b`c;colB:1 2 3)</t>
  </si>
  <si>
    <t>=mixedList:{[l1;l2]:l1,l2}</t>
  </si>
  <si>
    <t>=func:{[p1;p2] :p1*p2}</t>
  </si>
  <si>
    <t>=ret:{[x]:x}</t>
  </si>
  <si>
    <t>=dtTest:{[v;dt] :$[dt=type v;`ok;`nok]}</t>
  </si>
  <si>
    <t>testConnection</t>
  </si>
  <si>
    <t>localhost</t>
  </si>
  <si>
    <t>alias</t>
  </si>
  <si>
    <t>host</t>
  </si>
  <si>
    <t>port</t>
  </si>
  <si>
    <t>=qOpen(D2,E2,F2)</t>
  </si>
  <si>
    <t>=qQuery(C1,"1b")</t>
  </si>
  <si>
    <t>=qQuery(C1,"2+2")</t>
  </si>
  <si>
    <t>=qQuery(C1,".z.D")</t>
  </si>
  <si>
    <t>=qQuery(C1,"10* 1 2 3")</t>
  </si>
  <si>
    <t>=qQuery(C1,"func",3,10)</t>
  </si>
  <si>
    <t>=qQuery(C1,"triple:{[p] :3*p}")</t>
  </si>
  <si>
    <t>=qQuery(C1,"triple",40)</t>
  </si>
  <si>
    <t>=qQuery(C1,"select from t2 where colA=`d")</t>
  </si>
  <si>
    <t>=qQuery(C1,"select from t2 where colA=`c")</t>
  </si>
  <si>
    <t>=qQuery(C1, "flip last select from t2 where colA=`c")</t>
  </si>
  <si>
    <t>=qQuery(C1, "func",qAtom(10,"i"),20)</t>
  </si>
  <si>
    <t>=qQuery(C1, "func",qAtom(10.99,"i"),20)</t>
  </si>
  <si>
    <t>=qQuery(C1, "dtTest",qAtom(255,"i"),-6)</t>
  </si>
  <si>
    <t>=qQuery(C1, "dtTest",qAtom(255,"i"),-8)</t>
  </si>
  <si>
    <t>=qQuery(C1, "dtTest",qAtom(255,"e"),-8)</t>
  </si>
  <si>
    <t>=getMax:{:max x}</t>
  </si>
  <si>
    <t>=qQuery(C1,"getMax",qList(D11:F11,"i"))</t>
  </si>
  <si>
    <t>L1</t>
  </si>
  <si>
    <t>a</t>
  </si>
  <si>
    <t>b</t>
  </si>
  <si>
    <t>c</t>
  </si>
  <si>
    <t>L0</t>
  </si>
  <si>
    <t>L2</t>
  </si>
  <si>
    <t>L3</t>
  </si>
  <si>
    <t>L4</t>
  </si>
  <si>
    <t>vertical (L0)</t>
  </si>
  <si>
    <t>horizontal (L1)</t>
  </si>
  <si>
    <t>2D (L2)</t>
  </si>
  <si>
    <t>multiplication (L1*L3)</t>
  </si>
  <si>
    <t>mixed list (L3,L4)</t>
  </si>
  <si>
    <t>=qQuery(C1,"{.tst.vL:x}",qList(L1:L3,"i"))</t>
  </si>
  <si>
    <t>=qQuery(C1,"{.tst.hL:x}",qList(K4:M4,"i"))</t>
  </si>
  <si>
    <t>=qQuery(C1,"{.tst.2D:x}",qList(K5:M7,"i"))</t>
  </si>
  <si>
    <t>=qQuery(C1,"func",qList(K4:M4,"i"),qList(K8:M8,"i"))</t>
  </si>
  <si>
    <t>=qQuery(C1,"mixedList",qList(K8:M8,"i"),qList(K9:M9,"s"))</t>
  </si>
  <si>
    <t>=qQuery(C1,"{[x]:x}",qDict(data!A1:E1,data!A2:E5,"ssfff"))</t>
  </si>
  <si>
    <t>=qQuery(C1,"{.tst.d:x}",qDict(data!A1:E1,data!A2:E5,"ssfff"))</t>
  </si>
  <si>
    <t>=qQuery(C1,"{[x]:x}",qTable(data!A1:E1,data!A2:E5,"ssfff",data!A1))</t>
  </si>
  <si>
    <t>=qQuery(C1,"{.tst.t:x}",qTable(data!A1:E1,data!A2:E5,"ssfff",data!A1))</t>
  </si>
  <si>
    <t>Not a table</t>
  </si>
  <si>
    <r>
      <t>=qQuery(C1,</t>
    </r>
    <r>
      <rPr>
        <b/>
        <sz val="9"/>
        <color rgb="FFFF0000"/>
        <rFont val="Consolas"/>
        <family val="3"/>
      </rPr>
      <t>t1</t>
    </r>
    <r>
      <rPr>
        <sz val="9"/>
        <color theme="1"/>
        <rFont val="Consolas"/>
        <family val="3"/>
      </rPr>
      <t>)</t>
    </r>
  </si>
  <si>
    <r>
      <t>=qOpen("testConnection","localhost",5001,"username","password",</t>
    </r>
    <r>
      <rPr>
        <b/>
        <sz val="9"/>
        <color rgb="FFFF0000"/>
        <rFont val="Consolas"/>
        <family val="3"/>
      </rPr>
      <t>D6</t>
    </r>
    <r>
      <rPr>
        <sz val="9"/>
        <color theme="1"/>
        <rFont val="Consolas"/>
        <family val="3"/>
      </rPr>
      <t>)</t>
    </r>
  </si>
  <si>
    <r>
      <t xml:space="preserve">evaluate </t>
    </r>
    <r>
      <rPr>
        <b/>
        <sz val="9"/>
        <color rgb="FFFF0000"/>
        <rFont val="Consolas"/>
        <family val="3"/>
      </rPr>
      <t>D6</t>
    </r>
    <r>
      <rPr>
        <sz val="9"/>
        <color theme="1"/>
        <rFont val="Consolas"/>
        <family val="3"/>
      </rPr>
      <t xml:space="preserve"> to re-connect</t>
    </r>
  </si>
  <si>
    <r>
      <t>=qQuery(C1,</t>
    </r>
    <r>
      <rPr>
        <b/>
        <sz val="9"/>
        <color rgb="FFFF0000"/>
        <rFont val="Consolas"/>
        <family val="3"/>
      </rPr>
      <t>"t1"</t>
    </r>
    <r>
      <rPr>
        <sz val="9"/>
        <color theme="1"/>
        <rFont val="Consolas"/>
        <family val="3"/>
      </rPr>
      <t>)</t>
    </r>
  </si>
  <si>
    <t>=qQuery(C1,"ungroup 0!select raze raze enlist colB by colA from t2")</t>
  </si>
  <si>
    <t>=qQueryRange(C1,"1b")</t>
  </si>
  <si>
    <t>=qQueryRange(C1,"2+2")</t>
  </si>
  <si>
    <t>=qQueryRange(C1,".z.D")</t>
  </si>
  <si>
    <t>=qQueryRange(C1,"10* 1 2 3")</t>
  </si>
  <si>
    <t>=qQueryRange(C1,"func",3,10)</t>
  </si>
  <si>
    <t>=qQueryRange(C1,"triple:{[p] :3*p}")</t>
  </si>
  <si>
    <t>=qQueryRange(C1,"triple",40)</t>
  </si>
  <si>
    <t>=qQueryRange(C1,"getMax",qList(D11:F11,"i"))</t>
  </si>
  <si>
    <t>=qQueryRange(C1,"t1")</t>
  </si>
  <si>
    <t>=qQueryRange(C1,t1)</t>
  </si>
  <si>
    <t>=qQueryRange(C1,"select from t2 where colA=`d")</t>
  </si>
  <si>
    <t>=qQueryRange(C1,"select from t2 where colA=`c")</t>
  </si>
  <si>
    <t>=qQueryRange(C1, "flip last select from t2 where colA=`c")</t>
  </si>
  <si>
    <t>=qQueryRange(C1,"ungroup 0!select raze raze enlist colB by colA from t2")</t>
  </si>
  <si>
    <t>colB</t>
  </si>
  <si>
    <t>d</t>
  </si>
  <si>
    <t>sym1</t>
  </si>
  <si>
    <t>sym2</t>
  </si>
  <si>
    <t>t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</si>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</sst>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m\.dd\ hh:mm"/>
    <numFmt numFmtId="165" formatCode="yyyy\ mmm\ d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name val="Consolas"/>
      <family val="3"/>
    </font>
    <font>
      <b/>
      <sz val="9"/>
      <color rgb="FFFF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/>
    <xf numFmtId="14" fontId="2" fillId="0" borderId="0" xfId="0" applyNumberFormat="1" applyFont="1"/>
    <xf numFmtId="0" fontId="0" fillId="2" borderId="0" xfId="0" applyFill="1" applyAlignment="1">
      <alignment horizontal="right"/>
    </xf>
    <xf numFmtId="0" fontId="2" fillId="0" borderId="1" xfId="0" quotePrefix="1" applyFont="1" applyBorder="1"/>
    <xf numFmtId="0" fontId="3" fillId="0" borderId="1" xfId="0" quotePrefix="1" applyFont="1" applyBorder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/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quotePrefix="1" applyFont="1" applyBorder="1"/>
    <xf numFmtId="0" fontId="2" fillId="0" borderId="0" xfId="0" quotePrefix="1" applyFont="1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3" fillId="0" borderId="0" xfId="0" quotePrefix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Fill="1"/>
    <xf numFmtId="0" fontId="4" fillId="6" borderId="0" xfId="0" quotePrefix="1" applyFont="1" applyFill="1"/>
    <xf numFmtId="0" fontId="4" fillId="7" borderId="0" xfId="0" quotePrefix="1" applyFont="1" applyFill="1"/>
    <xf numFmtId="0" fontId="4" fillId="5" borderId="0" xfId="0" quotePrefix="1" applyFont="1" applyFill="1"/>
    <xf numFmtId="0" fontId="4" fillId="8" borderId="0" xfId="0" quotePrefix="1" applyFont="1" applyFill="1"/>
    <xf numFmtId="0" fontId="4" fillId="4" borderId="0" xfId="0" quotePrefix="1" applyFont="1" applyFill="1"/>
    <xf numFmtId="0" fontId="2" fillId="0" borderId="0" xfId="0" applyFont="1" applyAlignment="1">
      <alignment horizontal="center" vertical="center"/>
    </xf>
    <xf numFmtId="0" fontId="3" fillId="0" borderId="0" xfId="0" quotePrefix="1" applyFont="1"/>
    <xf numFmtId="0" fontId="0" fillId="2" borderId="0" xfId="0" applyFill="1" applyBorder="1" applyAlignment="1">
      <alignment horizontal="right"/>
    </xf>
    <xf numFmtId="0" fontId="3" fillId="0" borderId="0" xfId="0" applyFont="1" applyBorder="1"/>
    <xf numFmtId="0" fontId="2" fillId="3" borderId="0" xfId="0" quotePrefix="1" applyFont="1" applyFill="1"/>
    <xf numFmtId="0" fontId="0" fillId="2" borderId="0" xfId="0" applyNumberFormat="1" applyFill="1"/>
    <xf numFmtId="0" fontId="2" fillId="0" borderId="0" xfId="0" quotePrefix="1" applyFont="1" applyAlignment="1">
      <alignment vertical="top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923927</xdr:colOff>
      <xdr:row>1</xdr:row>
      <xdr:rowOff>152402</xdr:rowOff>
    </xdr:from>
    <xdr:to>
      <xdr:col>19</xdr:col>
      <xdr:colOff>533400</xdr:colOff>
      <xdr:row>18</xdr:row>
      <xdr:rowOff>0</xdr:rowOff>
    </xdr:to>
    <xdr:sp macro="" textlink="">
      <xdr:nvSpPr>
        <xdr:cNvPr id="2" name="Left-Up Arrow 1"/>
        <xdr:cNvSpPr/>
      </xdr:nvSpPr>
      <xdr:spPr>
        <a:xfrm>
          <a:off x="5773513" y="342902"/>
          <a:ext cx="4459058" cy="3086098"/>
        </a:xfrm>
        <a:prstGeom prst="leftUpArrow">
          <a:avLst>
            <a:gd name="adj1" fmla="val 2740"/>
            <a:gd name="adj2" fmla="val 3072"/>
            <a:gd name="adj3" fmla="val 625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923927</xdr:colOff>
      <xdr:row>1</xdr:row>
      <xdr:rowOff>152402</xdr:rowOff>
    </xdr:from>
    <xdr:to>
      <xdr:col>19</xdr:col>
      <xdr:colOff>533400</xdr:colOff>
      <xdr:row>18</xdr:row>
      <xdr:rowOff>0</xdr:rowOff>
    </xdr:to>
    <xdr:sp macro="" textlink="">
      <xdr:nvSpPr>
        <xdr:cNvPr id="2" name="Left-Up Arrow 1"/>
        <xdr:cNvSpPr/>
      </xdr:nvSpPr>
      <xdr:spPr>
        <a:xfrm>
          <a:off x="6657977" y="342902"/>
          <a:ext cx="3609973" cy="3086098"/>
        </a:xfrm>
        <a:prstGeom prst="leftUpArrow">
          <a:avLst>
            <a:gd name="adj1" fmla="val 2740"/>
            <a:gd name="adj2" fmla="val 3072"/>
            <a:gd name="adj3" fmla="val 625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28575</xdr:rowOff>
    </xdr:from>
    <xdr:to>
      <xdr:col>10</xdr:col>
      <xdr:colOff>1</xdr:colOff>
      <xdr:row>2</xdr:row>
      <xdr:rowOff>171450</xdr:rowOff>
    </xdr:to>
    <xdr:sp macro="" textlink="">
      <xdr:nvSpPr>
        <xdr:cNvPr id="2" name="Left Brace 1"/>
        <xdr:cNvSpPr/>
      </xdr:nvSpPr>
      <xdr:spPr>
        <a:xfrm>
          <a:off x="8610600" y="28575"/>
          <a:ext cx="66676" cy="523875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257174</xdr:colOff>
      <xdr:row>4</xdr:row>
      <xdr:rowOff>28575</xdr:rowOff>
    </xdr:from>
    <xdr:to>
      <xdr:col>9</xdr:col>
      <xdr:colOff>419100</xdr:colOff>
      <xdr:row>6</xdr:row>
      <xdr:rowOff>171450</xdr:rowOff>
    </xdr:to>
    <xdr:sp macro="" textlink="">
      <xdr:nvSpPr>
        <xdr:cNvPr id="3" name="Left Brace 2"/>
        <xdr:cNvSpPr/>
      </xdr:nvSpPr>
      <xdr:spPr>
        <a:xfrm>
          <a:off x="9191624" y="1171575"/>
          <a:ext cx="161926" cy="523875"/>
        </a:xfrm>
        <a:prstGeom prst="lef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257769</xdr:colOff>
      <xdr:row>3</xdr:row>
      <xdr:rowOff>19050</xdr:rowOff>
    </xdr:from>
    <xdr:to>
      <xdr:col>9</xdr:col>
      <xdr:colOff>409576</xdr:colOff>
      <xdr:row>3</xdr:row>
      <xdr:rowOff>180975</xdr:rowOff>
    </xdr:to>
    <xdr:sp macro="" textlink="">
      <xdr:nvSpPr>
        <xdr:cNvPr id="4" name="Left Brace 3"/>
        <xdr:cNvSpPr/>
      </xdr:nvSpPr>
      <xdr:spPr>
        <a:xfrm>
          <a:off x="9192219" y="590550"/>
          <a:ext cx="151807" cy="161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267294</xdr:colOff>
      <xdr:row>7</xdr:row>
      <xdr:rowOff>9525</xdr:rowOff>
    </xdr:from>
    <xdr:to>
      <xdr:col>9</xdr:col>
      <xdr:colOff>419101</xdr:colOff>
      <xdr:row>7</xdr:row>
      <xdr:rowOff>171450</xdr:rowOff>
    </xdr:to>
    <xdr:sp macro="" textlink="">
      <xdr:nvSpPr>
        <xdr:cNvPr id="5" name="Left Brace 4"/>
        <xdr:cNvSpPr/>
      </xdr:nvSpPr>
      <xdr:spPr>
        <a:xfrm>
          <a:off x="9201744" y="771525"/>
          <a:ext cx="151807" cy="161925"/>
        </a:xfrm>
        <a:prstGeom prst="leftBrac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257769</xdr:colOff>
      <xdr:row>8</xdr:row>
      <xdr:rowOff>19050</xdr:rowOff>
    </xdr:from>
    <xdr:to>
      <xdr:col>9</xdr:col>
      <xdr:colOff>409576</xdr:colOff>
      <xdr:row>8</xdr:row>
      <xdr:rowOff>180975</xdr:rowOff>
    </xdr:to>
    <xdr:sp macro="" textlink="">
      <xdr:nvSpPr>
        <xdr:cNvPr id="6" name="Left Brace 5"/>
        <xdr:cNvSpPr/>
      </xdr:nvSpPr>
      <xdr:spPr>
        <a:xfrm>
          <a:off x="9192219" y="971550"/>
          <a:ext cx="151807" cy="161925"/>
        </a:xfrm>
        <a:prstGeom prst="lef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showFormulas="1" workbookViewId="0">
      <selection activeCell="B10" sqref="B10"/>
    </sheetView>
  </sheetViews>
  <sheetFormatPr defaultRowHeight="15" x14ac:dyDescent="0.25"/>
  <cols>
    <col min="1" max="1" width="37.7109375" customWidth="1"/>
    <col min="2" max="2" width="22.85546875" customWidth="1"/>
    <col min="3" max="3" width="14.7109375" bestFit="1" customWidth="1"/>
  </cols>
  <sheetData>
    <row r="1" spans="1:3" x14ac:dyDescent="0.25">
      <c r="A1" s="7" t="s">
        <v>5</v>
      </c>
      <c r="B1" s="43" t="str">
        <f>_xll.qOpen("testConnection","localhost",5001)</f>
        <v>testConnection</v>
      </c>
    </row>
    <row r="2" spans="1:3" x14ac:dyDescent="0.25">
      <c r="A2" s="2" t="s">
        <v>1</v>
      </c>
      <c r="B2" s="3" t="s">
        <v>0</v>
      </c>
      <c r="C2" s="15"/>
    </row>
    <row r="3" spans="1:3" x14ac:dyDescent="0.25">
      <c r="A3" s="4" t="s">
        <v>31</v>
      </c>
      <c r="B3" s="5" t="str">
        <f>_xll.qQuery(B1,SUBSTITUTE(A3,"=",""))</f>
        <v>func:{[p1;p2] :p1*p2}</v>
      </c>
    </row>
    <row r="4" spans="1:3" x14ac:dyDescent="0.25">
      <c r="A4" s="4" t="s">
        <v>32</v>
      </c>
      <c r="B4" s="5" t="str">
        <f>_xll.qQuery(B1,SUBSTITUTE(A4,"=",""))</f>
        <v>ret:{[x]:x}</v>
      </c>
    </row>
    <row r="5" spans="1:3" x14ac:dyDescent="0.25">
      <c r="A5" s="4" t="s">
        <v>33</v>
      </c>
      <c r="B5" s="5" t="str">
        <f>_xll.qQuery(B1,SUBSTITUTE(A5,"=","",1))</f>
        <v>dtTest:{[v;dt] :$[dt=type v;`ok;`nok]}</v>
      </c>
    </row>
    <row r="6" spans="1:3" x14ac:dyDescent="0.25">
      <c r="A6" s="4" t="s">
        <v>30</v>
      </c>
      <c r="B6" s="5" t="str">
        <f>_xll.qQuery(B1,SUBSTITUTE(A6,"=",""))</f>
        <v>mixedList:{[l1;l2]:l1,l2}</v>
      </c>
    </row>
    <row r="7" spans="1:3" x14ac:dyDescent="0.25">
      <c r="A7" s="4" t="s">
        <v>29</v>
      </c>
      <c r="B7" s="5" t="str">
        <f>_xll.qQuery(B1,SUBSTITUTE(A7,"=",""))</f>
        <v>t1:([]colA:`a`b`c;colB:1 2 3)</v>
      </c>
    </row>
    <row r="8" spans="1:3" x14ac:dyDescent="0.25">
      <c r="A8" s="4" t="s">
        <v>28</v>
      </c>
      <c r="B8" s="5" t="str">
        <f>_xll.qQuery(B1,SUBSTITUTE(A8,"=",""))</f>
        <v>t2:([]colA:`a`b`c`c`d`e`e`e;colB:(1 2 3;"text";1;`sym1`sym2;2;3;3;4))</v>
      </c>
    </row>
    <row r="9" spans="1:3" x14ac:dyDescent="0.25">
      <c r="A9" s="4" t="s">
        <v>55</v>
      </c>
      <c r="B9" s="5" t="str">
        <f>_xll.qQuery(B1,SUBSTITUTE(A9,"=",""))</f>
        <v>getMax:{:max x}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zoomScaleNormal="100" workbookViewId="0">
      <selection activeCell="C8" sqref="C8"/>
    </sheetView>
  </sheetViews>
  <sheetFormatPr defaultRowHeight="12" x14ac:dyDescent="0.2"/>
  <cols>
    <col min="1" max="1" width="13.140625" style="16" bestFit="1" customWidth="1"/>
    <col min="2" max="2" width="69" style="23" customWidth="1"/>
    <col min="3" max="3" width="21" style="16" customWidth="1"/>
    <col min="4" max="4" width="15.28515625" style="16" customWidth="1"/>
    <col min="5" max="5" width="11" style="16" customWidth="1"/>
    <col min="6" max="6" width="6.5703125" style="16" customWidth="1"/>
    <col min="7" max="7" width="19.85546875" style="16" bestFit="1" customWidth="1"/>
    <col min="8" max="16384" width="9.140625" style="16"/>
  </cols>
  <sheetData>
    <row r="1" spans="1:6" ht="15" x14ac:dyDescent="0.25">
      <c r="B1" s="17" t="s">
        <v>1</v>
      </c>
      <c r="C1" s="18" t="s">
        <v>0</v>
      </c>
      <c r="D1" s="21" t="s">
        <v>36</v>
      </c>
      <c r="E1" s="21" t="s">
        <v>37</v>
      </c>
      <c r="F1" s="21" t="s">
        <v>38</v>
      </c>
    </row>
    <row r="2" spans="1:6" x14ac:dyDescent="0.2">
      <c r="A2" s="19" t="s">
        <v>25</v>
      </c>
      <c r="B2" s="19" t="s">
        <v>39</v>
      </c>
      <c r="C2" s="20" t="str">
        <f>_xll.qOpen(D2,E2,F2)</f>
        <v>testConnection</v>
      </c>
      <c r="D2" s="20" t="s">
        <v>34</v>
      </c>
      <c r="E2" s="20" t="s">
        <v>35</v>
      </c>
      <c r="F2" s="20">
        <v>5001</v>
      </c>
    </row>
    <row r="3" spans="1:6" x14ac:dyDescent="0.2">
      <c r="A3" s="19" t="s">
        <v>25</v>
      </c>
      <c r="B3" s="19" t="s">
        <v>24</v>
      </c>
      <c r="C3" s="20" t="str">
        <f>_xll.qOpen("testConnection","localhost",5001)</f>
        <v>testConnection</v>
      </c>
    </row>
    <row r="4" spans="1:6" x14ac:dyDescent="0.2">
      <c r="A4" s="19" t="s">
        <v>25</v>
      </c>
      <c r="B4" s="19" t="s">
        <v>26</v>
      </c>
      <c r="C4" s="19" t="str">
        <f>_xll.qOpen("testConnection","localhost",5001,"","")</f>
        <v>testConnection</v>
      </c>
    </row>
    <row r="5" spans="1:6" x14ac:dyDescent="0.2">
      <c r="A5" s="19" t="s">
        <v>25</v>
      </c>
      <c r="B5" s="19" t="s">
        <v>27</v>
      </c>
      <c r="C5" s="19" t="str">
        <f>_xll.qOpen("testConnection","localhost",5001,"username","password")</f>
        <v>testConnection</v>
      </c>
    </row>
    <row r="6" spans="1:6" x14ac:dyDescent="0.2">
      <c r="A6" s="19" t="s">
        <v>25</v>
      </c>
      <c r="B6" s="19" t="s">
        <v>81</v>
      </c>
      <c r="C6" s="19" t="str">
        <f>_xll.qOpen("testConnection","localhost",5001,"username","password",D6)</f>
        <v>testConnection</v>
      </c>
      <c r="D6" s="22" t="s">
        <v>82</v>
      </c>
      <c r="E6" s="22"/>
      <c r="F6" s="22"/>
    </row>
    <row r="7" spans="1:6" x14ac:dyDescent="0.2">
      <c r="E7" s="24"/>
    </row>
    <row r="8" spans="1:6" x14ac:dyDescent="0.2">
      <c r="A8" s="16" t="s">
        <v>22</v>
      </c>
      <c r="B8" s="19" t="s">
        <v>23</v>
      </c>
      <c r="C8" s="16" t="str">
        <f>_xll.qClose("testConnection")</f>
        <v>Closed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5"/>
  <sheetViews>
    <sheetView zoomScaleNormal="100" workbookViewId="0">
      <selection activeCell="D25" sqref="D25"/>
    </sheetView>
  </sheetViews>
  <sheetFormatPr defaultRowHeight="15" x14ac:dyDescent="0.25"/>
  <cols>
    <col min="1" max="1" width="14.85546875" customWidth="1"/>
    <col min="2" max="2" width="71.140625" bestFit="1" customWidth="1"/>
    <col min="3" max="4" width="19.140625" customWidth="1"/>
    <col min="5" max="6" width="10.85546875" customWidth="1"/>
    <col min="7" max="7" width="4.42578125" hidden="1" customWidth="1"/>
    <col min="8" max="19" width="0" hidden="1" customWidth="1"/>
    <col min="20" max="20" width="12" bestFit="1" customWidth="1"/>
  </cols>
  <sheetData>
    <row r="1" spans="1:20" x14ac:dyDescent="0.25">
      <c r="B1" s="7" t="s">
        <v>5</v>
      </c>
      <c r="C1" s="1" t="str">
        <f>_xll.qOpen("testConnection","localhost",5001)</f>
        <v>testConnection</v>
      </c>
      <c r="T1" s="42" t="s">
        <v>79</v>
      </c>
    </row>
    <row r="2" spans="1:20" x14ac:dyDescent="0.25">
      <c r="B2" s="2" t="s">
        <v>1</v>
      </c>
      <c r="C2" s="3" t="s">
        <v>0</v>
      </c>
    </row>
    <row r="3" spans="1:20" x14ac:dyDescent="0.25">
      <c r="A3" s="4" t="s">
        <v>2</v>
      </c>
      <c r="B3" s="4" t="s">
        <v>40</v>
      </c>
      <c r="C3" s="5" t="b">
        <f>_xll.qQuery(C1,"1b")</f>
        <v>1</v>
      </c>
      <c r="D3" s="5"/>
      <c r="E3" s="5"/>
    </row>
    <row r="4" spans="1:20" x14ac:dyDescent="0.25">
      <c r="A4" s="4" t="s">
        <v>2</v>
      </c>
      <c r="B4" s="4" t="s">
        <v>41</v>
      </c>
      <c r="C4" s="5">
        <f>_xll.qQuery(C1,"2+2")</f>
        <v>4</v>
      </c>
      <c r="D4" s="5"/>
      <c r="E4" s="5"/>
    </row>
    <row r="5" spans="1:20" x14ac:dyDescent="0.25">
      <c r="A5" s="4" t="s">
        <v>2</v>
      </c>
      <c r="B5" s="4" t="s">
        <v>42</v>
      </c>
      <c r="C5" s="5">
        <f>_xll.qQuery(C1,".z.D")</f>
        <v>41832</v>
      </c>
      <c r="D5" s="6">
        <f>C5</f>
        <v>41832</v>
      </c>
      <c r="E5" s="5"/>
    </row>
    <row r="6" spans="1:20" x14ac:dyDescent="0.25">
      <c r="A6" s="4" t="s">
        <v>2</v>
      </c>
      <c r="B6" s="4" t="s">
        <v>43</v>
      </c>
      <c r="C6" s="5">
        <f t="array" ref="C6:E6">_xll.qQuery(C1,"10 * 1 2 3")</f>
        <v>10</v>
      </c>
      <c r="D6" s="5">
        <v>20</v>
      </c>
      <c r="E6" s="5">
        <v>30</v>
      </c>
    </row>
    <row r="7" spans="1:20" x14ac:dyDescent="0.25">
      <c r="A7" s="4"/>
      <c r="B7" s="5"/>
      <c r="C7" s="5"/>
      <c r="D7" s="5"/>
      <c r="E7" s="5"/>
    </row>
    <row r="8" spans="1:20" x14ac:dyDescent="0.25">
      <c r="A8" s="4" t="s">
        <v>3</v>
      </c>
      <c r="B8" s="4" t="s">
        <v>44</v>
      </c>
      <c r="C8" s="5">
        <f>_xll.qQuery(C1,"func",3,10)</f>
        <v>30</v>
      </c>
      <c r="D8" s="5"/>
      <c r="E8" s="5"/>
    </row>
    <row r="9" spans="1:20" x14ac:dyDescent="0.25">
      <c r="A9" s="4" t="s">
        <v>3</v>
      </c>
      <c r="B9" s="4" t="s">
        <v>45</v>
      </c>
      <c r="C9" s="5" t="str">
        <f>_xll.qQuery(C1,"triple:{[p] :3*p}")</f>
        <v>triple:{[p] :3*p}</v>
      </c>
      <c r="D9" s="5"/>
      <c r="E9" s="5"/>
    </row>
    <row r="10" spans="1:20" x14ac:dyDescent="0.25">
      <c r="A10" s="4" t="s">
        <v>3</v>
      </c>
      <c r="B10" s="4" t="s">
        <v>46</v>
      </c>
      <c r="C10" s="5">
        <f>_xll.qQuery(C1,"triple",40)</f>
        <v>120</v>
      </c>
      <c r="D10" s="5"/>
      <c r="E10" s="5"/>
    </row>
    <row r="11" spans="1:20" x14ac:dyDescent="0.25">
      <c r="A11" s="4" t="s">
        <v>3</v>
      </c>
      <c r="B11" s="4" t="s">
        <v>56</v>
      </c>
      <c r="C11" s="5">
        <f ca="1">_xll.qQuery(C1,"getMax",_xll.qList(D11:F11,"f"))</f>
        <v>95</v>
      </c>
      <c r="D11" s="5">
        <f t="array" ref="D11:F11" ca="1">INT(100*RAND())</f>
        <v>54</v>
      </c>
      <c r="E11" s="5">
        <f ca="1"/>
        <v>93</v>
      </c>
      <c r="F11">
        <f ca="1"/>
        <v>95</v>
      </c>
    </row>
    <row r="12" spans="1:20" x14ac:dyDescent="0.25">
      <c r="A12" s="4"/>
      <c r="B12" s="4"/>
      <c r="C12" s="5"/>
      <c r="D12" s="5"/>
      <c r="E12" s="5"/>
    </row>
    <row r="13" spans="1:20" x14ac:dyDescent="0.25">
      <c r="A13" s="4" t="s">
        <v>4</v>
      </c>
      <c r="B13" s="4" t="s">
        <v>83</v>
      </c>
      <c r="C13" s="9" t="str">
        <f t="array" ref="C13:D16">_xll.qQuery(C1,"t1")</f>
        <v>colA</v>
      </c>
      <c r="D13" s="9" t="str">
        <v>colB</v>
      </c>
      <c r="E13" s="5"/>
    </row>
    <row r="14" spans="1:20" x14ac:dyDescent="0.25">
      <c r="A14" s="4"/>
      <c r="B14" s="4"/>
      <c r="C14" s="8" t="str">
        <v>a</v>
      </c>
      <c r="D14" s="8">
        <v>1</v>
      </c>
      <c r="E14" s="5"/>
    </row>
    <row r="15" spans="1:20" x14ac:dyDescent="0.25">
      <c r="A15" s="4"/>
      <c r="B15" s="4"/>
      <c r="C15" s="8" t="str">
        <v>b</v>
      </c>
      <c r="D15" s="8">
        <v>2</v>
      </c>
      <c r="E15" s="5"/>
    </row>
    <row r="16" spans="1:20" x14ac:dyDescent="0.25">
      <c r="A16" s="4"/>
      <c r="B16" s="4"/>
      <c r="C16" s="8" t="str">
        <v>c</v>
      </c>
      <c r="D16" s="8">
        <v>3</v>
      </c>
      <c r="E16" s="5"/>
    </row>
    <row r="17" spans="1:22" x14ac:dyDescent="0.25">
      <c r="A17" s="4"/>
      <c r="B17" s="4"/>
      <c r="C17" s="24"/>
      <c r="D17" s="24"/>
      <c r="E17" s="5"/>
    </row>
    <row r="18" spans="1:22" x14ac:dyDescent="0.25">
      <c r="A18" s="4" t="s">
        <v>4</v>
      </c>
      <c r="B18" s="4" t="s">
        <v>80</v>
      </c>
      <c r="C18" s="4" t="str">
        <f>_xll.qQuery(C1,T1)</f>
        <v>ERR: table</v>
      </c>
      <c r="D18" s="24"/>
      <c r="E18" s="5"/>
    </row>
    <row r="19" spans="1:22" x14ac:dyDescent="0.25">
      <c r="A19" s="4"/>
      <c r="B19" s="4"/>
      <c r="C19" s="4"/>
      <c r="D19" s="4"/>
      <c r="E19" s="5"/>
    </row>
    <row r="20" spans="1:22" x14ac:dyDescent="0.25">
      <c r="A20" s="4" t="s">
        <v>4</v>
      </c>
      <c r="B20" s="4" t="s">
        <v>47</v>
      </c>
      <c r="C20" s="9" t="str">
        <f t="array" ref="C20:D21">_xll.qQuery(C1,"select from t2 where colA=`d")</f>
        <v>colA</v>
      </c>
      <c r="D20" s="9" t="str">
        <v>colB</v>
      </c>
    </row>
    <row r="21" spans="1:22" x14ac:dyDescent="0.25">
      <c r="A21" s="4"/>
      <c r="B21" s="4"/>
      <c r="C21" s="8" t="str">
        <v>d</v>
      </c>
      <c r="D21" s="8">
        <v>2</v>
      </c>
    </row>
    <row r="22" spans="1:22" x14ac:dyDescent="0.25">
      <c r="A22" s="4"/>
      <c r="B22" s="4"/>
      <c r="C22" s="4"/>
      <c r="D22" s="4"/>
    </row>
    <row r="23" spans="1:22" x14ac:dyDescent="0.25">
      <c r="A23" s="4" t="s">
        <v>4</v>
      </c>
      <c r="B23" s="4" t="s">
        <v>48</v>
      </c>
      <c r="C23" s="9" t="str">
        <f t="array" ref="C23:D25">_xll.qQuery(C1,"select from t2 where colA=`c")</f>
        <v>colA</v>
      </c>
      <c r="D23" s="9" t="str">
        <v>colB</v>
      </c>
    </row>
    <row r="24" spans="1:22" x14ac:dyDescent="0.25">
      <c r="A24" s="4"/>
      <c r="B24" s="4"/>
      <c r="C24" s="8" t="str">
        <v>c</v>
      </c>
      <c r="D24" s="8">
        <v>1</v>
      </c>
    </row>
    <row r="25" spans="1:22" x14ac:dyDescent="0.25">
      <c r="A25" s="4"/>
      <c r="B25" s="4"/>
      <c r="C25" s="8" t="str">
        <v>c</v>
      </c>
      <c r="D25" s="8" t="e">
        <v>#VALUE!</v>
      </c>
    </row>
    <row r="26" spans="1:22" x14ac:dyDescent="0.25">
      <c r="A26" s="4"/>
      <c r="B26" s="4"/>
      <c r="C26" s="4"/>
      <c r="D26" s="4"/>
    </row>
    <row r="27" spans="1:22" x14ac:dyDescent="0.25">
      <c r="A27" s="4" t="s">
        <v>4</v>
      </c>
      <c r="B27" s="4" t="s">
        <v>49</v>
      </c>
      <c r="C27" s="9" t="str">
        <f t="array" ref="C27:D29">_xll.qQuery(C1, "flip last select from t2 where colA=`c")</f>
        <v>colA</v>
      </c>
      <c r="D27" s="9" t="str">
        <v>colB</v>
      </c>
    </row>
    <row r="28" spans="1:22" x14ac:dyDescent="0.25">
      <c r="A28" s="4"/>
      <c r="B28" s="4"/>
      <c r="C28" s="8" t="str">
        <v>c</v>
      </c>
      <c r="D28" s="8" t="str">
        <v>sym1</v>
      </c>
    </row>
    <row r="29" spans="1:22" x14ac:dyDescent="0.25">
      <c r="A29" s="4"/>
      <c r="B29" s="4"/>
      <c r="C29" s="8" t="str">
        <v>c</v>
      </c>
      <c r="D29" s="8" t="str">
        <v>sym2</v>
      </c>
    </row>
    <row r="30" spans="1:22" x14ac:dyDescent="0.25">
      <c r="A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4" t="s">
        <v>4</v>
      </c>
      <c r="B31" s="45" t="s">
        <v>84</v>
      </c>
      <c r="C31" s="9" t="str">
        <f t="array" ref="C31:D45">_xll.qQuery(C1,"ungroup 0!select raze raze enlist colB by colA from t2")</f>
        <v>colA</v>
      </c>
      <c r="D31" s="9" t="str">
        <v>colB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8" t="str">
        <v>a</v>
      </c>
      <c r="D32" s="8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</row>
    <row r="33" spans="1:22" x14ac:dyDescent="0.25">
      <c r="A33" s="4"/>
      <c r="B33" s="4"/>
      <c r="C33" s="8" t="str">
        <v>a</v>
      </c>
      <c r="D33" s="8"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8" t="str">
        <v>a</v>
      </c>
      <c r="D34" s="8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8" t="str">
        <v>b</v>
      </c>
      <c r="D35" s="8" t="str">
        <v>t</v>
      </c>
    </row>
    <row r="36" spans="1:22" x14ac:dyDescent="0.25">
      <c r="A36" s="4"/>
      <c r="B36" s="4"/>
      <c r="C36" s="8" t="str">
        <v>b</v>
      </c>
      <c r="D36" s="8" t="str">
        <v>e</v>
      </c>
    </row>
    <row r="37" spans="1:22" x14ac:dyDescent="0.25">
      <c r="A37" s="4"/>
      <c r="B37" s="4"/>
      <c r="C37" s="8" t="str">
        <v>b</v>
      </c>
      <c r="D37" s="8" t="str">
        <v>x</v>
      </c>
    </row>
    <row r="38" spans="1:22" x14ac:dyDescent="0.25">
      <c r="A38" s="4"/>
      <c r="B38" s="4"/>
      <c r="C38" s="8" t="str">
        <v>b</v>
      </c>
      <c r="D38" s="8" t="str">
        <v>t</v>
      </c>
    </row>
    <row r="39" spans="1:22" x14ac:dyDescent="0.25">
      <c r="A39" s="4"/>
      <c r="B39" s="4"/>
      <c r="C39" s="8" t="str">
        <v>c</v>
      </c>
      <c r="D39" s="8">
        <v>1</v>
      </c>
      <c r="E39" s="10"/>
      <c r="F39" s="10"/>
      <c r="G39" s="10"/>
    </row>
    <row r="40" spans="1:22" x14ac:dyDescent="0.25">
      <c r="A40" s="4"/>
      <c r="B40" s="4"/>
      <c r="C40" s="8" t="str">
        <v>c</v>
      </c>
      <c r="D40" s="8" t="str">
        <v>sym1</v>
      </c>
      <c r="E40" s="10"/>
      <c r="F40" s="10"/>
      <c r="G40" s="10"/>
    </row>
    <row r="41" spans="1:22" x14ac:dyDescent="0.25">
      <c r="A41" s="4"/>
      <c r="B41" s="4"/>
      <c r="C41" s="8" t="str">
        <v>c</v>
      </c>
      <c r="D41" s="8" t="str">
        <v>sym2</v>
      </c>
      <c r="E41" s="11"/>
      <c r="F41" s="11"/>
      <c r="G41" s="11"/>
    </row>
    <row r="42" spans="1:22" x14ac:dyDescent="0.25">
      <c r="A42" s="4"/>
      <c r="B42" s="4"/>
      <c r="C42" s="8" t="str">
        <v>d</v>
      </c>
      <c r="D42" s="8">
        <v>2</v>
      </c>
      <c r="E42" s="12"/>
      <c r="F42" s="12"/>
      <c r="G42" s="12"/>
    </row>
    <row r="43" spans="1:22" x14ac:dyDescent="0.25">
      <c r="A43" s="4"/>
      <c r="B43" s="4"/>
      <c r="C43" s="8" t="str">
        <v>e</v>
      </c>
      <c r="D43" s="8">
        <v>3</v>
      </c>
    </row>
    <row r="44" spans="1:22" x14ac:dyDescent="0.25">
      <c r="A44" s="4"/>
      <c r="B44" s="4"/>
      <c r="C44" s="8" t="str">
        <v>e</v>
      </c>
      <c r="D44" s="8">
        <v>3</v>
      </c>
    </row>
    <row r="45" spans="1:22" x14ac:dyDescent="0.25">
      <c r="A45" s="4"/>
      <c r="B45" s="4"/>
      <c r="C45" s="8" t="str">
        <v>e</v>
      </c>
      <c r="D45" s="8">
        <v>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45"/>
  <sheetViews>
    <sheetView tabSelected="1" topLeftCell="A10" workbookViewId="0">
      <selection activeCell="B30" sqref="B30:B36"/>
    </sheetView>
  </sheetViews>
  <sheetFormatPr defaultRowHeight="15" x14ac:dyDescent="0.25"/>
  <cols>
    <col min="1" max="1" width="14.85546875" customWidth="1"/>
    <col min="2" max="2" width="71.140625" bestFit="1" customWidth="1"/>
    <col min="3" max="4" width="19.140625" customWidth="1"/>
    <col min="5" max="6" width="10.85546875" customWidth="1"/>
    <col min="7" max="7" width="4.42578125" hidden="1" customWidth="1"/>
    <col min="8" max="19" width="0" hidden="1" customWidth="1"/>
    <col min="20" max="20" width="12" bestFit="1" customWidth="1"/>
  </cols>
  <sheetData>
    <row r="1" spans="1:20" x14ac:dyDescent="0.25">
      <c r="B1" s="7" t="s">
        <v>5</v>
      </c>
      <c r="C1" s="1" t="str">
        <f>_xll.qOpen("testConnection","localhost",5001)</f>
        <v>testConnection</v>
      </c>
      <c r="T1" s="42" t="s">
        <v>79</v>
      </c>
    </row>
    <row r="2" spans="1:20" x14ac:dyDescent="0.25">
      <c r="B2" s="2" t="s">
        <v>1</v>
      </c>
      <c r="C2" s="3" t="s">
        <v>0</v>
      </c>
    </row>
    <row r="3" spans="1:20" x14ac:dyDescent="0.25">
      <c r="A3" s="4" t="s">
        <v>2</v>
      </c>
      <c r="B3" s="4" t="s">
        <v>85</v>
      </c>
      <c r="C3" s="5" t="b">
        <f>_xll.qQueryRange(C1,"1b")</f>
        <v>1</v>
      </c>
      <c r="D3" s="5"/>
      <c r="E3" s="5"/>
    </row>
    <row r="4" spans="1:20" x14ac:dyDescent="0.25">
      <c r="A4" s="4" t="s">
        <v>2</v>
      </c>
      <c r="B4" s="4" t="s">
        <v>86</v>
      </c>
      <c r="C4" s="5">
        <f>_xll.qQueryRange(C1,"2+2")</f>
        <v>4</v>
      </c>
      <c r="D4" s="5"/>
      <c r="E4" s="5"/>
    </row>
    <row r="5" spans="1:20" x14ac:dyDescent="0.25">
      <c r="A5" s="4" t="s">
        <v>2</v>
      </c>
      <c r="B5" s="4" t="s">
        <v>87</v>
      </c>
      <c r="C5" s="5">
        <f>_xll.qQueryRange(C1,".z.D")</f>
        <v>41961</v>
      </c>
      <c r="D5" s="6">
        <f>C5</f>
        <v>41961</v>
      </c>
      <c r="E5" s="5"/>
    </row>
    <row r="6" spans="1:20" x14ac:dyDescent="0.25">
      <c r="A6" s="4" t="s">
        <v>2</v>
      </c>
      <c r="B6" s="4" t="s">
        <v>88</v>
      </c>
      <c r="C6" s="5">
        <f>_xll.qQueryRange(C1,"10 * 1 2 3")</f>
        <v>10</v>
      </c>
      <c r="D6" s="5">
        <v>20</v>
      </c>
      <c r="E6" s="5">
        <v>30</v>
      </c>
    </row>
    <row r="7" spans="1:20" x14ac:dyDescent="0.25">
      <c r="A7" s="4"/>
      <c r="B7" s="5"/>
      <c r="C7" s="5"/>
      <c r="D7" s="5"/>
      <c r="E7" s="5"/>
    </row>
    <row r="8" spans="1:20" x14ac:dyDescent="0.25">
      <c r="A8" s="4" t="s">
        <v>3</v>
      </c>
      <c r="B8" s="4" t="s">
        <v>89</v>
      </c>
      <c r="C8" s="5" t="str">
        <f>_xll.qQueryRange(C1,"func",3,10)</f>
        <v>ERR: func</v>
      </c>
      <c r="D8" s="5"/>
      <c r="E8" s="5"/>
    </row>
    <row r="9" spans="1:20" x14ac:dyDescent="0.25">
      <c r="A9" s="4" t="s">
        <v>3</v>
      </c>
      <c r="B9" s="4" t="s">
        <v>90</v>
      </c>
      <c r="C9" s="5" t="str">
        <f>_xll.qQueryRange(C1,"triple:{[p] :3*p}")</f>
        <v>triple:{[p] :3*p}</v>
      </c>
      <c r="D9" s="5"/>
      <c r="E9" s="5"/>
    </row>
    <row r="10" spans="1:20" x14ac:dyDescent="0.25">
      <c r="A10" s="4" t="s">
        <v>3</v>
      </c>
      <c r="B10" s="4" t="s">
        <v>91</v>
      </c>
      <c r="C10" s="5">
        <f>_xll.qQueryRange(C1,"triple",40)</f>
        <v>120</v>
      </c>
      <c r="D10" s="5"/>
      <c r="E10" s="5"/>
    </row>
    <row r="11" spans="1:20" x14ac:dyDescent="0.25">
      <c r="A11" s="4" t="s">
        <v>3</v>
      </c>
      <c r="B11" s="4" t="s">
        <v>92</v>
      </c>
      <c r="C11" s="5">
        <f ca="1">_xll.qQueryRange(C1,"getMax",_xll.qList(D11:F11,"f"))</f>
        <v>86</v>
      </c>
      <c r="D11" s="5">
        <f t="array" ref="D11:F11" ca="1">INT(100*RAND())</f>
        <v>40</v>
      </c>
      <c r="E11" s="5">
        <f ca="1"/>
        <v>22</v>
      </c>
      <c r="F11">
        <f ca="1"/>
        <v>86</v>
      </c>
    </row>
    <row r="12" spans="1:20" x14ac:dyDescent="0.25">
      <c r="A12" s="4"/>
      <c r="B12" s="4"/>
      <c r="C12" s="5"/>
      <c r="D12" s="5"/>
      <c r="E12" s="5"/>
    </row>
    <row r="13" spans="1:20" x14ac:dyDescent="0.25">
      <c r="A13" s="4" t="s">
        <v>4</v>
      </c>
      <c r="B13" s="4" t="s">
        <v>93</v>
      </c>
      <c r="C13" s="9" t="str">
        <f>_xll.qQueryRange(C1,"t1")</f>
        <v>colA</v>
      </c>
      <c r="D13" s="9" t="s">
        <v>99</v>
      </c>
      <c r="E13" s="5"/>
    </row>
    <row r="14" spans="1:20" x14ac:dyDescent="0.25">
      <c r="A14" s="4"/>
      <c r="B14" s="4"/>
      <c r="C14" s="8" t="s">
        <v>58</v>
      </c>
      <c r="D14" s="8">
        <v>1</v>
      </c>
      <c r="E14" s="5"/>
    </row>
    <row r="15" spans="1:20" x14ac:dyDescent="0.25">
      <c r="A15" s="4"/>
      <c r="B15" s="4"/>
      <c r="C15" s="8" t="s">
        <v>59</v>
      </c>
      <c r="D15" s="8">
        <v>2</v>
      </c>
      <c r="E15" s="5"/>
    </row>
    <row r="16" spans="1:20" x14ac:dyDescent="0.25">
      <c r="A16" s="4"/>
      <c r="B16" s="4"/>
      <c r="C16" s="8" t="s">
        <v>60</v>
      </c>
      <c r="D16" s="8">
        <v>3</v>
      </c>
      <c r="E16" s="5"/>
    </row>
    <row r="17" spans="1:22" x14ac:dyDescent="0.25">
      <c r="A17" s="4"/>
      <c r="B17" s="4"/>
      <c r="C17" s="24"/>
      <c r="D17" s="24"/>
      <c r="E17" s="5"/>
    </row>
    <row r="18" spans="1:22" x14ac:dyDescent="0.25">
      <c r="A18" s="4" t="s">
        <v>4</v>
      </c>
      <c r="B18" s="4" t="s">
        <v>94</v>
      </c>
      <c r="C18" s="4" t="str">
        <f>_xll.qQueryRange(C1,T1)</f>
        <v>ERR: table</v>
      </c>
      <c r="D18" s="24"/>
      <c r="E18" s="5"/>
    </row>
    <row r="19" spans="1:22" x14ac:dyDescent="0.25">
      <c r="A19" s="4"/>
      <c r="B19" s="4"/>
      <c r="C19" s="4"/>
      <c r="D19" s="4"/>
      <c r="E19" s="5"/>
    </row>
    <row r="20" spans="1:22" x14ac:dyDescent="0.25">
      <c r="A20" s="4" t="s">
        <v>4</v>
      </c>
      <c r="B20" s="4" t="s">
        <v>95</v>
      </c>
      <c r="C20" s="9" t="str">
        <f>_xll.qQueryRange(C1,"select from t2 where colA=`d")</f>
        <v>colA</v>
      </c>
      <c r="D20" s="9" t="s">
        <v>99</v>
      </c>
    </row>
    <row r="21" spans="1:22" x14ac:dyDescent="0.25">
      <c r="A21" s="4"/>
      <c r="B21" s="4"/>
      <c r="C21" s="8" t="s">
        <v>100</v>
      </c>
      <c r="D21" s="8">
        <v>2</v>
      </c>
    </row>
    <row r="22" spans="1:22" x14ac:dyDescent="0.25">
      <c r="A22" s="4"/>
      <c r="B22" s="4"/>
      <c r="C22" s="4"/>
      <c r="D22" s="4"/>
    </row>
    <row r="23" spans="1:22" x14ac:dyDescent="0.25">
      <c r="A23" s="4" t="s">
        <v>4</v>
      </c>
      <c r="B23" s="4" t="s">
        <v>96</v>
      </c>
      <c r="C23" s="9" t="str">
        <f>_xll.qQueryRange(C1,"select from t2 where colA=`c")</f>
        <v>colA</v>
      </c>
      <c r="D23" s="9" t="s">
        <v>99</v>
      </c>
    </row>
    <row r="24" spans="1:22" x14ac:dyDescent="0.25">
      <c r="A24" s="4"/>
      <c r="B24" s="4"/>
      <c r="C24" s="8" t="s">
        <v>60</v>
      </c>
      <c r="D24" s="8">
        <v>1</v>
      </c>
    </row>
    <row r="25" spans="1:22" x14ac:dyDescent="0.25">
      <c r="A25" s="4"/>
      <c r="B25" s="4"/>
      <c r="C25" s="8" t="s">
        <v>60</v>
      </c>
      <c r="D25" s="8"/>
    </row>
    <row r="26" spans="1:22" x14ac:dyDescent="0.25">
      <c r="A26" s="4"/>
      <c r="B26" s="4"/>
      <c r="C26" s="4"/>
      <c r="D26" s="4"/>
    </row>
    <row r="27" spans="1:22" x14ac:dyDescent="0.25">
      <c r="A27" s="4" t="s">
        <v>4</v>
      </c>
      <c r="B27" s="4" t="s">
        <v>97</v>
      </c>
      <c r="C27" s="9" t="str">
        <f>_xll.qQueryRange(C1, "flip last select from t2 where colA=`c")</f>
        <v>colA</v>
      </c>
      <c r="D27" s="9" t="s">
        <v>99</v>
      </c>
    </row>
    <row r="28" spans="1:22" x14ac:dyDescent="0.25">
      <c r="A28" s="4"/>
      <c r="B28" s="4"/>
      <c r="C28" s="8" t="s">
        <v>60</v>
      </c>
      <c r="D28" s="8" t="s">
        <v>101</v>
      </c>
    </row>
    <row r="29" spans="1:22" x14ac:dyDescent="0.25">
      <c r="A29" s="4"/>
      <c r="B29" s="4"/>
      <c r="C29" s="8" t="s">
        <v>60</v>
      </c>
      <c r="D29" s="8" t="s">
        <v>102</v>
      </c>
    </row>
    <row r="30" spans="1:22" x14ac:dyDescent="0.25">
      <c r="A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4" t="s">
        <v>4</v>
      </c>
      <c r="B31" s="45" t="s">
        <v>98</v>
      </c>
      <c r="C31" s="9" t="str">
        <f>_xll.qQueryRange(C1,"ungroup 0!select raze raze enlist colB by colA from t2")</f>
        <v>colA</v>
      </c>
      <c r="D31" s="9" t="s">
        <v>99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8" t="s">
        <v>58</v>
      </c>
      <c r="D32" s="8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</row>
    <row r="33" spans="1:22" x14ac:dyDescent="0.25">
      <c r="A33" s="4"/>
      <c r="B33" s="4"/>
      <c r="C33" s="8" t="s">
        <v>58</v>
      </c>
      <c r="D33" s="8"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8" t="s">
        <v>58</v>
      </c>
      <c r="D34" s="8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8" t="s">
        <v>59</v>
      </c>
      <c r="D35" s="8" t="s">
        <v>103</v>
      </c>
    </row>
    <row r="36" spans="1:22" x14ac:dyDescent="0.25">
      <c r="A36" s="4"/>
      <c r="B36" s="4"/>
      <c r="C36" s="8" t="s">
        <v>59</v>
      </c>
      <c r="D36" s="8" t="s">
        <v>104</v>
      </c>
    </row>
    <row r="37" spans="1:22" x14ac:dyDescent="0.25">
      <c r="A37" s="4"/>
      <c r="B37" s="4"/>
      <c r="C37" s="8" t="s">
        <v>59</v>
      </c>
      <c r="D37" s="8" t="s">
        <v>105</v>
      </c>
    </row>
    <row r="38" spans="1:22" x14ac:dyDescent="0.25">
      <c r="A38" s="4"/>
      <c r="B38" s="4"/>
      <c r="C38" s="8" t="s">
        <v>59</v>
      </c>
      <c r="D38" s="8" t="s">
        <v>103</v>
      </c>
    </row>
    <row r="39" spans="1:22" x14ac:dyDescent="0.25">
      <c r="A39" s="4"/>
      <c r="B39" s="4"/>
      <c r="C39" s="8" t="s">
        <v>60</v>
      </c>
      <c r="D39" s="8">
        <v>1</v>
      </c>
      <c r="E39" s="10"/>
      <c r="F39" s="10"/>
      <c r="G39" s="10"/>
    </row>
    <row r="40" spans="1:22" x14ac:dyDescent="0.25">
      <c r="A40" s="4"/>
      <c r="B40" s="4"/>
      <c r="C40" s="8" t="s">
        <v>60</v>
      </c>
      <c r="D40" s="8" t="s">
        <v>101</v>
      </c>
      <c r="E40" s="10"/>
      <c r="F40" s="10"/>
      <c r="G40" s="10"/>
    </row>
    <row r="41" spans="1:22" x14ac:dyDescent="0.25">
      <c r="A41" s="4"/>
      <c r="B41" s="4"/>
      <c r="C41" s="8" t="s">
        <v>60</v>
      </c>
      <c r="D41" s="8" t="s">
        <v>102</v>
      </c>
      <c r="E41" s="11"/>
      <c r="F41" s="11"/>
      <c r="G41" s="11"/>
    </row>
    <row r="42" spans="1:22" x14ac:dyDescent="0.25">
      <c r="A42" s="4"/>
      <c r="B42" s="4"/>
      <c r="C42" s="8" t="s">
        <v>100</v>
      </c>
      <c r="D42" s="8">
        <v>2</v>
      </c>
      <c r="E42" s="12"/>
      <c r="F42" s="12"/>
      <c r="G42" s="12"/>
    </row>
    <row r="43" spans="1:22" x14ac:dyDescent="0.25">
      <c r="A43" s="4"/>
      <c r="B43" s="4"/>
      <c r="C43" s="8" t="s">
        <v>104</v>
      </c>
      <c r="D43" s="8">
        <v>3</v>
      </c>
    </row>
    <row r="44" spans="1:22" x14ac:dyDescent="0.25">
      <c r="A44" s="4"/>
      <c r="B44" s="4"/>
      <c r="C44" s="8" t="s">
        <v>104</v>
      </c>
      <c r="D44" s="8">
        <v>3</v>
      </c>
    </row>
    <row r="45" spans="1:22" x14ac:dyDescent="0.25">
      <c r="A45" s="4"/>
      <c r="B45" s="4"/>
      <c r="C45" s="8" t="s">
        <v>104</v>
      </c>
      <c r="D45" s="8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"/>
  <sheetViews>
    <sheetView zoomScaleNormal="100" workbookViewId="0">
      <selection activeCell="C2" sqref="C2"/>
    </sheetView>
  </sheetViews>
  <sheetFormatPr defaultRowHeight="15" x14ac:dyDescent="0.25"/>
  <cols>
    <col min="1" max="1" width="16.85546875" customWidth="1"/>
    <col min="2" max="2" width="55.85546875" customWidth="1"/>
    <col min="3" max="3" width="31.7109375" customWidth="1"/>
    <col min="4" max="6" width="19.28515625" bestFit="1" customWidth="1"/>
    <col min="7" max="7" width="19.85546875" bestFit="1" customWidth="1"/>
  </cols>
  <sheetData>
    <row r="1" spans="1:7" x14ac:dyDescent="0.25">
      <c r="B1" s="7" t="s">
        <v>5</v>
      </c>
      <c r="C1" s="1" t="str">
        <f>_xll.qOpen("testConnection","localhost",5001)</f>
        <v>testConnection</v>
      </c>
    </row>
    <row r="2" spans="1:7" x14ac:dyDescent="0.25">
      <c r="B2" s="2" t="s">
        <v>1</v>
      </c>
      <c r="C2" s="3" t="s">
        <v>0</v>
      </c>
    </row>
    <row r="3" spans="1:7" x14ac:dyDescent="0.25">
      <c r="A3" s="4" t="s">
        <v>6</v>
      </c>
      <c r="B3" s="4" t="s">
        <v>50</v>
      </c>
      <c r="C3" s="4">
        <f>_xll.qQuery(C1, "func",_xll.qAtom(10,"i"),20)</f>
        <v>200</v>
      </c>
      <c r="D3" s="4"/>
    </row>
    <row r="4" spans="1:7" x14ac:dyDescent="0.25">
      <c r="A4" s="4" t="s">
        <v>6</v>
      </c>
      <c r="B4" s="4" t="s">
        <v>51</v>
      </c>
      <c r="C4" s="4">
        <f>_xll.qQuery(C1, "func",_xll.qAtom(10.99,"i"),20)</f>
        <v>220</v>
      </c>
      <c r="D4" s="4"/>
    </row>
    <row r="5" spans="1:7" x14ac:dyDescent="0.25">
      <c r="A5" s="4" t="s">
        <v>6</v>
      </c>
      <c r="B5" s="4" t="s">
        <v>52</v>
      </c>
      <c r="C5" s="4" t="str">
        <f>_xll.qQuery(C1, "dtTest",_xll.qAtom(255,"i"),-6)</f>
        <v>ok</v>
      </c>
      <c r="D5" s="4"/>
    </row>
    <row r="6" spans="1:7" x14ac:dyDescent="0.25">
      <c r="A6" s="4" t="s">
        <v>6</v>
      </c>
      <c r="B6" s="4" t="s">
        <v>53</v>
      </c>
      <c r="C6" s="4" t="str">
        <f>_xll.qQuery(C1, "dtTest",_xll.qAtom(255,"i"),-8)</f>
        <v>nok</v>
      </c>
      <c r="D6" s="4"/>
    </row>
    <row r="7" spans="1:7" x14ac:dyDescent="0.25">
      <c r="A7" s="4" t="s">
        <v>6</v>
      </c>
      <c r="B7" s="4" t="s">
        <v>54</v>
      </c>
      <c r="C7" s="4" t="str">
        <f>_xll.qQuery(C1, "dtTest",_xll.qAtom(255,"e"),-8)</f>
        <v>ok</v>
      </c>
      <c r="D7" s="4"/>
    </row>
    <row r="8" spans="1:7" x14ac:dyDescent="0.25">
      <c r="A8" s="4"/>
    </row>
    <row r="9" spans="1:7" x14ac:dyDescent="0.25">
      <c r="A9" s="4"/>
      <c r="B9" s="4"/>
      <c r="C9" s="4"/>
    </row>
    <row r="16" spans="1:7" x14ac:dyDescent="0.25">
      <c r="D16" s="10"/>
      <c r="E16" s="10"/>
      <c r="F16" s="10"/>
      <c r="G16" s="10"/>
    </row>
    <row r="17" spans="4:7" x14ac:dyDescent="0.25">
      <c r="D17" s="10"/>
      <c r="E17" s="10"/>
      <c r="F17" s="10"/>
      <c r="G17" s="10"/>
    </row>
    <row r="18" spans="4:7" x14ac:dyDescent="0.25">
      <c r="D18" s="11"/>
      <c r="E18" s="11"/>
      <c r="F18" s="11"/>
      <c r="G18" s="11"/>
    </row>
    <row r="19" spans="4:7" x14ac:dyDescent="0.25">
      <c r="D19" s="12"/>
      <c r="E19" s="12"/>
      <c r="F19" s="12"/>
      <c r="G19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7"/>
  <sheetViews>
    <sheetView topLeftCell="B1" zoomScaleNormal="100" workbookViewId="0">
      <selection activeCell="C7" sqref="C7"/>
    </sheetView>
  </sheetViews>
  <sheetFormatPr defaultRowHeight="15" x14ac:dyDescent="0.25"/>
  <cols>
    <col min="1" max="1" width="23.42578125" bestFit="1" customWidth="1"/>
    <col min="2" max="2" width="59" customWidth="1"/>
    <col min="3" max="3" width="14.7109375" customWidth="1"/>
    <col min="4" max="9" width="4.42578125" customWidth="1"/>
    <col min="10" max="10" width="6.5703125" style="31" customWidth="1"/>
    <col min="11" max="13" width="4.28515625" customWidth="1"/>
  </cols>
  <sheetData>
    <row r="1" spans="1:15" x14ac:dyDescent="0.25">
      <c r="B1" s="7" t="s">
        <v>5</v>
      </c>
      <c r="C1" s="1" t="str">
        <f>_xll.qOpen("testConnection","localhost",5001)</f>
        <v>testConnection</v>
      </c>
      <c r="H1" s="16"/>
      <c r="I1" s="16"/>
      <c r="J1" s="38"/>
      <c r="K1" s="32"/>
      <c r="L1" s="35">
        <v>1</v>
      </c>
      <c r="M1" s="32"/>
      <c r="N1" s="5"/>
      <c r="O1" s="27"/>
    </row>
    <row r="2" spans="1:15" x14ac:dyDescent="0.25">
      <c r="B2" s="2" t="s">
        <v>1</v>
      </c>
      <c r="C2" s="3" t="s">
        <v>0</v>
      </c>
      <c r="H2" s="16"/>
      <c r="I2" s="16"/>
      <c r="J2" s="4" t="s">
        <v>61</v>
      </c>
      <c r="K2" s="32"/>
      <c r="L2" s="35">
        <v>2</v>
      </c>
      <c r="M2" s="32"/>
      <c r="N2" s="5"/>
      <c r="O2" s="27"/>
    </row>
    <row r="3" spans="1:15" x14ac:dyDescent="0.25">
      <c r="A3" s="4" t="s">
        <v>65</v>
      </c>
      <c r="B3" s="4" t="s">
        <v>70</v>
      </c>
      <c r="C3" s="4" t="str">
        <f>_xll.qQuery(C1,"{.tst.vL:x}",_xll.qList(L1:L3,"i"))</f>
        <v>{.tst.vL:x}</v>
      </c>
      <c r="D3" s="4"/>
      <c r="E3" s="4"/>
      <c r="F3" s="4"/>
      <c r="G3" s="4"/>
      <c r="H3" s="4"/>
      <c r="I3" s="4"/>
      <c r="J3" s="4"/>
      <c r="K3" s="32"/>
      <c r="L3" s="35">
        <v>3</v>
      </c>
      <c r="M3" s="32"/>
      <c r="N3" s="5"/>
      <c r="O3" s="27"/>
    </row>
    <row r="4" spans="1:15" x14ac:dyDescent="0.25">
      <c r="A4" s="4" t="s">
        <v>66</v>
      </c>
      <c r="B4" s="4" t="s">
        <v>71</v>
      </c>
      <c r="C4" s="4" t="str">
        <f>_xll.qQuery(C1,"{.tst.hL:x}",_xll.qList(K4:M4,"i"))</f>
        <v>{.tst.hL:x}</v>
      </c>
      <c r="D4" s="4"/>
      <c r="E4" s="4"/>
      <c r="F4" s="4"/>
      <c r="G4" s="4"/>
      <c r="H4" s="4"/>
      <c r="I4" s="4"/>
      <c r="J4" s="4" t="s">
        <v>57</v>
      </c>
      <c r="K4" s="34">
        <v>4</v>
      </c>
      <c r="L4" s="34">
        <v>5</v>
      </c>
      <c r="M4" s="34">
        <v>6</v>
      </c>
      <c r="N4" s="5"/>
      <c r="O4" s="27"/>
    </row>
    <row r="5" spans="1:15" x14ac:dyDescent="0.25">
      <c r="A5" s="4" t="s">
        <v>67</v>
      </c>
      <c r="B5" s="4" t="s">
        <v>72</v>
      </c>
      <c r="C5" s="4" t="str">
        <f>_xll.qQuery(C1,"{.tst.2D:x}",_xll.qList(K5:M7,"i"))</f>
        <v>{.tst.2D:x}</v>
      </c>
      <c r="D5" s="4"/>
      <c r="E5" s="4"/>
      <c r="F5" s="4"/>
      <c r="G5" s="4"/>
      <c r="H5" s="4"/>
      <c r="I5" s="4"/>
      <c r="J5" s="38"/>
      <c r="K5" s="37">
        <v>10</v>
      </c>
      <c r="L5" s="37">
        <v>11</v>
      </c>
      <c r="M5" s="37">
        <v>12</v>
      </c>
      <c r="N5" s="5"/>
      <c r="O5" s="27"/>
    </row>
    <row r="6" spans="1:15" x14ac:dyDescent="0.25">
      <c r="A6" s="4" t="s">
        <v>68</v>
      </c>
      <c r="B6" s="4" t="s">
        <v>73</v>
      </c>
      <c r="C6" s="4" t="str">
        <f t="array" ref="C6:E6">_xll.qQuery(C1,"func",_xll.qList(K4:M4,"i"),_xll.qList(K8:M8,"i"))</f>
        <v>ERR: func</v>
      </c>
      <c r="D6" s="4" t="str">
        <v>ERR: func</v>
      </c>
      <c r="E6" s="4" t="str">
        <v>ERR: func</v>
      </c>
      <c r="F6" s="4"/>
      <c r="G6" s="4"/>
      <c r="H6" s="4"/>
      <c r="I6" s="4"/>
      <c r="J6" s="4" t="s">
        <v>62</v>
      </c>
      <c r="K6" s="37">
        <v>13</v>
      </c>
      <c r="L6" s="37">
        <v>14</v>
      </c>
      <c r="M6" s="37">
        <v>15</v>
      </c>
      <c r="N6" s="5"/>
      <c r="O6" s="27"/>
    </row>
    <row r="7" spans="1:15" x14ac:dyDescent="0.25">
      <c r="A7" s="4" t="s">
        <v>69</v>
      </c>
      <c r="B7" s="4" t="s">
        <v>74</v>
      </c>
      <c r="C7" s="4" t="str">
        <f t="array" ref="C7:H7">_xll.qQuery(C1,"mixedList",_xll.qList(K8:M8,"i"),_xll.qList(K9:M9,"s"))</f>
        <v>ERR: mixedList</v>
      </c>
      <c r="D7" s="4" t="str">
        <v>ERR: mixedList</v>
      </c>
      <c r="E7" s="4" t="str">
        <v>ERR: mixedList</v>
      </c>
      <c r="F7" s="4" t="str">
        <v>ERR: mixedList</v>
      </c>
      <c r="G7" s="4" t="str">
        <v>ERR: mixedList</v>
      </c>
      <c r="H7" s="4" t="str">
        <v>ERR: mixedList</v>
      </c>
      <c r="I7" s="4"/>
      <c r="J7" s="4"/>
      <c r="K7" s="37">
        <v>16</v>
      </c>
      <c r="L7" s="37">
        <v>17</v>
      </c>
      <c r="M7" s="37">
        <v>18</v>
      </c>
      <c r="N7" s="5"/>
      <c r="O7" s="27"/>
    </row>
    <row r="8" spans="1:15" x14ac:dyDescent="0.25">
      <c r="A8" s="4"/>
      <c r="B8" s="4"/>
      <c r="C8" s="4"/>
      <c r="D8" s="4"/>
      <c r="E8" s="4"/>
      <c r="F8" s="4"/>
      <c r="G8" s="4"/>
      <c r="H8" s="24"/>
      <c r="I8" s="24"/>
      <c r="J8" s="4" t="s">
        <v>63</v>
      </c>
      <c r="K8" s="33">
        <v>7</v>
      </c>
      <c r="L8" s="33">
        <v>8</v>
      </c>
      <c r="M8" s="33">
        <v>9</v>
      </c>
      <c r="N8" s="5"/>
      <c r="O8" s="27"/>
    </row>
    <row r="9" spans="1:15" x14ac:dyDescent="0.25">
      <c r="A9" s="4"/>
      <c r="B9" s="4"/>
      <c r="C9" s="4"/>
      <c r="D9" s="4"/>
      <c r="E9" s="4"/>
      <c r="F9" s="4"/>
      <c r="G9" s="4"/>
      <c r="H9" s="24"/>
      <c r="I9" s="24"/>
      <c r="J9" s="4" t="s">
        <v>64</v>
      </c>
      <c r="K9" s="36" t="s">
        <v>58</v>
      </c>
      <c r="L9" s="36" t="s">
        <v>59</v>
      </c>
      <c r="M9" s="36" t="s">
        <v>60</v>
      </c>
      <c r="N9" s="5"/>
      <c r="O9" s="27"/>
    </row>
    <row r="10" spans="1:15" x14ac:dyDescent="0.25">
      <c r="A10" s="4"/>
      <c r="B10" s="4"/>
      <c r="C10" s="4"/>
      <c r="D10" s="4"/>
      <c r="E10" s="4"/>
      <c r="F10" s="4"/>
      <c r="G10" s="4"/>
      <c r="H10" s="24"/>
      <c r="I10" s="24"/>
      <c r="J10" s="30"/>
      <c r="K10" s="29"/>
      <c r="L10" s="29"/>
      <c r="M10" s="29"/>
      <c r="O10" s="27"/>
    </row>
    <row r="11" spans="1:15" x14ac:dyDescent="0.25">
      <c r="J11" s="30"/>
      <c r="O11" s="26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5" x14ac:dyDescent="0.25">
      <c r="D15" s="12"/>
      <c r="E15" s="12"/>
      <c r="F15" s="12"/>
      <c r="G15" s="12"/>
    </row>
    <row r="16" spans="1:15" x14ac:dyDescent="0.25">
      <c r="A16" s="4"/>
      <c r="B16" s="4"/>
      <c r="C16" s="4"/>
      <c r="D16" s="4"/>
      <c r="E16" s="4"/>
      <c r="F16" s="4"/>
      <c r="G16" s="4"/>
      <c r="H16" s="25"/>
      <c r="I16" s="25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"/>
  <sheetViews>
    <sheetView zoomScaleNormal="100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60.7109375" bestFit="1" customWidth="1"/>
    <col min="3" max="3" width="18.28515625" bestFit="1" customWidth="1"/>
    <col min="4" max="4" width="20.7109375" bestFit="1" customWidth="1"/>
    <col min="5" max="7" width="9.42578125" customWidth="1"/>
    <col min="8" max="8" width="9.7109375" customWidth="1"/>
    <col min="9" max="9" width="19.140625" bestFit="1" customWidth="1"/>
    <col min="10" max="12" width="9.85546875" customWidth="1"/>
  </cols>
  <sheetData>
    <row r="1" spans="1:12" x14ac:dyDescent="0.25">
      <c r="B1" s="7" t="s">
        <v>5</v>
      </c>
      <c r="C1" s="1" t="str">
        <f>_xll.qOpen("testConnection","localhost",5001,"","")</f>
        <v>testConnection</v>
      </c>
    </row>
    <row r="2" spans="1:12" x14ac:dyDescent="0.25">
      <c r="B2" s="2" t="s">
        <v>1</v>
      </c>
      <c r="C2" s="3" t="s">
        <v>0</v>
      </c>
    </row>
    <row r="3" spans="1:12" x14ac:dyDescent="0.25">
      <c r="A3" s="4" t="s">
        <v>20</v>
      </c>
      <c r="B3" s="4" t="s">
        <v>75</v>
      </c>
      <c r="C3" s="39" t="str">
        <f t="array" ref="C3:G7">_xll.qQuery(C1,"{[x]:x}",_xll.qDict(data!A1:E1,data!A2:E5,"ssfff"))</f>
        <v>Symbol</v>
      </c>
      <c r="D3" s="39" t="str">
        <v>CompanyName</v>
      </c>
      <c r="E3" s="39" t="str">
        <v>Price</v>
      </c>
      <c r="F3" s="39" t="str">
        <v>Change</v>
      </c>
      <c r="G3" s="39" t="str">
        <v>MktCap</v>
      </c>
    </row>
    <row r="4" spans="1:12" x14ac:dyDescent="0.25">
      <c r="A4" s="4"/>
      <c r="B4" s="4"/>
      <c r="C4" s="4" t="str">
        <v>GOOG</v>
      </c>
      <c r="D4" s="4" t="str">
        <v>Google Inc</v>
      </c>
      <c r="E4" s="4">
        <v>559.65</v>
      </c>
      <c r="F4" s="4">
        <v>-2.4700000000000002</v>
      </c>
      <c r="G4" s="4">
        <v>380.31</v>
      </c>
    </row>
    <row r="5" spans="1:12" x14ac:dyDescent="0.25">
      <c r="A5" s="4"/>
      <c r="B5" s="4"/>
      <c r="C5" s="4" t="str">
        <v>YHOO</v>
      </c>
      <c r="D5" s="4" t="str">
        <v>Yahoo! Inc.</v>
      </c>
      <c r="E5" s="4">
        <v>35.979999999999997</v>
      </c>
      <c r="F5" s="4">
        <v>-0.06</v>
      </c>
      <c r="G5" s="4">
        <v>36.229999999999997</v>
      </c>
      <c r="H5" s="14"/>
      <c r="I5" s="14"/>
      <c r="J5" s="14"/>
      <c r="K5" s="14"/>
      <c r="L5" s="14"/>
    </row>
    <row r="6" spans="1:12" x14ac:dyDescent="0.25">
      <c r="A6" s="4"/>
      <c r="B6" s="4"/>
      <c r="C6" s="4" t="str">
        <v>MSFT</v>
      </c>
      <c r="D6" s="4" t="str">
        <v>Microsoft Corporation</v>
      </c>
      <c r="E6" s="4">
        <v>41.01</v>
      </c>
      <c r="F6" s="4">
        <v>-0.26</v>
      </c>
      <c r="G6" s="4">
        <v>338.68</v>
      </c>
      <c r="K6" s="13"/>
    </row>
    <row r="7" spans="1:12" x14ac:dyDescent="0.25">
      <c r="A7" s="4"/>
      <c r="B7" s="4"/>
      <c r="C7" s="4" t="str">
        <v>AAPL</v>
      </c>
      <c r="D7" s="4" t="str">
        <v>Apple Inc.</v>
      </c>
      <c r="E7" s="4">
        <v>94.34</v>
      </c>
      <c r="F7" s="4">
        <v>0.64</v>
      </c>
      <c r="G7" s="4">
        <v>568.83000000000004</v>
      </c>
      <c r="K7" s="13"/>
    </row>
    <row r="8" spans="1:12" x14ac:dyDescent="0.25">
      <c r="C8" s="13"/>
      <c r="D8" s="13"/>
      <c r="E8" s="13"/>
      <c r="F8" s="13"/>
      <c r="G8" s="13"/>
      <c r="K8" s="13"/>
    </row>
    <row r="9" spans="1:12" x14ac:dyDescent="0.25">
      <c r="A9" s="4" t="s">
        <v>20</v>
      </c>
      <c r="B9" s="4" t="s">
        <v>76</v>
      </c>
      <c r="C9" s="4" t="str">
        <f>_xll.qQuery(C1,"{.tst.d:x}",_xll.qDict(data!A1:E1,data!A2:E5,"ssfff"))</f>
        <v>{.tst.d:x}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"/>
  <sheetViews>
    <sheetView zoomScaleNormal="100" workbookViewId="0">
      <selection activeCell="C2" sqref="C2"/>
    </sheetView>
  </sheetViews>
  <sheetFormatPr defaultRowHeight="15" x14ac:dyDescent="0.25"/>
  <cols>
    <col min="1" max="1" width="12.7109375" style="26" bestFit="1" customWidth="1"/>
    <col min="2" max="2" width="73.140625" style="26" bestFit="1" customWidth="1"/>
    <col min="3" max="3" width="15.28515625" style="26" customWidth="1"/>
    <col min="4" max="4" width="13.5703125" style="26" customWidth="1"/>
    <col min="5" max="7" width="9.42578125" style="26" customWidth="1"/>
    <col min="8" max="8" width="9.7109375" style="26" customWidth="1"/>
    <col min="9" max="9" width="19.140625" style="26" bestFit="1" customWidth="1"/>
    <col min="10" max="12" width="9.85546875" style="26" customWidth="1"/>
    <col min="13" max="16384" width="9.140625" style="26"/>
  </cols>
  <sheetData>
    <row r="1" spans="1:7" x14ac:dyDescent="0.25">
      <c r="B1" s="40" t="s">
        <v>5</v>
      </c>
      <c r="C1" s="28" t="str">
        <f>_xll.qOpen("testConnection","localhost",5001,"","")</f>
        <v>testConnection</v>
      </c>
    </row>
    <row r="2" spans="1:7" x14ac:dyDescent="0.25">
      <c r="B2" s="17" t="s">
        <v>1</v>
      </c>
      <c r="C2" s="18" t="s">
        <v>0</v>
      </c>
    </row>
    <row r="3" spans="1:7" x14ac:dyDescent="0.25">
      <c r="A3" s="16" t="s">
        <v>21</v>
      </c>
      <c r="B3" s="24" t="s">
        <v>77</v>
      </c>
      <c r="C3" s="41" t="str">
        <f t="array" ref="C3:G7">_xll.qQuery(C1,"{[x]:x}",_xll.qTable(data!A1:E1,data!A2:E5,"ssfff",data!A1))</f>
        <v>Symbol</v>
      </c>
      <c r="D3" s="41" t="str">
        <v>CompanyName</v>
      </c>
      <c r="E3" s="41" t="str">
        <v>Price</v>
      </c>
      <c r="F3" s="41" t="str">
        <v>Change</v>
      </c>
      <c r="G3" s="41" t="str">
        <v>MktCap</v>
      </c>
    </row>
    <row r="4" spans="1:7" x14ac:dyDescent="0.25">
      <c r="A4" s="16"/>
      <c r="B4" s="16"/>
      <c r="C4" s="16" t="str">
        <v>GOOG</v>
      </c>
      <c r="D4" s="16" t="str">
        <v>Google Inc</v>
      </c>
      <c r="E4" s="16">
        <v>559.65</v>
      </c>
      <c r="F4" s="16">
        <v>-2.4700000000000002</v>
      </c>
      <c r="G4" s="16">
        <v>380.31</v>
      </c>
    </row>
    <row r="5" spans="1:7" x14ac:dyDescent="0.25">
      <c r="A5" s="16"/>
      <c r="B5" s="16"/>
      <c r="C5" s="16" t="str">
        <v>YHOO</v>
      </c>
      <c r="D5" s="16" t="str">
        <v>Yahoo! Inc.</v>
      </c>
      <c r="E5" s="16">
        <v>35.979999999999997</v>
      </c>
      <c r="F5" s="16">
        <v>-0.06</v>
      </c>
      <c r="G5" s="16">
        <v>36.229999999999997</v>
      </c>
    </row>
    <row r="6" spans="1:7" x14ac:dyDescent="0.25">
      <c r="A6" s="16"/>
      <c r="B6" s="16"/>
      <c r="C6" s="16" t="str">
        <v>MSFT</v>
      </c>
      <c r="D6" s="16" t="str">
        <v>Microsoft Corporation</v>
      </c>
      <c r="E6" s="16">
        <v>41.01</v>
      </c>
      <c r="F6" s="16">
        <v>-0.26</v>
      </c>
      <c r="G6" s="16">
        <v>338.68</v>
      </c>
    </row>
    <row r="7" spans="1:7" x14ac:dyDescent="0.25">
      <c r="A7" s="16"/>
      <c r="B7" s="16"/>
      <c r="C7" s="16" t="str">
        <v>AAPL</v>
      </c>
      <c r="D7" s="16" t="str">
        <v>Apple Inc.</v>
      </c>
      <c r="E7" s="16">
        <v>94.34</v>
      </c>
      <c r="F7" s="16">
        <v>0.64</v>
      </c>
      <c r="G7" s="16">
        <v>568.83000000000004</v>
      </c>
    </row>
    <row r="8" spans="1:7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 t="s">
        <v>21</v>
      </c>
      <c r="B9" s="24" t="s">
        <v>78</v>
      </c>
      <c r="C9" s="16" t="str">
        <f>_xll.qQuery(C1,"{.tst.t:x}",_xll.qTable(data!A1:E1,data!A2:E5,"ssfff",data!A1))</f>
        <v>{.tst.t:x}</v>
      </c>
      <c r="D9" s="16"/>
      <c r="E9" s="16"/>
      <c r="F9" s="16"/>
      <c r="G9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5"/>
  <sheetViews>
    <sheetView workbookViewId="0">
      <selection activeCell="I19" sqref="I19"/>
    </sheetView>
  </sheetViews>
  <sheetFormatPr defaultRowHeight="15" x14ac:dyDescent="0.25"/>
  <cols>
    <col min="1" max="1" width="9.140625" customWidth="1"/>
    <col min="2" max="2" width="23.140625" customWidth="1"/>
    <col min="3" max="3" width="8.5703125" customWidth="1"/>
    <col min="4" max="4" width="8.85546875" customWidth="1"/>
    <col min="5" max="5" width="9.7109375" customWidth="1"/>
  </cols>
  <sheetData>
    <row r="1" spans="1:5" x14ac:dyDescent="0.25">
      <c r="A1" s="14" t="s">
        <v>16</v>
      </c>
      <c r="B1" s="14" t="s">
        <v>18</v>
      </c>
      <c r="C1" s="14" t="s">
        <v>7</v>
      </c>
      <c r="D1" s="14" t="s">
        <v>8</v>
      </c>
      <c r="E1" s="14" t="s">
        <v>19</v>
      </c>
    </row>
    <row r="2" spans="1:5" x14ac:dyDescent="0.25">
      <c r="A2" t="s">
        <v>9</v>
      </c>
      <c r="B2" t="s">
        <v>10</v>
      </c>
      <c r="C2">
        <v>559.65</v>
      </c>
      <c r="D2" s="13">
        <v>-2.4700000000000002</v>
      </c>
      <c r="E2">
        <v>380.31</v>
      </c>
    </row>
    <row r="3" spans="1:5" x14ac:dyDescent="0.25">
      <c r="A3" t="s">
        <v>11</v>
      </c>
      <c r="B3" t="s">
        <v>12</v>
      </c>
      <c r="C3">
        <v>35.979999999999997</v>
      </c>
      <c r="D3" s="13">
        <v>-0.06</v>
      </c>
      <c r="E3">
        <v>36.229999999999997</v>
      </c>
    </row>
    <row r="4" spans="1:5" x14ac:dyDescent="0.25">
      <c r="A4" t="s">
        <v>13</v>
      </c>
      <c r="B4" t="s">
        <v>17</v>
      </c>
      <c r="C4">
        <v>41.01</v>
      </c>
      <c r="D4" s="13">
        <v>-0.26</v>
      </c>
      <c r="E4">
        <v>338.68</v>
      </c>
    </row>
    <row r="5" spans="1:5" x14ac:dyDescent="0.25">
      <c r="A5" t="s">
        <v>14</v>
      </c>
      <c r="B5" t="s">
        <v>15</v>
      </c>
      <c r="C5">
        <v>94.34</v>
      </c>
      <c r="D5" s="13">
        <v>0.64</v>
      </c>
      <c r="E5">
        <v>568.83000000000004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Definitions</vt:lpstr>
      <vt:lpstr>qOpen qClose</vt:lpstr>
      <vt:lpstr>qQuery</vt:lpstr>
      <vt:lpstr>qQueryRange</vt:lpstr>
      <vt:lpstr>qAtom</vt:lpstr>
      <vt:lpstr>qList</vt:lpstr>
      <vt:lpstr>qDict</vt:lpstr>
      <vt:lpstr>qTable</vt:lpstr>
      <vt:lpstr>data</vt:lpstr>
    </vt:vector>
  </TitlesOfParts>
  <Company>DEVnet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Sytek</dc:creator>
  <cp:lastModifiedBy>Piotr Szawlis</cp:lastModifiedBy>
  <dcterms:created xsi:type="dcterms:W3CDTF">2014-06-06T07:36:48Z</dcterms:created>
  <dcterms:modified xsi:type="dcterms:W3CDTF">2014-11-18T07:40:00Z</dcterms:modified>
</cp:coreProperties>
</file>