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2.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drawings/drawing3.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drawings/drawing4.xml" ContentType="application/vnd.openxmlformats-officedocument.drawing+xml"/>
  <Override PartName="/xl/charts/chart30.xml" ContentType="application/vnd.openxmlformats-officedocument.drawingml.chart+xml"/>
  <Override PartName="/xl/charts/chart31.xml" ContentType="application/vnd.openxmlformats-officedocument.drawingml.chart+xml"/>
  <Override PartName="/xl/drawings/drawing5.xml" ContentType="application/vnd.openxmlformats-officedocument.drawing+xml"/>
  <Override PartName="/xl/charts/chart32.xml" ContentType="application/vnd.openxmlformats-officedocument.drawingml.chart+xml"/>
  <Override PartName="/xl/drawings/drawing6.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7.xml" ContentType="application/vnd.openxmlformats-officedocument.drawing+xml"/>
  <Override PartName="/xl/charts/chart35.xml" ContentType="application/vnd.openxmlformats-officedocument.drawingml.chart+xml"/>
  <Override PartName="/xl/drawings/drawing8.xml" ContentType="application/vnd.openxmlformats-officedocument.drawing+xml"/>
  <Override PartName="/xl/charts/chart36.xml" ContentType="application/vnd.openxmlformats-officedocument.drawingml.chart+xml"/>
  <Override PartName="/xl/drawings/drawing9.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0.xml" ContentType="application/vnd.openxmlformats-officedocument.drawing+xml"/>
  <Override PartName="/xl/charts/chart40.xml" ContentType="application/vnd.openxmlformats-officedocument.drawingml.chart+xml"/>
  <Override PartName="/xl/drawings/drawing11.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12.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13.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drawings/drawing14.xml" ContentType="application/vnd.openxmlformats-officedocument.drawing+xml"/>
  <Override PartName="/xl/charts/chart47.xml" ContentType="application/vnd.openxmlformats-officedocument.drawingml.chart+xml"/>
  <Override PartName="/xl/drawings/drawing15.xml" ContentType="application/vnd.openxmlformats-officedocument.drawing+xml"/>
  <Override PartName="/xl/charts/chart48.xml" ContentType="application/vnd.openxmlformats-officedocument.drawingml.chart+xml"/>
  <Override PartName="/xl/drawings/drawing16.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drawings/drawing17.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3740" yWindow="580" windowWidth="37100" windowHeight="20240" tabRatio="822" firstSheet="2" activeTab="17"/>
  </bookViews>
  <sheets>
    <sheet name="table.csv" sheetId="1" r:id="rId1"/>
    <sheet name="rearranged" sheetId="3" r:id="rId2"/>
    <sheet name="lonlat_id" sheetId="4" r:id="rId3"/>
    <sheet name="Crag_Ireland" sheetId="7" r:id="rId4"/>
    <sheet name="Clamouse_France" sheetId="9" r:id="rId5"/>
    <sheet name="Garma_Spain" sheetId="8" r:id="rId6"/>
    <sheet name="Villars" sheetId="23" r:id="rId7"/>
    <sheet name="Belgium_PereNoel" sheetId="10" r:id="rId8"/>
    <sheet name="b7" sheetId="16" r:id="rId9"/>
    <sheet name="NahalQanah" sheetId="19" r:id="rId10"/>
    <sheet name="Rana" sheetId="17" r:id="rId11"/>
    <sheet name="BucaRanella" sheetId="18" r:id="rId12"/>
    <sheet name="England_LancasterHole" sheetId="12" r:id="rId13"/>
    <sheet name="Turkey_Sofular" sheetId="13" r:id="rId14"/>
    <sheet name="Italy_Savi" sheetId="14" r:id="rId15"/>
    <sheet name="LaMineCave" sheetId="22" r:id="rId16"/>
    <sheet name="Ernesto" sheetId="21" r:id="rId17"/>
    <sheet name="Germany_Holloch" sheetId="15" r:id="rId18"/>
    <sheet name="all" sheetId="11" r:id="rId19"/>
  </sheets>
  <definedNames>
    <definedName name="_xlnm._FilterDatabase" localSheetId="2" hidden="1">lonlat_id!$C$1:$C$58</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Q17" i="23" l="1"/>
  <c r="R17" i="23"/>
  <c r="S17" i="23"/>
  <c r="T17" i="23"/>
  <c r="U17" i="23"/>
  <c r="V17" i="23"/>
  <c r="P17" i="23"/>
  <c r="D59" i="23"/>
  <c r="D58" i="23"/>
  <c r="D57" i="23"/>
  <c r="D56" i="23"/>
  <c r="D55" i="23"/>
  <c r="D54" i="23"/>
  <c r="D53" i="23"/>
  <c r="D52" i="23"/>
  <c r="D51" i="23"/>
  <c r="D50" i="23"/>
  <c r="D49" i="23"/>
  <c r="D48" i="23"/>
  <c r="D47" i="23"/>
  <c r="D46" i="23"/>
  <c r="D45" i="23"/>
  <c r="D44" i="23"/>
  <c r="D43" i="23"/>
  <c r="D42" i="23"/>
  <c r="D41" i="23"/>
  <c r="D40" i="23"/>
  <c r="D39" i="23"/>
  <c r="D38" i="23"/>
  <c r="D37" i="23"/>
  <c r="D36" i="23"/>
  <c r="D35" i="23"/>
  <c r="D34" i="23"/>
  <c r="D33" i="23"/>
  <c r="D32" i="23"/>
  <c r="D31" i="23"/>
  <c r="D30" i="23"/>
  <c r="D29" i="23"/>
  <c r="D28" i="23"/>
  <c r="D27" i="23"/>
  <c r="D26" i="23"/>
  <c r="D25" i="23"/>
  <c r="D24" i="23"/>
  <c r="D23" i="23"/>
  <c r="D22" i="23"/>
  <c r="D21" i="23"/>
  <c r="D20" i="23"/>
  <c r="D19" i="23"/>
  <c r="D18" i="23"/>
  <c r="D16" i="23"/>
  <c r="D15" i="23"/>
  <c r="D14" i="23"/>
  <c r="D13" i="23"/>
  <c r="D12" i="23"/>
  <c r="D11" i="23"/>
  <c r="D10" i="23"/>
  <c r="D9" i="23"/>
  <c r="D8" i="23"/>
  <c r="D7" i="23"/>
  <c r="D6" i="23"/>
  <c r="V5" i="23"/>
  <c r="U5" i="23"/>
  <c r="T5" i="23"/>
  <c r="S5" i="23"/>
  <c r="R5" i="23"/>
  <c r="Q5" i="23"/>
  <c r="P5" i="23"/>
  <c r="O5" i="23"/>
  <c r="N5" i="23"/>
  <c r="M5" i="23"/>
  <c r="L5" i="23"/>
  <c r="K5" i="23"/>
  <c r="J5" i="23"/>
  <c r="D58" i="22"/>
  <c r="D57" i="22"/>
  <c r="D56" i="22"/>
  <c r="D55" i="22"/>
  <c r="D54" i="22"/>
  <c r="D53" i="22"/>
  <c r="D52" i="22"/>
  <c r="D51" i="22"/>
  <c r="D50" i="22"/>
  <c r="D49" i="22"/>
  <c r="D48" i="22"/>
  <c r="D47" i="22"/>
  <c r="D46" i="22"/>
  <c r="D45" i="22"/>
  <c r="D44" i="22"/>
  <c r="D43" i="22"/>
  <c r="D42" i="22"/>
  <c r="D41" i="22"/>
  <c r="D40" i="22"/>
  <c r="D39" i="22"/>
  <c r="D38" i="22"/>
  <c r="D37" i="22"/>
  <c r="D36" i="22"/>
  <c r="D35" i="22"/>
  <c r="D34" i="22"/>
  <c r="D33" i="22"/>
  <c r="D32" i="22"/>
  <c r="D31" i="22"/>
  <c r="D30" i="22"/>
  <c r="D29" i="22"/>
  <c r="D28" i="22"/>
  <c r="D27" i="22"/>
  <c r="D26" i="22"/>
  <c r="D25" i="22"/>
  <c r="D24" i="22"/>
  <c r="D23" i="22"/>
  <c r="D22" i="22"/>
  <c r="D21" i="22"/>
  <c r="D20" i="22"/>
  <c r="D19" i="22"/>
  <c r="D18" i="22"/>
  <c r="D17" i="22"/>
  <c r="D16" i="22"/>
  <c r="D15" i="22"/>
  <c r="D14" i="22"/>
  <c r="D13" i="22"/>
  <c r="D12" i="22"/>
  <c r="D11" i="22"/>
  <c r="D10" i="22"/>
  <c r="D9" i="22"/>
  <c r="D8" i="22"/>
  <c r="D7" i="22"/>
  <c r="D6" i="22"/>
  <c r="V5" i="22"/>
  <c r="U5" i="22"/>
  <c r="T5" i="22"/>
  <c r="S5" i="22"/>
  <c r="R5" i="22"/>
  <c r="Q5" i="22"/>
  <c r="P5" i="22"/>
  <c r="O5" i="22"/>
  <c r="N5" i="22"/>
  <c r="M5" i="22"/>
  <c r="L5" i="22"/>
  <c r="K5" i="22"/>
  <c r="J5" i="22"/>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D14" i="21"/>
  <c r="D13" i="21"/>
  <c r="D12" i="21"/>
  <c r="D11" i="21"/>
  <c r="D10" i="21"/>
  <c r="D9" i="21"/>
  <c r="D8" i="21"/>
  <c r="D7" i="21"/>
  <c r="D6" i="21"/>
  <c r="V5" i="21"/>
  <c r="U5" i="21"/>
  <c r="T5" i="21"/>
  <c r="S5" i="21"/>
  <c r="R5" i="21"/>
  <c r="Q5" i="21"/>
  <c r="P5" i="21"/>
  <c r="O5" i="21"/>
  <c r="N5" i="21"/>
  <c r="M5" i="21"/>
  <c r="L5" i="21"/>
  <c r="K5" i="21"/>
  <c r="J5" i="21"/>
  <c r="D58" i="19"/>
  <c r="D57" i="19"/>
  <c r="D56" i="19"/>
  <c r="D55" i="19"/>
  <c r="D54" i="19"/>
  <c r="D53" i="19"/>
  <c r="D52" i="19"/>
  <c r="D51" i="19"/>
  <c r="D50" i="19"/>
  <c r="D49" i="19"/>
  <c r="D48" i="19"/>
  <c r="D47" i="19"/>
  <c r="D46" i="19"/>
  <c r="D45" i="19"/>
  <c r="D44" i="19"/>
  <c r="D43" i="19"/>
  <c r="D42" i="19"/>
  <c r="D41" i="19"/>
  <c r="D40" i="19"/>
  <c r="D39" i="19"/>
  <c r="D38" i="19"/>
  <c r="D37" i="19"/>
  <c r="D36" i="19"/>
  <c r="D35" i="19"/>
  <c r="D34" i="19"/>
  <c r="D33" i="19"/>
  <c r="D32" i="19"/>
  <c r="D31" i="19"/>
  <c r="D30" i="19"/>
  <c r="D29" i="19"/>
  <c r="D28" i="19"/>
  <c r="D27" i="19"/>
  <c r="D26" i="19"/>
  <c r="D25" i="19"/>
  <c r="D24" i="19"/>
  <c r="D23" i="19"/>
  <c r="D22" i="19"/>
  <c r="D21" i="19"/>
  <c r="D20" i="19"/>
  <c r="D19" i="19"/>
  <c r="D18" i="19"/>
  <c r="D17" i="19"/>
  <c r="D16" i="19"/>
  <c r="D15" i="19"/>
  <c r="D14" i="19"/>
  <c r="D13" i="19"/>
  <c r="D12" i="19"/>
  <c r="D11" i="19"/>
  <c r="D10" i="19"/>
  <c r="D9" i="19"/>
  <c r="D8" i="19"/>
  <c r="D7" i="19"/>
  <c r="D6" i="19"/>
  <c r="V5" i="19"/>
  <c r="U5" i="19"/>
  <c r="T5" i="19"/>
  <c r="S5" i="19"/>
  <c r="R5" i="19"/>
  <c r="Q5" i="19"/>
  <c r="P5" i="19"/>
  <c r="O5" i="19"/>
  <c r="N5" i="19"/>
  <c r="M5" i="19"/>
  <c r="L5" i="19"/>
  <c r="K5" i="19"/>
  <c r="J5" i="19"/>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V5" i="18"/>
  <c r="U5" i="18"/>
  <c r="T5" i="18"/>
  <c r="S5" i="18"/>
  <c r="R5" i="18"/>
  <c r="Q5" i="18"/>
  <c r="P5" i="18"/>
  <c r="O5" i="18"/>
  <c r="N5" i="18"/>
  <c r="M5" i="18"/>
  <c r="L5" i="18"/>
  <c r="K5" i="18"/>
  <c r="J5" i="18"/>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V5" i="17"/>
  <c r="U5" i="17"/>
  <c r="T5" i="17"/>
  <c r="S5" i="17"/>
  <c r="R5" i="17"/>
  <c r="Q5" i="17"/>
  <c r="P5" i="17"/>
  <c r="O5" i="17"/>
  <c r="N5" i="17"/>
  <c r="M5" i="17"/>
  <c r="L5" i="17"/>
  <c r="K5" i="17"/>
  <c r="J5" i="17"/>
  <c r="D58" i="16"/>
  <c r="D57" i="16"/>
  <c r="D56" i="16"/>
  <c r="D55" i="16"/>
  <c r="D54" i="16"/>
  <c r="D53" i="16"/>
  <c r="D52" i="16"/>
  <c r="D51" i="16"/>
  <c r="D50" i="16"/>
  <c r="D49" i="16"/>
  <c r="D48" i="16"/>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V5" i="16"/>
  <c r="U5" i="16"/>
  <c r="T5" i="16"/>
  <c r="S5" i="16"/>
  <c r="R5" i="16"/>
  <c r="Q5" i="16"/>
  <c r="P5" i="16"/>
  <c r="O5" i="16"/>
  <c r="N5" i="16"/>
  <c r="M5" i="16"/>
  <c r="L5" i="16"/>
  <c r="K5" i="16"/>
  <c r="J5" i="16"/>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V5" i="15"/>
  <c r="U5" i="15"/>
  <c r="T5" i="15"/>
  <c r="S5" i="15"/>
  <c r="R5" i="15"/>
  <c r="Q5" i="15"/>
  <c r="P5" i="15"/>
  <c r="O5" i="15"/>
  <c r="N5" i="15"/>
  <c r="M5" i="15"/>
  <c r="L5" i="15"/>
  <c r="K5" i="15"/>
  <c r="J5" i="15"/>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V5" i="14"/>
  <c r="U5" i="14"/>
  <c r="T5" i="14"/>
  <c r="S5" i="14"/>
  <c r="R5" i="14"/>
  <c r="Q5" i="14"/>
  <c r="P5" i="14"/>
  <c r="O5" i="14"/>
  <c r="N5" i="14"/>
  <c r="M5" i="14"/>
  <c r="L5" i="14"/>
  <c r="K5" i="14"/>
  <c r="J5" i="14"/>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V5" i="13"/>
  <c r="U5" i="13"/>
  <c r="T5" i="13"/>
  <c r="S5" i="13"/>
  <c r="R5" i="13"/>
  <c r="Q5" i="13"/>
  <c r="P5" i="13"/>
  <c r="O5" i="13"/>
  <c r="N5" i="13"/>
  <c r="M5" i="13"/>
  <c r="L5" i="13"/>
  <c r="K5" i="13"/>
  <c r="J5" i="13"/>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V5" i="12"/>
  <c r="U5" i="12"/>
  <c r="T5" i="12"/>
  <c r="S5" i="12"/>
  <c r="R5" i="12"/>
  <c r="Q5" i="12"/>
  <c r="P5" i="12"/>
  <c r="O5" i="12"/>
  <c r="N5" i="12"/>
  <c r="M5" i="12"/>
  <c r="L5" i="12"/>
  <c r="K5" i="12"/>
  <c r="J5" i="12"/>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V5" i="11"/>
  <c r="U5" i="11"/>
  <c r="T5" i="11"/>
  <c r="S5" i="11"/>
  <c r="R5" i="11"/>
  <c r="Q5" i="11"/>
  <c r="P5" i="11"/>
  <c r="O5" i="11"/>
  <c r="N5" i="11"/>
  <c r="M5" i="11"/>
  <c r="L5" i="11"/>
  <c r="K5" i="11"/>
  <c r="J5" i="11"/>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V5" i="10"/>
  <c r="U5" i="10"/>
  <c r="T5" i="10"/>
  <c r="S5" i="10"/>
  <c r="R5" i="10"/>
  <c r="Q5" i="10"/>
  <c r="P5" i="10"/>
  <c r="O5" i="10"/>
  <c r="N5" i="10"/>
  <c r="M5" i="10"/>
  <c r="L5" i="10"/>
  <c r="K5" i="10"/>
  <c r="J5" i="10"/>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V5" i="9"/>
  <c r="U5" i="9"/>
  <c r="T5" i="9"/>
  <c r="S5" i="9"/>
  <c r="R5" i="9"/>
  <c r="Q5" i="9"/>
  <c r="P5" i="9"/>
  <c r="O5" i="9"/>
  <c r="N5" i="9"/>
  <c r="M5" i="9"/>
  <c r="L5" i="9"/>
  <c r="K5" i="9"/>
  <c r="J5" i="9"/>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V5" i="8"/>
  <c r="U5" i="8"/>
  <c r="T5" i="8"/>
  <c r="S5" i="8"/>
  <c r="R5" i="8"/>
  <c r="Q5" i="8"/>
  <c r="P5" i="8"/>
  <c r="O5" i="8"/>
  <c r="N5" i="8"/>
  <c r="M5" i="8"/>
  <c r="L5" i="8"/>
  <c r="K5" i="8"/>
  <c r="J5" i="8"/>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V5" i="7"/>
  <c r="U5" i="7"/>
  <c r="T5" i="7"/>
  <c r="S5" i="7"/>
  <c r="R5" i="7"/>
  <c r="Q5" i="7"/>
  <c r="P5" i="7"/>
  <c r="O5" i="7"/>
  <c r="N5" i="7"/>
  <c r="M5" i="7"/>
  <c r="L5" i="7"/>
  <c r="K5" i="7"/>
  <c r="J5" i="7"/>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6" i="3"/>
  <c r="K5" i="3"/>
  <c r="L5" i="3"/>
  <c r="M5" i="3"/>
  <c r="N5" i="3"/>
  <c r="O5" i="3"/>
  <c r="P5" i="3"/>
  <c r="Q5" i="3"/>
  <c r="R5" i="3"/>
  <c r="S5" i="3"/>
  <c r="T5" i="3"/>
  <c r="U5" i="3"/>
  <c r="V5" i="3"/>
  <c r="J5" i="3"/>
</calcChain>
</file>

<file path=xl/sharedStrings.xml><?xml version="1.0" encoding="utf-8"?>
<sst xmlns="http://schemas.openxmlformats.org/spreadsheetml/2006/main" count="3853" uniqueCount="165">
  <si>
    <t>Table 1.</t>
  </si>
  <si>
    <t xml:space="preserve">        Compilation of speleothem Î´18O for EuropeanHolocene stalagmites from the literature and unpublished sources. Data sources are given in Table S1. Latitude and longitude values are in degrees. Elevation values (Elev.) are in metres above sea level. Present-day speleothem Î´18O values are given as 0 ka. The column â€˜Dripâ€™ reports the mean Î´18O (V-SMOW) value for present-day drip water at each site. Other data are 50 year average â€˜snapshotâ€™ values at 1 ka intervals (e.g. the data for 1 ka is the mean Î´18O value for time-series speleothem carbonate that was deposited between 1025 and 975 years before present). Superscript numbers in â€˜speleothemâ€™ column are linked to data sources given in Table S1.</t>
  </si>
  <si>
    <t>Country</t>
  </si>
  <si>
    <t>Cave</t>
  </si>
  <si>
    <t>Speleothem</t>
  </si>
  <si>
    <t>Lat (N)</t>
  </si>
  <si>
    <t>Long (E)</t>
  </si>
  <si>
    <t>Elev.</t>
  </si>
  <si>
    <t>T (oC)</t>
  </si>
  <si>
    <t>Drip</t>
  </si>
  <si>
    <t>0 ka</t>
  </si>
  <si>
    <t>1 ka</t>
  </si>
  <si>
    <t>2 ka</t>
  </si>
  <si>
    <t>3 ka</t>
  </si>
  <si>
    <t>4 ka</t>
  </si>
  <si>
    <t>5 ka</t>
  </si>
  <si>
    <t>6 ka</t>
  </si>
  <si>
    <t>7 ka</t>
  </si>
  <si>
    <t>8 ka</t>
  </si>
  <si>
    <t>9 ka</t>
  </si>
  <si>
    <t>10 ka</t>
  </si>
  <si>
    <t>11 ka</t>
  </si>
  <si>
    <t>12 ka</t>
  </si>
  <si>
    <t>Italy</t>
  </si>
  <si>
    <t>Carburangeli</t>
  </si>
  <si>
    <t>CR11</t>
  </si>
  <si>
    <t>Spain</t>
  </si>
  <si>
    <t>Pindal</t>
  </si>
  <si>
    <t>Cand/Maria2</t>
  </si>
  <si>
    <t>Ireland</t>
  </si>
  <si>
    <t>Crag</t>
  </si>
  <si>
    <t>CC33</t>
  </si>
  <si>
    <t>Bilbo4</t>
  </si>
  <si>
    <t>France</t>
  </si>
  <si>
    <t>Clamouse</t>
  </si>
  <si>
    <t>CL265</t>
  </si>
  <si>
    <t>CL276</t>
  </si>
  <si>
    <t>Garma</t>
  </si>
  <si>
    <t>Gar-017</t>
  </si>
  <si>
    <t>Gar-028</t>
  </si>
  <si>
    <t>Lebanon</t>
  </si>
  <si>
    <t>Jeita</t>
  </si>
  <si>
    <t>JeG-Stm-19</t>
  </si>
  <si>
    <t>England</t>
  </si>
  <si>
    <t>Brown's Folly</t>
  </si>
  <si>
    <t>Boss&lt;comma&gt; BFM910</t>
  </si>
  <si>
    <t>Villars</t>
  </si>
  <si>
    <t>Vil-1111</t>
  </si>
  <si>
    <t>Belgium</t>
  </si>
  <si>
    <t>Pere Noel</t>
  </si>
  <si>
    <t>PN9512</t>
  </si>
  <si>
    <t>Han-sur-Lesse</t>
  </si>
  <si>
    <t>Prosperine13</t>
  </si>
  <si>
    <t>Han-stm5b14</t>
  </si>
  <si>
    <t>Germany</t>
  </si>
  <si>
    <t>B-7</t>
  </si>
  <si>
    <t>B7-115</t>
  </si>
  <si>
    <t>B7-516</t>
  </si>
  <si>
    <t>B7-717</t>
  </si>
  <si>
    <t>Chauvet</t>
  </si>
  <si>
    <t>Chau-stm618</t>
  </si>
  <si>
    <t>Israel</t>
  </si>
  <si>
    <t>Nahal Qanah</t>
  </si>
  <si>
    <t>NQ38219</t>
  </si>
  <si>
    <t>Norway</t>
  </si>
  <si>
    <t>Rana</t>
  </si>
  <si>
    <t>SG9320</t>
  </si>
  <si>
    <t>SG9521</t>
  </si>
  <si>
    <t>SG92-422</t>
  </si>
  <si>
    <t>Buca de'Renella</t>
  </si>
  <si>
    <t>RL423</t>
  </si>
  <si>
    <t>Lancaster Hole</t>
  </si>
  <si>
    <t>LH7024</t>
  </si>
  <si>
    <t>Scotland</t>
  </si>
  <si>
    <t>Uamh an Tartair</t>
  </si>
  <si>
    <t>SU25</t>
  </si>
  <si>
    <t>Romania</t>
  </si>
  <si>
    <t>Poleva cave</t>
  </si>
  <si>
    <t>PP1026</t>
  </si>
  <si>
    <t>PP927</t>
  </si>
  <si>
    <t>Gibraltar</t>
  </si>
  <si>
    <t>New St Michael's</t>
  </si>
  <si>
    <t>Gib04a28</t>
  </si>
  <si>
    <t>Soreq</t>
  </si>
  <si>
    <t>Sample 2-629</t>
  </si>
  <si>
    <t>Sample 2-N30</t>
  </si>
  <si>
    <t>Turkey</t>
  </si>
  <si>
    <t>Sofular</t>
  </si>
  <si>
    <t>So-131</t>
  </si>
  <si>
    <t>Savi</t>
  </si>
  <si>
    <t>SV132</t>
  </si>
  <si>
    <t>PU233</t>
  </si>
  <si>
    <t>Slovenia</t>
  </si>
  <si>
    <t>Postojna</t>
  </si>
  <si>
    <t>Pos-stm434</t>
  </si>
  <si>
    <t>Serbia</t>
  </si>
  <si>
    <t>Ceremosjna cave</t>
  </si>
  <si>
    <t>CC-135</t>
  </si>
  <si>
    <t>Sweden</t>
  </si>
  <si>
    <t>Korallgrotten</t>
  </si>
  <si>
    <t>K136</t>
  </si>
  <si>
    <t>Refugio</t>
  </si>
  <si>
    <t>REF-0137</t>
  </si>
  <si>
    <t>REF-0238</t>
  </si>
  <si>
    <t>REF-0339</t>
  </si>
  <si>
    <t>REF-0440</t>
  </si>
  <si>
    <t>Labyrintgrotten</t>
  </si>
  <si>
    <t>L441</t>
  </si>
  <si>
    <t>Kaite cave</t>
  </si>
  <si>
    <t>LV-542</t>
  </si>
  <si>
    <t>Tunisia</t>
  </si>
  <si>
    <t>La Mine Cave</t>
  </si>
  <si>
    <t>Min-stm143</t>
  </si>
  <si>
    <t>Ernesto</t>
  </si>
  <si>
    <t>ER7644</t>
  </si>
  <si>
    <t>ER7745</t>
  </si>
  <si>
    <t>Corchia</t>
  </si>
  <si>
    <t>CC2646</t>
  </si>
  <si>
    <t>HÃ¶lloch Cave</t>
  </si>
  <si>
    <t>Stal-Hoel-147</t>
  </si>
  <si>
    <t>Austria</t>
  </si>
  <si>
    <t>Spannagel</t>
  </si>
  <si>
    <t>SPA1248</t>
  </si>
  <si>
    <t>COMNISPA49</t>
  </si>
  <si>
    <t>Katerloch</t>
  </si>
  <si>
    <t>K150</t>
  </si>
  <si>
    <t>K351</t>
  </si>
  <si>
    <t>Attahohle</t>
  </si>
  <si>
    <t>AH-152</t>
  </si>
  <si>
    <t>Okshala</t>
  </si>
  <si>
    <t>FM353</t>
  </si>
  <si>
    <t>id</t>
  </si>
  <si>
    <t>The coordinates of these one were moved a bit more to the East to match because for that location we did not have climate</t>
  </si>
  <si>
    <t>Ursilor Cave</t>
  </si>
  <si>
    <t>Cave_id</t>
  </si>
  <si>
    <t>arve</t>
  </si>
  <si>
    <t>p_e_arve</t>
  </si>
  <si>
    <t>pann_arve</t>
  </si>
  <si>
    <t>pdjf_arve</t>
  </si>
  <si>
    <t>pjja_arve</t>
  </si>
  <si>
    <t>gdd5_arve</t>
  </si>
  <si>
    <t>alpha_arve</t>
  </si>
  <si>
    <t>tann_arve</t>
  </si>
  <si>
    <t>tdjf_arve</t>
  </si>
  <si>
    <t>tjja_arve</t>
  </si>
  <si>
    <t>PANN</t>
  </si>
  <si>
    <t>TANN</t>
  </si>
  <si>
    <t>NaN</t>
  </si>
  <si>
    <t>ANOMALY</t>
  </si>
  <si>
    <t>1974: summer rainfall decreased and winter precipitation</t>
  </si>
  <si>
    <t>increased resulting in reduced y18O values in the stalagmites.</t>
  </si>
  <si>
    <t>In the paper they mainly talk about precipiation even though they do not specify exactly what kind</t>
  </si>
  <si>
    <t>low d18O at</t>
  </si>
  <si>
    <t>10,000 cal yr BP re#ects cool conditions. By</t>
  </si>
  <si>
    <t>low d18O = cool</t>
  </si>
  <si>
    <t>by high</t>
  </si>
  <si>
    <t>d18O, probably indicative of warm and/or dry conditions</t>
  </si>
  <si>
    <t>high d18O</t>
  </si>
  <si>
    <t>=</t>
  </si>
  <si>
    <t>warmer and drier</t>
  </si>
  <si>
    <t>warmer</t>
  </si>
  <si>
    <t>high dO18</t>
  </si>
  <si>
    <t>PJJA</t>
  </si>
  <si>
    <t>TANNUAL</t>
  </si>
  <si>
    <t>ALPHA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</si>
</sst>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rgb="FFFF0000"/>
        <bgColor indexed="64"/>
      </patternFill>
    </fill>
  </fills>
  <borders count="1">
    <border>
      <left/>
      <right/>
      <top/>
      <bottom/>
      <diagonal/>
    </border>
  </borders>
  <cellStyleXfs count="4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3" fillId="0" borderId="0" xfId="0" applyFont="1"/>
    <xf numFmtId="0" fontId="4" fillId="0" borderId="0" xfId="0" applyFont="1"/>
    <xf numFmtId="11" fontId="0" fillId="0" borderId="0" xfId="0" applyNumberFormat="1"/>
    <xf numFmtId="0" fontId="0" fillId="2" borderId="0" xfId="0" applyFill="1"/>
    <xf numFmtId="0" fontId="0" fillId="3" borderId="0" xfId="0" applyFill="1"/>
  </cellXfs>
  <cellStyles count="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rearranged!$B$6</c:f>
              <c:strCache>
                <c:ptCount val="1"/>
                <c:pt idx="0">
                  <c:v>Carburangeli</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rearranged!$J$6:$V$6</c:f>
              <c:numCache>
                <c:formatCode>General</c:formatCode>
                <c:ptCount val="13"/>
                <c:pt idx="0">
                  <c:v>-6.7</c:v>
                </c:pt>
                <c:pt idx="1">
                  <c:v>-5.5</c:v>
                </c:pt>
                <c:pt idx="6">
                  <c:v>-5.5</c:v>
                </c:pt>
                <c:pt idx="7">
                  <c:v>-6.2</c:v>
                </c:pt>
                <c:pt idx="8">
                  <c:v>-5.25</c:v>
                </c:pt>
              </c:numCache>
            </c:numRef>
          </c:yVal>
          <c:smooth val="0"/>
        </c:ser>
        <c:dLbls>
          <c:showLegendKey val="0"/>
          <c:showVal val="0"/>
          <c:showCatName val="0"/>
          <c:showSerName val="0"/>
          <c:showPercent val="0"/>
          <c:showBubbleSize val="0"/>
        </c:dLbls>
        <c:axId val="402976328"/>
        <c:axId val="402728408"/>
      </c:scatterChart>
      <c:valAx>
        <c:axId val="40297632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02728408"/>
        <c:crossesAt val="-3.0"/>
        <c:crossBetween val="midCat"/>
        <c:majorUnit val="2000.0"/>
        <c:minorUnit val="1000.0"/>
        <c:dispUnits>
          <c:builtInUnit val="thousands"/>
        </c:dispUnits>
      </c:valAx>
      <c:valAx>
        <c:axId val="402728408"/>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0297632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rearranged!$B$25</c:f>
              <c:strCache>
                <c:ptCount val="1"/>
                <c:pt idx="0">
                  <c:v>Rana</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rearranged!$J$25:$V$25</c:f>
              <c:numCache>
                <c:formatCode>General</c:formatCode>
                <c:ptCount val="13"/>
                <c:pt idx="1">
                  <c:v>-7.57</c:v>
                </c:pt>
                <c:pt idx="2">
                  <c:v>-7.5</c:v>
                </c:pt>
                <c:pt idx="3">
                  <c:v>-7.63</c:v>
                </c:pt>
                <c:pt idx="4">
                  <c:v>-7.8</c:v>
                </c:pt>
                <c:pt idx="5">
                  <c:v>-7.65</c:v>
                </c:pt>
                <c:pt idx="6">
                  <c:v>-7.45</c:v>
                </c:pt>
                <c:pt idx="7">
                  <c:v>-7.38</c:v>
                </c:pt>
                <c:pt idx="8">
                  <c:v>-7.4</c:v>
                </c:pt>
              </c:numCache>
            </c:numRef>
          </c:yVal>
          <c:smooth val="0"/>
        </c:ser>
        <c:dLbls>
          <c:showLegendKey val="0"/>
          <c:showVal val="0"/>
          <c:showCatName val="0"/>
          <c:showSerName val="0"/>
          <c:showPercent val="0"/>
          <c:showBubbleSize val="0"/>
        </c:dLbls>
        <c:axId val="452213128"/>
        <c:axId val="545196824"/>
      </c:scatterChart>
      <c:valAx>
        <c:axId val="45221312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5196824"/>
        <c:crossesAt val="-3.0"/>
        <c:crossBetween val="midCat"/>
        <c:majorUnit val="2000.0"/>
        <c:minorUnit val="1000.0"/>
        <c:dispUnits>
          <c:builtInUnit val="thousands"/>
        </c:dispUnits>
      </c:valAx>
      <c:valAx>
        <c:axId val="54519682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5221312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rearranged!$B$28</c:f>
              <c:strCache>
                <c:ptCount val="1"/>
                <c:pt idx="0">
                  <c:v>Buca de'Renella</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rearranged!$J$28:$V$28</c:f>
              <c:numCache>
                <c:formatCode>General</c:formatCode>
                <c:ptCount val="13"/>
                <c:pt idx="1">
                  <c:v>-4.25</c:v>
                </c:pt>
                <c:pt idx="2">
                  <c:v>-3.75</c:v>
                </c:pt>
                <c:pt idx="3">
                  <c:v>-3.6</c:v>
                </c:pt>
                <c:pt idx="4">
                  <c:v>-3.3</c:v>
                </c:pt>
                <c:pt idx="5">
                  <c:v>-3.6</c:v>
                </c:pt>
                <c:pt idx="6">
                  <c:v>-3.85</c:v>
                </c:pt>
                <c:pt idx="7">
                  <c:v>-3.75</c:v>
                </c:pt>
              </c:numCache>
            </c:numRef>
          </c:yVal>
          <c:smooth val="0"/>
        </c:ser>
        <c:dLbls>
          <c:showLegendKey val="0"/>
          <c:showVal val="0"/>
          <c:showCatName val="0"/>
          <c:showSerName val="0"/>
          <c:showPercent val="0"/>
          <c:showBubbleSize val="0"/>
        </c:dLbls>
        <c:axId val="549610456"/>
        <c:axId val="308939224"/>
      </c:scatterChart>
      <c:valAx>
        <c:axId val="54961045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308939224"/>
        <c:crossesAt val="-3.0"/>
        <c:crossBetween val="midCat"/>
        <c:majorUnit val="2000.0"/>
        <c:minorUnit val="1000.0"/>
        <c:dispUnits>
          <c:builtInUnit val="thousands"/>
        </c:dispUnits>
      </c:valAx>
      <c:valAx>
        <c:axId val="30893922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961045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rearranged!$B$29</c:f>
              <c:strCache>
                <c:ptCount val="1"/>
                <c:pt idx="0">
                  <c:v>Lancaster Hole</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rearranged!$J$29:$V$29</c:f>
              <c:numCache>
                <c:formatCode>General</c:formatCode>
                <c:ptCount val="13"/>
                <c:pt idx="4">
                  <c:v>-4.6</c:v>
                </c:pt>
                <c:pt idx="5">
                  <c:v>-4.36</c:v>
                </c:pt>
                <c:pt idx="6">
                  <c:v>-4.59</c:v>
                </c:pt>
                <c:pt idx="7">
                  <c:v>-4.62</c:v>
                </c:pt>
                <c:pt idx="8">
                  <c:v>-3.72</c:v>
                </c:pt>
                <c:pt idx="9">
                  <c:v>-4.13</c:v>
                </c:pt>
                <c:pt idx="10">
                  <c:v>-3.94</c:v>
                </c:pt>
                <c:pt idx="11">
                  <c:v>-3.64</c:v>
                </c:pt>
                <c:pt idx="12">
                  <c:v>-3.82</c:v>
                </c:pt>
              </c:numCache>
            </c:numRef>
          </c:yVal>
          <c:smooth val="0"/>
        </c:ser>
        <c:dLbls>
          <c:showLegendKey val="0"/>
          <c:showVal val="0"/>
          <c:showCatName val="0"/>
          <c:showSerName val="0"/>
          <c:showPercent val="0"/>
          <c:showBubbleSize val="0"/>
        </c:dLbls>
        <c:axId val="513758408"/>
        <c:axId val="549572632"/>
      </c:scatterChart>
      <c:valAx>
        <c:axId val="51375840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9572632"/>
        <c:crossesAt val="-3.0"/>
        <c:crossBetween val="midCat"/>
        <c:majorUnit val="2000.0"/>
        <c:minorUnit val="1000.0"/>
        <c:dispUnits>
          <c:builtInUnit val="thousands"/>
        </c:dispUnits>
      </c:valAx>
      <c:valAx>
        <c:axId val="54957263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1375840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Poleva Cave 1 &amp; 2</a:t>
            </a:r>
          </a:p>
        </c:rich>
      </c:tx>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rearranged!$B$31</c:f>
              <c:strCache>
                <c:ptCount val="1"/>
                <c:pt idx="0">
                  <c:v>Poleva cave</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rearranged!$J$31:$V$31</c:f>
              <c:numCache>
                <c:formatCode>General</c:formatCode>
                <c:ptCount val="13"/>
                <c:pt idx="3">
                  <c:v>-7.75</c:v>
                </c:pt>
                <c:pt idx="4">
                  <c:v>-7.63</c:v>
                </c:pt>
                <c:pt idx="5">
                  <c:v>-7.75</c:v>
                </c:pt>
                <c:pt idx="6">
                  <c:v>-8.130000000000001</c:v>
                </c:pt>
                <c:pt idx="7">
                  <c:v>-8.3</c:v>
                </c:pt>
                <c:pt idx="8">
                  <c:v>-8.0</c:v>
                </c:pt>
                <c:pt idx="9">
                  <c:v>-8.75</c:v>
                </c:pt>
                <c:pt idx="10">
                  <c:v>-8.88</c:v>
                </c:pt>
                <c:pt idx="11">
                  <c:v>-8.25</c:v>
                </c:pt>
                <c:pt idx="12">
                  <c:v>-9.75</c:v>
                </c:pt>
              </c:numCache>
            </c:numRef>
          </c:yVal>
          <c:smooth val="0"/>
        </c:ser>
        <c:ser>
          <c:idx val="1"/>
          <c:order val="1"/>
          <c:tx>
            <c:v>Poleva Cave2</c:v>
          </c:tx>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rearranged!$J$32:$V$32</c:f>
              <c:numCache>
                <c:formatCode>General</c:formatCode>
                <c:ptCount val="13"/>
                <c:pt idx="0">
                  <c:v>-8.62</c:v>
                </c:pt>
                <c:pt idx="1">
                  <c:v>-8.3</c:v>
                </c:pt>
                <c:pt idx="2">
                  <c:v>-7.88</c:v>
                </c:pt>
                <c:pt idx="3">
                  <c:v>-7.75</c:v>
                </c:pt>
                <c:pt idx="4">
                  <c:v>-7.63</c:v>
                </c:pt>
                <c:pt idx="5">
                  <c:v>-7.75</c:v>
                </c:pt>
                <c:pt idx="6">
                  <c:v>-7.8</c:v>
                </c:pt>
                <c:pt idx="7">
                  <c:v>-8.3</c:v>
                </c:pt>
                <c:pt idx="8">
                  <c:v>-8.0</c:v>
                </c:pt>
                <c:pt idx="9">
                  <c:v>-8.7</c:v>
                </c:pt>
                <c:pt idx="10">
                  <c:v>-8.88</c:v>
                </c:pt>
              </c:numCache>
            </c:numRef>
          </c:yVal>
          <c:smooth val="0"/>
        </c:ser>
        <c:dLbls>
          <c:showLegendKey val="0"/>
          <c:showVal val="0"/>
          <c:showCatName val="0"/>
          <c:showSerName val="0"/>
          <c:showPercent val="0"/>
          <c:showBubbleSize val="0"/>
        </c:dLbls>
        <c:axId val="452329640"/>
        <c:axId val="469448408"/>
      </c:scatterChart>
      <c:valAx>
        <c:axId val="45232964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69448408"/>
        <c:crossesAt val="-3.0"/>
        <c:crossBetween val="midCat"/>
        <c:majorUnit val="2000.0"/>
        <c:minorUnit val="1000.0"/>
        <c:dispUnits>
          <c:builtInUnit val="thousands"/>
        </c:dispUnits>
      </c:valAx>
      <c:valAx>
        <c:axId val="469448408"/>
        <c:scaling>
          <c:orientation val="minMax"/>
          <c:max val="-6.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5232964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rearranged!$B$35</c:f>
              <c:strCache>
                <c:ptCount val="1"/>
                <c:pt idx="0">
                  <c:v>Soreq</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rearranged!$J$35:$V$35</c:f>
              <c:numCache>
                <c:formatCode>General</c:formatCode>
                <c:ptCount val="13"/>
                <c:pt idx="1">
                  <c:v>-5.4</c:v>
                </c:pt>
                <c:pt idx="2">
                  <c:v>-5.3</c:v>
                </c:pt>
                <c:pt idx="3">
                  <c:v>-5.6</c:v>
                </c:pt>
                <c:pt idx="4">
                  <c:v>-5.4</c:v>
                </c:pt>
                <c:pt idx="6">
                  <c:v>-5.6</c:v>
                </c:pt>
                <c:pt idx="7">
                  <c:v>-6.0</c:v>
                </c:pt>
                <c:pt idx="8">
                  <c:v>-6.2</c:v>
                </c:pt>
                <c:pt idx="9">
                  <c:v>-6.0</c:v>
                </c:pt>
                <c:pt idx="10">
                  <c:v>-6.0</c:v>
                </c:pt>
                <c:pt idx="11">
                  <c:v>-5.5</c:v>
                </c:pt>
                <c:pt idx="12">
                  <c:v>-4.3</c:v>
                </c:pt>
              </c:numCache>
            </c:numRef>
          </c:yVal>
          <c:smooth val="0"/>
        </c:ser>
        <c:dLbls>
          <c:showLegendKey val="0"/>
          <c:showVal val="0"/>
          <c:showCatName val="0"/>
          <c:showSerName val="0"/>
          <c:showPercent val="0"/>
          <c:showBubbleSize val="0"/>
        </c:dLbls>
        <c:axId val="543848008"/>
        <c:axId val="484899672"/>
      </c:scatterChart>
      <c:valAx>
        <c:axId val="54384800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84899672"/>
        <c:crossesAt val="-3.0"/>
        <c:crossBetween val="midCat"/>
        <c:majorUnit val="2000.0"/>
        <c:minorUnit val="1000.0"/>
        <c:dispUnits>
          <c:builtInUnit val="thousands"/>
        </c:dispUnits>
      </c:valAx>
      <c:valAx>
        <c:axId val="484899672"/>
        <c:scaling>
          <c:orientation val="minMax"/>
          <c:max val="-4.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84800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rearranged!$B$10</c:f>
              <c:strCache>
                <c:ptCount val="1"/>
                <c:pt idx="0">
                  <c:v>Clamouse</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rearranged!$J$10:$V$10</c:f>
              <c:numCache>
                <c:formatCode>General</c:formatCode>
                <c:ptCount val="13"/>
                <c:pt idx="0">
                  <c:v>-4.95</c:v>
                </c:pt>
                <c:pt idx="1">
                  <c:v>-4.89</c:v>
                </c:pt>
                <c:pt idx="2">
                  <c:v>-4.79</c:v>
                </c:pt>
                <c:pt idx="3">
                  <c:v>-4.48</c:v>
                </c:pt>
                <c:pt idx="4">
                  <c:v>-4.64</c:v>
                </c:pt>
                <c:pt idx="5">
                  <c:v>-4.76</c:v>
                </c:pt>
                <c:pt idx="6">
                  <c:v>-4.76</c:v>
                </c:pt>
                <c:pt idx="7">
                  <c:v>-4.78</c:v>
                </c:pt>
                <c:pt idx="8">
                  <c:v>-5.0</c:v>
                </c:pt>
                <c:pt idx="9">
                  <c:v>-4.98</c:v>
                </c:pt>
                <c:pt idx="10">
                  <c:v>-5.02</c:v>
                </c:pt>
                <c:pt idx="11">
                  <c:v>-4.94</c:v>
                </c:pt>
              </c:numCache>
            </c:numRef>
          </c:yVal>
          <c:smooth val="0"/>
        </c:ser>
        <c:dLbls>
          <c:showLegendKey val="0"/>
          <c:showVal val="0"/>
          <c:showCatName val="0"/>
          <c:showSerName val="0"/>
          <c:showPercent val="0"/>
          <c:showBubbleSize val="0"/>
        </c:dLbls>
        <c:axId val="545143000"/>
        <c:axId val="511833272"/>
      </c:scatterChart>
      <c:valAx>
        <c:axId val="54514300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11833272"/>
        <c:crossesAt val="-3.0"/>
        <c:crossBetween val="midCat"/>
        <c:majorUnit val="2000.0"/>
        <c:minorUnit val="1000.0"/>
        <c:dispUnits>
          <c:builtInUnit val="thousands"/>
        </c:dispUnits>
      </c:valAx>
      <c:valAx>
        <c:axId val="51183327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514300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rearranged!$B$36</c:f>
              <c:strCache>
                <c:ptCount val="1"/>
                <c:pt idx="0">
                  <c:v>Sofular</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rearranged!$J$36:$V$36</c:f>
              <c:numCache>
                <c:formatCode>General</c:formatCode>
                <c:ptCount val="13"/>
                <c:pt idx="0">
                  <c:v>-8.29</c:v>
                </c:pt>
                <c:pt idx="1">
                  <c:v>-8.18</c:v>
                </c:pt>
                <c:pt idx="2">
                  <c:v>-8.01</c:v>
                </c:pt>
                <c:pt idx="3">
                  <c:v>-8.04</c:v>
                </c:pt>
                <c:pt idx="4">
                  <c:v>-8.29</c:v>
                </c:pt>
                <c:pt idx="5">
                  <c:v>-8.32</c:v>
                </c:pt>
                <c:pt idx="6">
                  <c:v>-7.97</c:v>
                </c:pt>
                <c:pt idx="7">
                  <c:v>-8.34</c:v>
                </c:pt>
                <c:pt idx="8">
                  <c:v>-8.54</c:v>
                </c:pt>
                <c:pt idx="9">
                  <c:v>-9.38</c:v>
                </c:pt>
                <c:pt idx="10">
                  <c:v>-10.42</c:v>
                </c:pt>
                <c:pt idx="11">
                  <c:v>-11.21</c:v>
                </c:pt>
                <c:pt idx="12">
                  <c:v>-11.98</c:v>
                </c:pt>
              </c:numCache>
            </c:numRef>
          </c:yVal>
          <c:smooth val="0"/>
        </c:ser>
        <c:dLbls>
          <c:showLegendKey val="0"/>
          <c:showVal val="0"/>
          <c:showCatName val="0"/>
          <c:showSerName val="0"/>
          <c:showPercent val="0"/>
          <c:showBubbleSize val="0"/>
        </c:dLbls>
        <c:axId val="549666280"/>
        <c:axId val="544046088"/>
      </c:scatterChart>
      <c:valAx>
        <c:axId val="54966628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4046088"/>
        <c:crossesAt val="-3.0"/>
        <c:crossBetween val="midCat"/>
        <c:majorUnit val="2000.0"/>
        <c:minorUnit val="1000.0"/>
        <c:dispUnits>
          <c:builtInUnit val="thousands"/>
        </c:dispUnits>
      </c:valAx>
      <c:valAx>
        <c:axId val="544046088"/>
        <c:scaling>
          <c:orientation val="minMax"/>
          <c:max val="-6.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966628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rearranged!$B$37</c:f>
              <c:strCache>
                <c:ptCount val="1"/>
                <c:pt idx="0">
                  <c:v>Savi</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rearranged!$J$37:$V$37</c:f>
              <c:numCache>
                <c:formatCode>General</c:formatCode>
                <c:ptCount val="13"/>
                <c:pt idx="0">
                  <c:v>-6.1</c:v>
                </c:pt>
                <c:pt idx="1">
                  <c:v>-6.7</c:v>
                </c:pt>
                <c:pt idx="2">
                  <c:v>-6.32</c:v>
                </c:pt>
                <c:pt idx="3">
                  <c:v>-6.62</c:v>
                </c:pt>
                <c:pt idx="4">
                  <c:v>-6.58</c:v>
                </c:pt>
                <c:pt idx="5">
                  <c:v>-6.48</c:v>
                </c:pt>
                <c:pt idx="6">
                  <c:v>-6.74</c:v>
                </c:pt>
                <c:pt idx="7">
                  <c:v>-6.53</c:v>
                </c:pt>
                <c:pt idx="8">
                  <c:v>-6.7</c:v>
                </c:pt>
                <c:pt idx="9">
                  <c:v>-6.85</c:v>
                </c:pt>
                <c:pt idx="10">
                  <c:v>-6.81</c:v>
                </c:pt>
                <c:pt idx="11">
                  <c:v>-6.53</c:v>
                </c:pt>
                <c:pt idx="12">
                  <c:v>-6.15</c:v>
                </c:pt>
              </c:numCache>
            </c:numRef>
          </c:yVal>
          <c:smooth val="0"/>
        </c:ser>
        <c:dLbls>
          <c:showLegendKey val="0"/>
          <c:showVal val="0"/>
          <c:showCatName val="0"/>
          <c:showSerName val="0"/>
          <c:showPercent val="0"/>
          <c:showBubbleSize val="0"/>
        </c:dLbls>
        <c:axId val="308365880"/>
        <c:axId val="543331016"/>
      </c:scatterChart>
      <c:valAx>
        <c:axId val="30836588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331016"/>
        <c:crossesAt val="-3.0"/>
        <c:crossBetween val="midCat"/>
        <c:majorUnit val="2000.0"/>
        <c:minorUnit val="1000.0"/>
        <c:dispUnits>
          <c:builtInUnit val="thousands"/>
        </c:dispUnits>
      </c:valAx>
      <c:valAx>
        <c:axId val="543331016"/>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30836588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rearranged!$B$41</c:f>
              <c:strCache>
                <c:ptCount val="1"/>
                <c:pt idx="0">
                  <c:v>Korallgrotten</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rearranged!$J$41:$V$41</c:f>
              <c:numCache>
                <c:formatCode>General</c:formatCode>
                <c:ptCount val="13"/>
                <c:pt idx="0">
                  <c:v>-8.55</c:v>
                </c:pt>
                <c:pt idx="6">
                  <c:v>-9.2</c:v>
                </c:pt>
                <c:pt idx="7">
                  <c:v>-9.1</c:v>
                </c:pt>
                <c:pt idx="8">
                  <c:v>-9.25</c:v>
                </c:pt>
                <c:pt idx="9">
                  <c:v>-9.3</c:v>
                </c:pt>
              </c:numCache>
            </c:numRef>
          </c:yVal>
          <c:smooth val="0"/>
        </c:ser>
        <c:dLbls>
          <c:showLegendKey val="0"/>
          <c:showVal val="0"/>
          <c:showCatName val="0"/>
          <c:showSerName val="0"/>
          <c:showPercent val="0"/>
          <c:showBubbleSize val="0"/>
        </c:dLbls>
        <c:axId val="513732168"/>
        <c:axId val="308323496"/>
      </c:scatterChart>
      <c:valAx>
        <c:axId val="51373216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308323496"/>
        <c:crossesAt val="-3.0"/>
        <c:crossBetween val="midCat"/>
        <c:majorUnit val="2000.0"/>
        <c:minorUnit val="1000.0"/>
        <c:dispUnits>
          <c:builtInUnit val="thousands"/>
        </c:dispUnits>
      </c:valAx>
      <c:valAx>
        <c:axId val="308323496"/>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1373216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rearranged!$B$47</c:f>
              <c:strCache>
                <c:ptCount val="1"/>
                <c:pt idx="0">
                  <c:v>Kaite cave</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rearranged!$J$47:$V$47</c:f>
              <c:numCache>
                <c:formatCode>General</c:formatCode>
                <c:ptCount val="13"/>
                <c:pt idx="1">
                  <c:v>-6.2</c:v>
                </c:pt>
                <c:pt idx="2">
                  <c:v>-6.38</c:v>
                </c:pt>
                <c:pt idx="3">
                  <c:v>-6.1</c:v>
                </c:pt>
                <c:pt idx="4">
                  <c:v>-6.8</c:v>
                </c:pt>
                <c:pt idx="7">
                  <c:v>-6.0</c:v>
                </c:pt>
                <c:pt idx="8">
                  <c:v>-6.5</c:v>
                </c:pt>
              </c:numCache>
            </c:numRef>
          </c:yVal>
          <c:smooth val="0"/>
        </c:ser>
        <c:dLbls>
          <c:showLegendKey val="0"/>
          <c:showVal val="0"/>
          <c:showCatName val="0"/>
          <c:showSerName val="0"/>
          <c:showPercent val="0"/>
          <c:showBubbleSize val="0"/>
        </c:dLbls>
        <c:axId val="544181544"/>
        <c:axId val="543648568"/>
      </c:scatterChart>
      <c:valAx>
        <c:axId val="544181544"/>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648568"/>
        <c:crossesAt val="-3.0"/>
        <c:crossBetween val="midCat"/>
        <c:majorUnit val="2000.0"/>
        <c:minorUnit val="1000.0"/>
        <c:dispUnits>
          <c:builtInUnit val="thousands"/>
        </c:dispUnits>
      </c:valAx>
      <c:valAx>
        <c:axId val="543648568"/>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418154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rearranged!$B$7</c:f>
              <c:strCache>
                <c:ptCount val="1"/>
                <c:pt idx="0">
                  <c:v>Pindal</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rearranged!$J$7:$V$7</c:f>
              <c:numCache>
                <c:formatCode>General</c:formatCode>
                <c:ptCount val="13"/>
                <c:pt idx="7">
                  <c:v>-4.75</c:v>
                </c:pt>
                <c:pt idx="8">
                  <c:v>-4.6</c:v>
                </c:pt>
                <c:pt idx="9">
                  <c:v>-4.8</c:v>
                </c:pt>
                <c:pt idx="10">
                  <c:v>-4.3</c:v>
                </c:pt>
                <c:pt idx="11">
                  <c:v>-4.25</c:v>
                </c:pt>
                <c:pt idx="12">
                  <c:v>-4.2</c:v>
                </c:pt>
              </c:numCache>
            </c:numRef>
          </c:yVal>
          <c:smooth val="0"/>
        </c:ser>
        <c:dLbls>
          <c:showLegendKey val="0"/>
          <c:showVal val="0"/>
          <c:showCatName val="0"/>
          <c:showSerName val="0"/>
          <c:showPercent val="0"/>
          <c:showBubbleSize val="0"/>
        </c:dLbls>
        <c:axId val="543365400"/>
        <c:axId val="402895480"/>
      </c:scatterChart>
      <c:valAx>
        <c:axId val="54336540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02895480"/>
        <c:crossesAt val="-3.0"/>
        <c:crossBetween val="midCat"/>
        <c:majorUnit val="2000.0"/>
        <c:minorUnit val="1000.0"/>
        <c:dispUnits>
          <c:builtInUnit val="thousands"/>
        </c:dispUnits>
      </c:valAx>
      <c:valAx>
        <c:axId val="40289548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36540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rearranged!$B$48</c:f>
              <c:strCache>
                <c:ptCount val="1"/>
                <c:pt idx="0">
                  <c:v>La Mine Cave</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rearranged!$J$48:$V$48</c:f>
              <c:numCache>
                <c:formatCode>General</c:formatCode>
                <c:ptCount val="13"/>
                <c:pt idx="6">
                  <c:v>-6.8</c:v>
                </c:pt>
                <c:pt idx="7">
                  <c:v>-7.0</c:v>
                </c:pt>
                <c:pt idx="8">
                  <c:v>-7.25</c:v>
                </c:pt>
                <c:pt idx="9">
                  <c:v>-7.1</c:v>
                </c:pt>
                <c:pt idx="10">
                  <c:v>-6.75</c:v>
                </c:pt>
                <c:pt idx="11">
                  <c:v>-6.8</c:v>
                </c:pt>
                <c:pt idx="12">
                  <c:v>-6.2</c:v>
                </c:pt>
              </c:numCache>
            </c:numRef>
          </c:yVal>
          <c:smooth val="0"/>
        </c:ser>
        <c:dLbls>
          <c:showLegendKey val="0"/>
          <c:showVal val="0"/>
          <c:showCatName val="0"/>
          <c:showSerName val="0"/>
          <c:showPercent val="0"/>
          <c:showBubbleSize val="0"/>
        </c:dLbls>
        <c:axId val="549843400"/>
        <c:axId val="470019912"/>
      </c:scatterChart>
      <c:valAx>
        <c:axId val="54984340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70019912"/>
        <c:crossesAt val="-3.0"/>
        <c:crossBetween val="midCat"/>
        <c:majorUnit val="2000.0"/>
        <c:minorUnit val="1000.0"/>
        <c:dispUnits>
          <c:builtInUnit val="thousands"/>
        </c:dispUnits>
      </c:valAx>
      <c:valAx>
        <c:axId val="47001991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984340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rearranged!$B$48</c:f>
              <c:strCache>
                <c:ptCount val="1"/>
                <c:pt idx="0">
                  <c:v>La Mine Cave</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rearranged!$J$48:$V$48</c:f>
              <c:numCache>
                <c:formatCode>General</c:formatCode>
                <c:ptCount val="13"/>
                <c:pt idx="6">
                  <c:v>-6.8</c:v>
                </c:pt>
                <c:pt idx="7">
                  <c:v>-7.0</c:v>
                </c:pt>
                <c:pt idx="8">
                  <c:v>-7.25</c:v>
                </c:pt>
                <c:pt idx="9">
                  <c:v>-7.1</c:v>
                </c:pt>
                <c:pt idx="10">
                  <c:v>-6.75</c:v>
                </c:pt>
                <c:pt idx="11">
                  <c:v>-6.8</c:v>
                </c:pt>
                <c:pt idx="12">
                  <c:v>-6.2</c:v>
                </c:pt>
              </c:numCache>
            </c:numRef>
          </c:yVal>
          <c:smooth val="0"/>
        </c:ser>
        <c:dLbls>
          <c:showLegendKey val="0"/>
          <c:showVal val="0"/>
          <c:showCatName val="0"/>
          <c:showSerName val="0"/>
          <c:showPercent val="0"/>
          <c:showBubbleSize val="0"/>
        </c:dLbls>
        <c:axId val="447413416"/>
        <c:axId val="447589400"/>
      </c:scatterChart>
      <c:valAx>
        <c:axId val="44741341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7589400"/>
        <c:crossesAt val="-3.0"/>
        <c:crossBetween val="midCat"/>
        <c:majorUnit val="2000.0"/>
        <c:minorUnit val="1000.0"/>
        <c:dispUnits>
          <c:builtInUnit val="thousands"/>
        </c:dispUnits>
      </c:valAx>
      <c:valAx>
        <c:axId val="44758940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741341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rearranged!$B$49</c:f>
              <c:strCache>
                <c:ptCount val="1"/>
                <c:pt idx="0">
                  <c:v>Ernesto</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rearranged!$J$49:$V$49</c:f>
              <c:numCache>
                <c:formatCode>General</c:formatCode>
                <c:ptCount val="13"/>
                <c:pt idx="0">
                  <c:v>-7.8</c:v>
                </c:pt>
                <c:pt idx="3">
                  <c:v>-7.8</c:v>
                </c:pt>
                <c:pt idx="4">
                  <c:v>-7.6</c:v>
                </c:pt>
                <c:pt idx="5">
                  <c:v>-7.8</c:v>
                </c:pt>
                <c:pt idx="6">
                  <c:v>-7.6</c:v>
                </c:pt>
                <c:pt idx="7">
                  <c:v>-7.9</c:v>
                </c:pt>
                <c:pt idx="8">
                  <c:v>-7.5</c:v>
                </c:pt>
              </c:numCache>
            </c:numRef>
          </c:yVal>
          <c:smooth val="0"/>
        </c:ser>
        <c:dLbls>
          <c:showLegendKey val="0"/>
          <c:showVal val="0"/>
          <c:showCatName val="0"/>
          <c:showSerName val="0"/>
          <c:showPercent val="0"/>
          <c:showBubbleSize val="0"/>
        </c:dLbls>
        <c:axId val="550098200"/>
        <c:axId val="550103608"/>
      </c:scatterChart>
      <c:valAx>
        <c:axId val="55009820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103608"/>
        <c:crossesAt val="-3.0"/>
        <c:crossBetween val="midCat"/>
        <c:majorUnit val="2000.0"/>
        <c:minorUnit val="1000.0"/>
        <c:dispUnits>
          <c:builtInUnit val="thousands"/>
        </c:dispUnits>
      </c:valAx>
      <c:valAx>
        <c:axId val="550103608"/>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09820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rearranged!$B$51</c:f>
              <c:strCache>
                <c:ptCount val="1"/>
                <c:pt idx="0">
                  <c:v>Corchia</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rearranged!$J$51:$V$51</c:f>
              <c:numCache>
                <c:formatCode>General</c:formatCode>
                <c:ptCount val="13"/>
                <c:pt idx="1">
                  <c:v>-4.34</c:v>
                </c:pt>
                <c:pt idx="2">
                  <c:v>-4.27</c:v>
                </c:pt>
                <c:pt idx="3">
                  <c:v>-4.3</c:v>
                </c:pt>
                <c:pt idx="4">
                  <c:v>-4.36</c:v>
                </c:pt>
                <c:pt idx="5">
                  <c:v>-4.48</c:v>
                </c:pt>
                <c:pt idx="6">
                  <c:v>-4.49</c:v>
                </c:pt>
                <c:pt idx="7">
                  <c:v>-4.57</c:v>
                </c:pt>
                <c:pt idx="8">
                  <c:v>-4.94</c:v>
                </c:pt>
                <c:pt idx="9">
                  <c:v>-4.46</c:v>
                </c:pt>
                <c:pt idx="10">
                  <c:v>-4.5</c:v>
                </c:pt>
                <c:pt idx="11">
                  <c:v>-4.4</c:v>
                </c:pt>
                <c:pt idx="12">
                  <c:v>-4.15</c:v>
                </c:pt>
              </c:numCache>
            </c:numRef>
          </c:yVal>
          <c:smooth val="0"/>
        </c:ser>
        <c:dLbls>
          <c:showLegendKey val="0"/>
          <c:showVal val="0"/>
          <c:showCatName val="0"/>
          <c:showSerName val="0"/>
          <c:showPercent val="0"/>
          <c:showBubbleSize val="0"/>
        </c:dLbls>
        <c:axId val="543684840"/>
        <c:axId val="543444312"/>
      </c:scatterChart>
      <c:valAx>
        <c:axId val="54368484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444312"/>
        <c:crossesAt val="-3.0"/>
        <c:crossBetween val="midCat"/>
        <c:majorUnit val="2000.0"/>
        <c:minorUnit val="1000.0"/>
        <c:dispUnits>
          <c:builtInUnit val="thousands"/>
        </c:dispUnits>
      </c:valAx>
      <c:valAx>
        <c:axId val="54344431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68484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rearranged!$B$52</c:f>
              <c:strCache>
                <c:ptCount val="1"/>
                <c:pt idx="0">
                  <c:v>HÃ¶lloch Cave</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rearranged!$J$52:$V$52</c:f>
              <c:numCache>
                <c:formatCode>General</c:formatCode>
                <c:ptCount val="13"/>
                <c:pt idx="0">
                  <c:v>-7.97</c:v>
                </c:pt>
                <c:pt idx="1">
                  <c:v>-8.07</c:v>
                </c:pt>
                <c:pt idx="2">
                  <c:v>-8.220000000000001</c:v>
                </c:pt>
                <c:pt idx="3">
                  <c:v>-8.27</c:v>
                </c:pt>
                <c:pt idx="4">
                  <c:v>-8.57</c:v>
                </c:pt>
                <c:pt idx="5">
                  <c:v>-8.0</c:v>
                </c:pt>
                <c:pt idx="6">
                  <c:v>-8.27</c:v>
                </c:pt>
                <c:pt idx="7">
                  <c:v>-8.47</c:v>
                </c:pt>
                <c:pt idx="8">
                  <c:v>-8.47</c:v>
                </c:pt>
                <c:pt idx="9">
                  <c:v>-8.47</c:v>
                </c:pt>
                <c:pt idx="10">
                  <c:v>-8.9</c:v>
                </c:pt>
                <c:pt idx="11">
                  <c:v>-8.87</c:v>
                </c:pt>
                <c:pt idx="12">
                  <c:v>-10.87</c:v>
                </c:pt>
              </c:numCache>
            </c:numRef>
          </c:yVal>
          <c:smooth val="0"/>
        </c:ser>
        <c:dLbls>
          <c:showLegendKey val="0"/>
          <c:showVal val="0"/>
          <c:showCatName val="0"/>
          <c:showSerName val="0"/>
          <c:showPercent val="0"/>
          <c:showBubbleSize val="0"/>
        </c:dLbls>
        <c:axId val="469047544"/>
        <c:axId val="550357688"/>
      </c:scatterChart>
      <c:valAx>
        <c:axId val="469047544"/>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357688"/>
        <c:crossesAt val="-3.0"/>
        <c:crossBetween val="midCat"/>
        <c:majorUnit val="2000.0"/>
        <c:minorUnit val="1000.0"/>
        <c:dispUnits>
          <c:builtInUnit val="thousands"/>
        </c:dispUnits>
      </c:valAx>
      <c:valAx>
        <c:axId val="550357688"/>
        <c:scaling>
          <c:orientation val="minMax"/>
          <c:max val="-6.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6904754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rearranged!$B$54</c:f>
              <c:strCache>
                <c:ptCount val="1"/>
                <c:pt idx="0">
                  <c:v>Spannagel</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rearranged!$J$54:$V$54</c:f>
              <c:numCache>
                <c:formatCode>General</c:formatCode>
                <c:ptCount val="13"/>
                <c:pt idx="0">
                  <c:v>-7.9</c:v>
                </c:pt>
                <c:pt idx="1">
                  <c:v>-7.9</c:v>
                </c:pt>
                <c:pt idx="2">
                  <c:v>-7.6</c:v>
                </c:pt>
                <c:pt idx="3">
                  <c:v>-7.7</c:v>
                </c:pt>
                <c:pt idx="4">
                  <c:v>-7.5</c:v>
                </c:pt>
                <c:pt idx="5">
                  <c:v>-7.8</c:v>
                </c:pt>
                <c:pt idx="6">
                  <c:v>-7.5</c:v>
                </c:pt>
                <c:pt idx="7">
                  <c:v>-8.0</c:v>
                </c:pt>
                <c:pt idx="8">
                  <c:v>-7.75</c:v>
                </c:pt>
                <c:pt idx="9">
                  <c:v>-8.25</c:v>
                </c:pt>
              </c:numCache>
            </c:numRef>
          </c:yVal>
          <c:smooth val="0"/>
        </c:ser>
        <c:dLbls>
          <c:showLegendKey val="0"/>
          <c:showVal val="0"/>
          <c:showCatName val="0"/>
          <c:showSerName val="0"/>
          <c:showPercent val="0"/>
          <c:showBubbleSize val="0"/>
        </c:dLbls>
        <c:axId val="469040296"/>
        <c:axId val="550203832"/>
      </c:scatterChart>
      <c:valAx>
        <c:axId val="46904029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203832"/>
        <c:crossesAt val="-3.0"/>
        <c:crossBetween val="midCat"/>
        <c:majorUnit val="2000.0"/>
        <c:minorUnit val="1000.0"/>
        <c:dispUnits>
          <c:builtInUnit val="thousands"/>
        </c:dispUnits>
      </c:valAx>
      <c:valAx>
        <c:axId val="55020383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6904029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Crag_Ireland!$B$8</c:f>
              <c:strCache>
                <c:ptCount val="1"/>
                <c:pt idx="0">
                  <c:v>Crag</c:v>
                </c:pt>
              </c:strCache>
            </c:strRef>
          </c:tx>
          <c:spPr>
            <a:ln w="25400" cap="flat">
              <a:solidFill>
                <a:schemeClr val="accent1">
                  <a:shade val="95000"/>
                  <a:satMod val="105000"/>
                </a:schemeClr>
              </a:solidFill>
            </a:ln>
          </c:spPr>
          <c:marker>
            <c:symbol val="none"/>
          </c:marker>
          <c:xVal>
            <c:numRef>
              <c:f>Crag_Ireland!$J$5:$V$5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Crag_Ireland!$J$8:$V$8</c:f>
              <c:numCache>
                <c:formatCode>General</c:formatCode>
                <c:ptCount val="13"/>
                <c:pt idx="0">
                  <c:v>-3.8</c:v>
                </c:pt>
                <c:pt idx="1">
                  <c:v>-3.2</c:v>
                </c:pt>
                <c:pt idx="2">
                  <c:v>-3.2</c:v>
                </c:pt>
                <c:pt idx="3">
                  <c:v>-3.2</c:v>
                </c:pt>
                <c:pt idx="4">
                  <c:v>-4.2</c:v>
                </c:pt>
                <c:pt idx="5">
                  <c:v>-3.6</c:v>
                </c:pt>
                <c:pt idx="6">
                  <c:v>-2.9</c:v>
                </c:pt>
                <c:pt idx="7">
                  <c:v>-3.6</c:v>
                </c:pt>
                <c:pt idx="8">
                  <c:v>-2.8</c:v>
                </c:pt>
                <c:pt idx="9">
                  <c:v>-3.0</c:v>
                </c:pt>
                <c:pt idx="10">
                  <c:v>-3.0</c:v>
                </c:pt>
              </c:numCache>
            </c:numRef>
          </c:yVal>
          <c:smooth val="0"/>
        </c:ser>
        <c:dLbls>
          <c:showLegendKey val="0"/>
          <c:showVal val="0"/>
          <c:showCatName val="0"/>
          <c:showSerName val="0"/>
          <c:showPercent val="0"/>
          <c:showBubbleSize val="0"/>
        </c:dLbls>
        <c:axId val="469973240"/>
        <c:axId val="446950680"/>
      </c:scatterChart>
      <c:scatterChart>
        <c:scatterStyle val="lineMarker"/>
        <c:varyColors val="0"/>
        <c:ser>
          <c:idx val="1"/>
          <c:order val="1"/>
          <c:tx>
            <c:strRef>
              <c:f>Crag_Ireland!$AF$5:$AF$23</c:f>
              <c:strCache>
                <c:ptCount val="1"/>
                <c:pt idx="0">
                  <c:v>100 500 1000 1500 2000 2500 3000 3500 4000 4500 5000 5500 6000 6500 7000 7500 8000 8500 9000</c:v>
                </c:pt>
              </c:strCache>
            </c:strRef>
          </c:tx>
          <c:marker>
            <c:symbol val="none"/>
          </c:marker>
          <c:xVal>
            <c:numRef>
              <c:f>Crag_Ireland!$AF$5:$AF$23</c:f>
              <c:numCache>
                <c:formatCode>General</c:formatCode>
                <c:ptCount val="19"/>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numCache>
            </c:numRef>
          </c:xVal>
          <c:yVal>
            <c:numRef>
              <c:f>Crag_Ireland!$AM$5:$AM$23</c:f>
              <c:numCache>
                <c:formatCode>General</c:formatCode>
                <c:ptCount val="19"/>
                <c:pt idx="0">
                  <c:v>0.0</c:v>
                </c:pt>
                <c:pt idx="1">
                  <c:v>-0.177949294448</c:v>
                </c:pt>
                <c:pt idx="2">
                  <c:v>-0.750745117664</c:v>
                </c:pt>
                <c:pt idx="3">
                  <c:v>-0.508369803429</c:v>
                </c:pt>
                <c:pt idx="4">
                  <c:v>-0.35525560379</c:v>
                </c:pt>
                <c:pt idx="5">
                  <c:v>-0.623123764992</c:v>
                </c:pt>
                <c:pt idx="6">
                  <c:v>-0.688061356544</c:v>
                </c:pt>
                <c:pt idx="7">
                  <c:v>-0.665964305401</c:v>
                </c:pt>
                <c:pt idx="8">
                  <c:v>-0.536858260632</c:v>
                </c:pt>
                <c:pt idx="9">
                  <c:v>-0.419236242771</c:v>
                </c:pt>
                <c:pt idx="10">
                  <c:v>-0.703598380089</c:v>
                </c:pt>
                <c:pt idx="11">
                  <c:v>-0.89100342989</c:v>
                </c:pt>
                <c:pt idx="12">
                  <c:v>-0.800738453865</c:v>
                </c:pt>
                <c:pt idx="13">
                  <c:v>-0.496177971363</c:v>
                </c:pt>
                <c:pt idx="14">
                  <c:v>-0.779837071896</c:v>
                </c:pt>
                <c:pt idx="15">
                  <c:v>-1.01808297634</c:v>
                </c:pt>
                <c:pt idx="16">
                  <c:v>-1.02750968933</c:v>
                </c:pt>
                <c:pt idx="17">
                  <c:v>-1.31473171711</c:v>
                </c:pt>
                <c:pt idx="18">
                  <c:v>-1.3541367054</c:v>
                </c:pt>
              </c:numCache>
            </c:numRef>
          </c:yVal>
          <c:smooth val="0"/>
        </c:ser>
        <c:dLbls>
          <c:showLegendKey val="0"/>
          <c:showVal val="0"/>
          <c:showCatName val="0"/>
          <c:showSerName val="0"/>
          <c:showPercent val="0"/>
          <c:showBubbleSize val="0"/>
        </c:dLbls>
        <c:axId val="452463336"/>
        <c:axId val="445205336"/>
      </c:scatterChart>
      <c:valAx>
        <c:axId val="46997324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6950680"/>
        <c:crossesAt val="-3.0"/>
        <c:crossBetween val="midCat"/>
        <c:majorUnit val="2000.0"/>
        <c:minorUnit val="1000.0"/>
        <c:dispUnits>
          <c:builtInUnit val="thousands"/>
        </c:dispUnits>
      </c:valAx>
      <c:valAx>
        <c:axId val="446950680"/>
        <c:scaling>
          <c:orientation val="minMax"/>
          <c:max val="-2.5"/>
          <c:min val="-5.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69973240"/>
        <c:crosses val="autoZero"/>
        <c:crossBetween val="midCat"/>
      </c:valAx>
      <c:valAx>
        <c:axId val="445205336"/>
        <c:scaling>
          <c:orientation val="minMax"/>
          <c:max val="1.0"/>
        </c:scaling>
        <c:delete val="0"/>
        <c:axPos val="r"/>
        <c:numFmt formatCode="General" sourceLinked="1"/>
        <c:majorTickMark val="out"/>
        <c:minorTickMark val="none"/>
        <c:tickLblPos val="nextTo"/>
        <c:crossAx val="452463336"/>
        <c:crosses val="max"/>
        <c:crossBetween val="midCat"/>
      </c:valAx>
      <c:valAx>
        <c:axId val="452463336"/>
        <c:scaling>
          <c:orientation val="minMax"/>
        </c:scaling>
        <c:delete val="1"/>
        <c:axPos val="b"/>
        <c:numFmt formatCode="General" sourceLinked="1"/>
        <c:majorTickMark val="out"/>
        <c:minorTickMark val="none"/>
        <c:tickLblPos val="nextTo"/>
        <c:crossAx val="44520533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Crag_Ireland!$B$8</c:f>
              <c:strCache>
                <c:ptCount val="1"/>
                <c:pt idx="0">
                  <c:v>Crag</c:v>
                </c:pt>
              </c:strCache>
            </c:strRef>
          </c:tx>
          <c:spPr>
            <a:ln w="25400" cap="flat">
              <a:solidFill>
                <a:schemeClr val="accent1">
                  <a:shade val="95000"/>
                  <a:satMod val="105000"/>
                </a:schemeClr>
              </a:solidFill>
            </a:ln>
          </c:spPr>
          <c:marker>
            <c:symbol val="none"/>
          </c:marker>
          <c:xVal>
            <c:numRef>
              <c:f>Crag_Ireland!$J$5:$V$5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Crag_Ireland!$J$8:$V$8</c:f>
              <c:numCache>
                <c:formatCode>General</c:formatCode>
                <c:ptCount val="13"/>
                <c:pt idx="0">
                  <c:v>-3.8</c:v>
                </c:pt>
                <c:pt idx="1">
                  <c:v>-3.2</c:v>
                </c:pt>
                <c:pt idx="2">
                  <c:v>-3.2</c:v>
                </c:pt>
                <c:pt idx="3">
                  <c:v>-3.2</c:v>
                </c:pt>
                <c:pt idx="4">
                  <c:v>-4.2</c:v>
                </c:pt>
                <c:pt idx="5">
                  <c:v>-3.6</c:v>
                </c:pt>
                <c:pt idx="6">
                  <c:v>-2.9</c:v>
                </c:pt>
                <c:pt idx="7">
                  <c:v>-3.6</c:v>
                </c:pt>
                <c:pt idx="8">
                  <c:v>-2.8</c:v>
                </c:pt>
                <c:pt idx="9">
                  <c:v>-3.0</c:v>
                </c:pt>
                <c:pt idx="10">
                  <c:v>-3.0</c:v>
                </c:pt>
              </c:numCache>
            </c:numRef>
          </c:yVal>
          <c:smooth val="0"/>
        </c:ser>
        <c:dLbls>
          <c:showLegendKey val="0"/>
          <c:showVal val="0"/>
          <c:showCatName val="0"/>
          <c:showSerName val="0"/>
          <c:showPercent val="0"/>
          <c:showBubbleSize val="0"/>
        </c:dLbls>
        <c:axId val="514428968"/>
        <c:axId val="451385032"/>
      </c:scatterChart>
      <c:scatterChart>
        <c:scatterStyle val="lineMarker"/>
        <c:varyColors val="0"/>
        <c:ser>
          <c:idx val="1"/>
          <c:order val="1"/>
          <c:tx>
            <c:strRef>
              <c:f>Crag_Ireland!$AF$5:$AF$23</c:f>
              <c:strCache>
                <c:ptCount val="1"/>
                <c:pt idx="0">
                  <c:v>100 500 1000 1500 2000 2500 3000 3500 4000 4500 5000 5500 6000 6500 7000 7500 8000 8500 9000</c:v>
                </c:pt>
              </c:strCache>
            </c:strRef>
          </c:tx>
          <c:marker>
            <c:symbol val="none"/>
          </c:marker>
          <c:xVal>
            <c:numRef>
              <c:f>Crag_Ireland!$AF$5:$AF$23</c:f>
              <c:numCache>
                <c:formatCode>General</c:formatCode>
                <c:ptCount val="19"/>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numCache>
            </c:numRef>
          </c:xVal>
          <c:yVal>
            <c:numRef>
              <c:f>Crag_Ireland!$AH$5:$AH$23</c:f>
              <c:numCache>
                <c:formatCode>General</c:formatCode>
                <c:ptCount val="19"/>
                <c:pt idx="0">
                  <c:v>0.0</c:v>
                </c:pt>
                <c:pt idx="1">
                  <c:v>-5.98422861099</c:v>
                </c:pt>
                <c:pt idx="2">
                  <c:v>-6.97373247147</c:v>
                </c:pt>
                <c:pt idx="3">
                  <c:v>-9.09481143951</c:v>
                </c:pt>
                <c:pt idx="4">
                  <c:v>-6.45363283157</c:v>
                </c:pt>
                <c:pt idx="5">
                  <c:v>-8.94240760803</c:v>
                </c:pt>
                <c:pt idx="6">
                  <c:v>-7.98219347</c:v>
                </c:pt>
                <c:pt idx="7">
                  <c:v>-7.53688287735</c:v>
                </c:pt>
                <c:pt idx="8">
                  <c:v>-9.42573547363</c:v>
                </c:pt>
                <c:pt idx="9">
                  <c:v>-8.641165733339999</c:v>
                </c:pt>
                <c:pt idx="10">
                  <c:v>-5.60094594955</c:v>
                </c:pt>
                <c:pt idx="11">
                  <c:v>-7.605613231659999</c:v>
                </c:pt>
                <c:pt idx="12">
                  <c:v>-7.12131071091</c:v>
                </c:pt>
                <c:pt idx="13">
                  <c:v>-10.7360773087</c:v>
                </c:pt>
                <c:pt idx="14">
                  <c:v>-12.6119270325</c:v>
                </c:pt>
                <c:pt idx="15">
                  <c:v>-11.9071750641</c:v>
                </c:pt>
                <c:pt idx="16">
                  <c:v>-10.7214632034</c:v>
                </c:pt>
                <c:pt idx="17">
                  <c:v>-11.4249582291</c:v>
                </c:pt>
                <c:pt idx="18">
                  <c:v>-12.3037691116</c:v>
                </c:pt>
              </c:numCache>
            </c:numRef>
          </c:yVal>
          <c:smooth val="0"/>
        </c:ser>
        <c:dLbls>
          <c:showLegendKey val="0"/>
          <c:showVal val="0"/>
          <c:showCatName val="0"/>
          <c:showSerName val="0"/>
          <c:showPercent val="0"/>
          <c:showBubbleSize val="0"/>
        </c:dLbls>
        <c:axId val="446134952"/>
        <c:axId val="446116728"/>
      </c:scatterChart>
      <c:valAx>
        <c:axId val="514428968"/>
        <c:scaling>
          <c:orientation val="minMax"/>
          <c:max val="12000.0"/>
          <c:min val="0.0"/>
        </c:scaling>
        <c:delete val="0"/>
        <c:axPos val="t"/>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51385032"/>
        <c:crossesAt val="-3.0"/>
        <c:crossBetween val="midCat"/>
        <c:majorUnit val="2000.0"/>
        <c:minorUnit val="1000.0"/>
        <c:dispUnits>
          <c:builtInUnit val="thousands"/>
        </c:dispUnits>
      </c:valAx>
      <c:valAx>
        <c:axId val="451385032"/>
        <c:scaling>
          <c:orientation val="maxMin"/>
          <c:max val="-2.5"/>
          <c:min val="-5.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14428968"/>
        <c:crosses val="autoZero"/>
        <c:crossBetween val="midCat"/>
      </c:valAx>
      <c:valAx>
        <c:axId val="446116728"/>
        <c:scaling>
          <c:orientation val="minMax"/>
        </c:scaling>
        <c:delete val="0"/>
        <c:axPos val="r"/>
        <c:numFmt formatCode="General" sourceLinked="1"/>
        <c:majorTickMark val="out"/>
        <c:minorTickMark val="none"/>
        <c:tickLblPos val="nextTo"/>
        <c:crossAx val="446134952"/>
        <c:crosses val="max"/>
        <c:crossBetween val="midCat"/>
      </c:valAx>
      <c:valAx>
        <c:axId val="446134952"/>
        <c:scaling>
          <c:orientation val="minMax"/>
        </c:scaling>
        <c:delete val="1"/>
        <c:axPos val="b"/>
        <c:numFmt formatCode="General" sourceLinked="1"/>
        <c:majorTickMark val="out"/>
        <c:minorTickMark val="none"/>
        <c:tickLblPos val="nextTo"/>
        <c:crossAx val="44611672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Clamouse_France!$B$10</c:f>
              <c:strCache>
                <c:ptCount val="1"/>
                <c:pt idx="0">
                  <c:v>Clamouse</c:v>
                </c:pt>
              </c:strCache>
            </c:strRef>
          </c:tx>
          <c:spPr>
            <a:ln w="25400" cap="flat">
              <a:solidFill>
                <a:schemeClr val="accent1">
                  <a:shade val="95000"/>
                  <a:satMod val="105000"/>
                </a:schemeClr>
              </a:solidFill>
            </a:ln>
          </c:spPr>
          <c:marker>
            <c:symbol val="none"/>
          </c:marker>
          <c:xVal>
            <c:numRef>
              <c:f>Clamouse_France!$J$5:$V$5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Clamouse_France!$J$10:$V$10</c:f>
              <c:numCache>
                <c:formatCode>General</c:formatCode>
                <c:ptCount val="13"/>
                <c:pt idx="0">
                  <c:v>-4.95</c:v>
                </c:pt>
                <c:pt idx="1">
                  <c:v>-4.89</c:v>
                </c:pt>
                <c:pt idx="2">
                  <c:v>-4.79</c:v>
                </c:pt>
                <c:pt idx="3">
                  <c:v>-4.48</c:v>
                </c:pt>
                <c:pt idx="4">
                  <c:v>-4.64</c:v>
                </c:pt>
                <c:pt idx="5">
                  <c:v>-4.76</c:v>
                </c:pt>
                <c:pt idx="6">
                  <c:v>-4.76</c:v>
                </c:pt>
                <c:pt idx="7">
                  <c:v>-4.78</c:v>
                </c:pt>
                <c:pt idx="8">
                  <c:v>-5.0</c:v>
                </c:pt>
                <c:pt idx="9">
                  <c:v>-4.98</c:v>
                </c:pt>
                <c:pt idx="10">
                  <c:v>-5.02</c:v>
                </c:pt>
                <c:pt idx="11">
                  <c:v>-4.94</c:v>
                </c:pt>
              </c:numCache>
            </c:numRef>
          </c:yVal>
          <c:smooth val="0"/>
        </c:ser>
        <c:dLbls>
          <c:showLegendKey val="0"/>
          <c:showVal val="0"/>
          <c:showCatName val="0"/>
          <c:showSerName val="0"/>
          <c:showPercent val="0"/>
          <c:showBubbleSize val="0"/>
        </c:dLbls>
        <c:axId val="469309752"/>
        <c:axId val="544661624"/>
      </c:scatterChart>
      <c:scatterChart>
        <c:scatterStyle val="lineMarker"/>
        <c:varyColors val="0"/>
        <c:ser>
          <c:idx val="1"/>
          <c:order val="1"/>
          <c:tx>
            <c:strRef>
              <c:f>Clamouse_France!$AE$5</c:f>
              <c:strCache>
                <c:ptCount val="1"/>
                <c:pt idx="0">
                  <c:v>arve</c:v>
                </c:pt>
              </c:strCache>
            </c:strRef>
          </c:tx>
          <c:marker>
            <c:symbol val="none"/>
          </c:marker>
          <c:xVal>
            <c:numRef>
              <c:f>Clamouse_France!$AE$6:$AE$28</c:f>
              <c:numCache>
                <c:formatCode>General</c:formatCode>
                <c:ptCount val="23"/>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pt idx="19">
                  <c:v>9500.0</c:v>
                </c:pt>
                <c:pt idx="20">
                  <c:v>10000.0</c:v>
                </c:pt>
                <c:pt idx="21">
                  <c:v>10500.0</c:v>
                </c:pt>
                <c:pt idx="22">
                  <c:v>11000.0</c:v>
                </c:pt>
              </c:numCache>
            </c:numRef>
          </c:xVal>
          <c:yVal>
            <c:numRef>
              <c:f>Clamouse_France!$AF$6:$AF$28</c:f>
              <c:numCache>
                <c:formatCode>General</c:formatCode>
                <c:ptCount val="23"/>
                <c:pt idx="0">
                  <c:v>0.0</c:v>
                </c:pt>
                <c:pt idx="1">
                  <c:v>1.20964956284</c:v>
                </c:pt>
                <c:pt idx="2">
                  <c:v>2.17278528214</c:v>
                </c:pt>
                <c:pt idx="3">
                  <c:v>0.123207569122</c:v>
                </c:pt>
                <c:pt idx="4">
                  <c:v>0.945581912994</c:v>
                </c:pt>
                <c:pt idx="5">
                  <c:v>1.281914711</c:v>
                </c:pt>
                <c:pt idx="6">
                  <c:v>0.417153835297</c:v>
                </c:pt>
                <c:pt idx="7">
                  <c:v>0.461087703705</c:v>
                </c:pt>
                <c:pt idx="8">
                  <c:v>1.08480453491</c:v>
                </c:pt>
                <c:pt idx="9">
                  <c:v>2.32648563385</c:v>
                </c:pt>
                <c:pt idx="10">
                  <c:v>2.73481655121</c:v>
                </c:pt>
                <c:pt idx="11">
                  <c:v>1.1922917366</c:v>
                </c:pt>
                <c:pt idx="12">
                  <c:v>2.55491638184</c:v>
                </c:pt>
                <c:pt idx="13">
                  <c:v>1.24197626114</c:v>
                </c:pt>
                <c:pt idx="14">
                  <c:v>-0.0444896221161</c:v>
                </c:pt>
                <c:pt idx="15">
                  <c:v>1.06227684021</c:v>
                </c:pt>
                <c:pt idx="16">
                  <c:v>0.814091682434</c:v>
                </c:pt>
                <c:pt idx="17">
                  <c:v>0.986907482147</c:v>
                </c:pt>
                <c:pt idx="18">
                  <c:v>0.0862941741943</c:v>
                </c:pt>
                <c:pt idx="19">
                  <c:v>-0.508793354034</c:v>
                </c:pt>
                <c:pt idx="20">
                  <c:v>-0.482582330704</c:v>
                </c:pt>
                <c:pt idx="21">
                  <c:v>-0.362239122391</c:v>
                </c:pt>
                <c:pt idx="22">
                  <c:v>-0.601899147034</c:v>
                </c:pt>
              </c:numCache>
            </c:numRef>
          </c:yVal>
          <c:smooth val="0"/>
        </c:ser>
        <c:dLbls>
          <c:showLegendKey val="0"/>
          <c:showVal val="0"/>
          <c:showCatName val="0"/>
          <c:showSerName val="0"/>
          <c:showPercent val="0"/>
          <c:showBubbleSize val="0"/>
        </c:dLbls>
        <c:axId val="447151512"/>
        <c:axId val="447148392"/>
      </c:scatterChart>
      <c:valAx>
        <c:axId val="46930975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4661624"/>
        <c:crossesAt val="-3.0"/>
        <c:crossBetween val="midCat"/>
        <c:majorUnit val="2000.0"/>
        <c:minorUnit val="1000.0"/>
        <c:dispUnits>
          <c:builtInUnit val="thousands"/>
        </c:dispUnits>
      </c:valAx>
      <c:valAx>
        <c:axId val="54466162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69309752"/>
        <c:crosses val="autoZero"/>
        <c:crossBetween val="midCat"/>
      </c:valAx>
      <c:valAx>
        <c:axId val="447148392"/>
        <c:scaling>
          <c:orientation val="minMax"/>
        </c:scaling>
        <c:delete val="0"/>
        <c:axPos val="r"/>
        <c:numFmt formatCode="General" sourceLinked="1"/>
        <c:majorTickMark val="out"/>
        <c:minorTickMark val="none"/>
        <c:tickLblPos val="nextTo"/>
        <c:crossAx val="447151512"/>
        <c:crosses val="max"/>
        <c:crossBetween val="midCat"/>
      </c:valAx>
      <c:valAx>
        <c:axId val="447151512"/>
        <c:scaling>
          <c:orientation val="minMax"/>
        </c:scaling>
        <c:delete val="1"/>
        <c:axPos val="b"/>
        <c:numFmt formatCode="General" sourceLinked="1"/>
        <c:majorTickMark val="out"/>
        <c:minorTickMark val="none"/>
        <c:tickLblPos val="nextTo"/>
        <c:crossAx val="447148392"/>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Clamouse_France!$B$52</c:f>
              <c:strCache>
                <c:ptCount val="1"/>
                <c:pt idx="0">
                  <c:v>HÃ¶lloch Cave</c:v>
                </c:pt>
              </c:strCache>
            </c:strRef>
          </c:tx>
          <c:spPr>
            <a:ln w="25400" cap="flat">
              <a:solidFill>
                <a:schemeClr val="accent1">
                  <a:shade val="95000"/>
                  <a:satMod val="105000"/>
                </a:schemeClr>
              </a:solidFill>
            </a:ln>
          </c:spPr>
          <c:marker>
            <c:symbol val="none"/>
          </c:marker>
          <c:xVal>
            <c:numRef>
              <c:f>Clamouse_France!$J$5:$V$5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Clamouse_France!$J$52:$V$52</c:f>
              <c:numCache>
                <c:formatCode>General</c:formatCode>
                <c:ptCount val="13"/>
                <c:pt idx="0">
                  <c:v>-7.97</c:v>
                </c:pt>
                <c:pt idx="1">
                  <c:v>-8.07</c:v>
                </c:pt>
                <c:pt idx="2">
                  <c:v>-8.220000000000001</c:v>
                </c:pt>
                <c:pt idx="3">
                  <c:v>-8.27</c:v>
                </c:pt>
                <c:pt idx="4">
                  <c:v>-8.57</c:v>
                </c:pt>
                <c:pt idx="5">
                  <c:v>-8.0</c:v>
                </c:pt>
                <c:pt idx="6">
                  <c:v>-8.27</c:v>
                </c:pt>
                <c:pt idx="7">
                  <c:v>-8.47</c:v>
                </c:pt>
                <c:pt idx="8">
                  <c:v>-8.47</c:v>
                </c:pt>
                <c:pt idx="9">
                  <c:v>-8.47</c:v>
                </c:pt>
                <c:pt idx="10">
                  <c:v>-8.9</c:v>
                </c:pt>
                <c:pt idx="11">
                  <c:v>-8.87</c:v>
                </c:pt>
                <c:pt idx="12">
                  <c:v>-10.87</c:v>
                </c:pt>
              </c:numCache>
            </c:numRef>
          </c:yVal>
          <c:smooth val="0"/>
        </c:ser>
        <c:dLbls>
          <c:showLegendKey val="0"/>
          <c:showVal val="0"/>
          <c:showCatName val="0"/>
          <c:showSerName val="0"/>
          <c:showPercent val="0"/>
          <c:showBubbleSize val="0"/>
        </c:dLbls>
        <c:axId val="447182184"/>
        <c:axId val="447187592"/>
      </c:scatterChart>
      <c:valAx>
        <c:axId val="447182184"/>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7187592"/>
        <c:crossesAt val="-3.0"/>
        <c:crossBetween val="midCat"/>
        <c:majorUnit val="2000.0"/>
        <c:minorUnit val="1000.0"/>
        <c:dispUnits>
          <c:builtInUnit val="thousands"/>
        </c:dispUnits>
      </c:valAx>
      <c:valAx>
        <c:axId val="44718759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718218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rearranged!$B$8</c:f>
              <c:strCache>
                <c:ptCount val="1"/>
                <c:pt idx="0">
                  <c:v>Crag</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rearranged!$J$8:$V$8</c:f>
              <c:numCache>
                <c:formatCode>General</c:formatCode>
                <c:ptCount val="13"/>
                <c:pt idx="0">
                  <c:v>-3.8</c:v>
                </c:pt>
                <c:pt idx="1">
                  <c:v>-3.2</c:v>
                </c:pt>
                <c:pt idx="2">
                  <c:v>-3.2</c:v>
                </c:pt>
                <c:pt idx="3">
                  <c:v>-3.2</c:v>
                </c:pt>
                <c:pt idx="4">
                  <c:v>-4.2</c:v>
                </c:pt>
                <c:pt idx="5">
                  <c:v>-3.6</c:v>
                </c:pt>
                <c:pt idx="6">
                  <c:v>-2.9</c:v>
                </c:pt>
                <c:pt idx="7">
                  <c:v>-3.6</c:v>
                </c:pt>
                <c:pt idx="8">
                  <c:v>-2.8</c:v>
                </c:pt>
                <c:pt idx="9">
                  <c:v>-3.0</c:v>
                </c:pt>
                <c:pt idx="10">
                  <c:v>-3.0</c:v>
                </c:pt>
              </c:numCache>
            </c:numRef>
          </c:yVal>
          <c:smooth val="0"/>
        </c:ser>
        <c:dLbls>
          <c:showLegendKey val="0"/>
          <c:showVal val="0"/>
          <c:showCatName val="0"/>
          <c:showSerName val="0"/>
          <c:showPercent val="0"/>
          <c:showBubbleSize val="0"/>
        </c:dLbls>
        <c:axId val="452282136"/>
        <c:axId val="447225736"/>
      </c:scatterChart>
      <c:valAx>
        <c:axId val="45228213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7225736"/>
        <c:crossesAt val="-3.0"/>
        <c:crossBetween val="midCat"/>
        <c:majorUnit val="2000.0"/>
        <c:minorUnit val="1000.0"/>
        <c:dispUnits>
          <c:builtInUnit val="thousands"/>
        </c:dispUnits>
      </c:valAx>
      <c:valAx>
        <c:axId val="447225736"/>
        <c:scaling>
          <c:orientation val="minMax"/>
          <c:max val="-2.5"/>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5228213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Garma_Spain!$B$12</c:f>
              <c:strCache>
                <c:ptCount val="1"/>
                <c:pt idx="0">
                  <c:v>Garma</c:v>
                </c:pt>
              </c:strCache>
            </c:strRef>
          </c:tx>
          <c:spPr>
            <a:ln w="25400" cap="flat">
              <a:solidFill>
                <a:schemeClr val="accent1">
                  <a:shade val="95000"/>
                  <a:satMod val="105000"/>
                </a:schemeClr>
              </a:solidFill>
            </a:ln>
          </c:spPr>
          <c:marker>
            <c:symbol val="none"/>
          </c:marker>
          <c:xVal>
            <c:numRef>
              <c:f>Garma_Spain!$J$5:$V$5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Garma_Spain!$J$12:$V$12</c:f>
              <c:numCache>
                <c:formatCode>General</c:formatCode>
                <c:ptCount val="13"/>
                <c:pt idx="0">
                  <c:v>-3.99</c:v>
                </c:pt>
                <c:pt idx="1">
                  <c:v>-4.01</c:v>
                </c:pt>
                <c:pt idx="2">
                  <c:v>-3.97</c:v>
                </c:pt>
                <c:pt idx="3">
                  <c:v>-3.9</c:v>
                </c:pt>
                <c:pt idx="4">
                  <c:v>-4.53</c:v>
                </c:pt>
                <c:pt idx="5">
                  <c:v>-4.74</c:v>
                </c:pt>
                <c:pt idx="6">
                  <c:v>-4.39</c:v>
                </c:pt>
                <c:pt idx="7">
                  <c:v>-4.27</c:v>
                </c:pt>
                <c:pt idx="8">
                  <c:v>-4.88</c:v>
                </c:pt>
                <c:pt idx="9">
                  <c:v>-3.81</c:v>
                </c:pt>
                <c:pt idx="10">
                  <c:v>-3.9</c:v>
                </c:pt>
                <c:pt idx="11">
                  <c:v>-4.34</c:v>
                </c:pt>
                <c:pt idx="12">
                  <c:v>-3.99</c:v>
                </c:pt>
              </c:numCache>
            </c:numRef>
          </c:yVal>
          <c:smooth val="0"/>
        </c:ser>
        <c:dLbls>
          <c:showLegendKey val="0"/>
          <c:showVal val="0"/>
          <c:showCatName val="0"/>
          <c:showSerName val="0"/>
          <c:showPercent val="0"/>
          <c:showBubbleSize val="0"/>
        </c:dLbls>
        <c:axId val="514550296"/>
        <c:axId val="312365880"/>
      </c:scatterChart>
      <c:scatterChart>
        <c:scatterStyle val="lineMarker"/>
        <c:varyColors val="0"/>
        <c:ser>
          <c:idx val="1"/>
          <c:order val="1"/>
          <c:tx>
            <c:strRef>
              <c:f>Garma_Spain!$AD$4</c:f>
              <c:strCache>
                <c:ptCount val="1"/>
                <c:pt idx="0">
                  <c:v>arve</c:v>
                </c:pt>
              </c:strCache>
            </c:strRef>
          </c:tx>
          <c:marker>
            <c:symbol val="none"/>
          </c:marker>
          <c:xVal>
            <c:numRef>
              <c:f>Garma_Spain!$AD$5:$AD$29</c:f>
              <c:numCache>
                <c:formatCode>General</c:formatCode>
                <c:ptCount val="25"/>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pt idx="19">
                  <c:v>9500.0</c:v>
                </c:pt>
                <c:pt idx="20">
                  <c:v>10000.0</c:v>
                </c:pt>
                <c:pt idx="21">
                  <c:v>10500.0</c:v>
                </c:pt>
                <c:pt idx="22">
                  <c:v>11000.0</c:v>
                </c:pt>
                <c:pt idx="23">
                  <c:v>11500.0</c:v>
                </c:pt>
                <c:pt idx="24">
                  <c:v>12000.0</c:v>
                </c:pt>
              </c:numCache>
            </c:numRef>
          </c:xVal>
          <c:yVal>
            <c:numRef>
              <c:f>Garma_Spain!$AM$5:$AM$29</c:f>
              <c:numCache>
                <c:formatCode>General</c:formatCode>
                <c:ptCount val="25"/>
                <c:pt idx="0">
                  <c:v>0.0</c:v>
                </c:pt>
                <c:pt idx="1">
                  <c:v>-0.638280630112</c:v>
                </c:pt>
                <c:pt idx="2">
                  <c:v>-0.409051060677</c:v>
                </c:pt>
                <c:pt idx="3">
                  <c:v>-1.09156107903</c:v>
                </c:pt>
                <c:pt idx="4">
                  <c:v>-1.15294229984</c:v>
                </c:pt>
                <c:pt idx="5">
                  <c:v>-1.13724160194</c:v>
                </c:pt>
                <c:pt idx="6">
                  <c:v>-0.700111865997</c:v>
                </c:pt>
                <c:pt idx="7">
                  <c:v>-1.0845695734</c:v>
                </c:pt>
                <c:pt idx="8">
                  <c:v>-0.926680803299</c:v>
                </c:pt>
                <c:pt idx="9">
                  <c:v>-1.09475290775</c:v>
                </c:pt>
                <c:pt idx="10">
                  <c:v>-1.19419598579</c:v>
                </c:pt>
                <c:pt idx="11">
                  <c:v>-1.10632109642</c:v>
                </c:pt>
                <c:pt idx="12">
                  <c:v>-1.57105720043</c:v>
                </c:pt>
                <c:pt idx="13">
                  <c:v>-1.63996994495</c:v>
                </c:pt>
                <c:pt idx="14">
                  <c:v>-0.733718156815</c:v>
                </c:pt>
                <c:pt idx="15">
                  <c:v>-2.5860824585</c:v>
                </c:pt>
                <c:pt idx="16">
                  <c:v>-1.82901966572</c:v>
                </c:pt>
                <c:pt idx="17">
                  <c:v>-0.776771664619</c:v>
                </c:pt>
                <c:pt idx="18">
                  <c:v>-0.363006591797</c:v>
                </c:pt>
                <c:pt idx="19">
                  <c:v>-0.555932283401</c:v>
                </c:pt>
                <c:pt idx="20">
                  <c:v>-0.686212778091</c:v>
                </c:pt>
                <c:pt idx="21">
                  <c:v>-0.691025972366</c:v>
                </c:pt>
                <c:pt idx="22">
                  <c:v>-0.919269919395</c:v>
                </c:pt>
                <c:pt idx="23">
                  <c:v>-1.23435258865</c:v>
                </c:pt>
                <c:pt idx="24">
                  <c:v>-1.51143872738</c:v>
                </c:pt>
              </c:numCache>
            </c:numRef>
          </c:yVal>
          <c:smooth val="0"/>
        </c:ser>
        <c:dLbls>
          <c:showLegendKey val="0"/>
          <c:showVal val="0"/>
          <c:showCatName val="0"/>
          <c:showSerName val="0"/>
          <c:showPercent val="0"/>
          <c:showBubbleSize val="0"/>
        </c:dLbls>
        <c:axId val="514788648"/>
        <c:axId val="451123464"/>
      </c:scatterChart>
      <c:valAx>
        <c:axId val="51455029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312365880"/>
        <c:crossesAt val="-3.0"/>
        <c:crossBetween val="midCat"/>
        <c:majorUnit val="2000.0"/>
        <c:minorUnit val="1000.0"/>
        <c:dispUnits>
          <c:builtInUnit val="thousands"/>
        </c:dispUnits>
      </c:valAx>
      <c:valAx>
        <c:axId val="312365880"/>
        <c:scaling>
          <c:orientation val="minMax"/>
          <c:max val="-2.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14550296"/>
        <c:crosses val="autoZero"/>
        <c:crossBetween val="midCat"/>
      </c:valAx>
      <c:valAx>
        <c:axId val="451123464"/>
        <c:scaling>
          <c:orientation val="minMax"/>
          <c:max val="2.0"/>
        </c:scaling>
        <c:delete val="0"/>
        <c:axPos val="r"/>
        <c:numFmt formatCode="General" sourceLinked="1"/>
        <c:majorTickMark val="out"/>
        <c:minorTickMark val="none"/>
        <c:tickLblPos val="nextTo"/>
        <c:crossAx val="514788648"/>
        <c:crosses val="max"/>
        <c:crossBetween val="midCat"/>
      </c:valAx>
      <c:valAx>
        <c:axId val="514788648"/>
        <c:scaling>
          <c:orientation val="minMax"/>
        </c:scaling>
        <c:delete val="1"/>
        <c:axPos val="b"/>
        <c:numFmt formatCode="General" sourceLinked="1"/>
        <c:majorTickMark val="out"/>
        <c:minorTickMark val="none"/>
        <c:tickLblPos val="nextTo"/>
        <c:crossAx val="45112346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Garma_Spain!$B$52</c:f>
              <c:strCache>
                <c:ptCount val="1"/>
                <c:pt idx="0">
                  <c:v>HÃ¶lloch Cave</c:v>
                </c:pt>
              </c:strCache>
            </c:strRef>
          </c:tx>
          <c:spPr>
            <a:ln w="25400" cap="flat">
              <a:solidFill>
                <a:schemeClr val="accent1">
                  <a:shade val="95000"/>
                  <a:satMod val="105000"/>
                </a:schemeClr>
              </a:solidFill>
            </a:ln>
          </c:spPr>
          <c:marker>
            <c:symbol val="none"/>
          </c:marker>
          <c:xVal>
            <c:numRef>
              <c:f>Garma_Spain!$J$5:$V$5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Garma_Spain!$J$52:$V$52</c:f>
              <c:numCache>
                <c:formatCode>General</c:formatCode>
                <c:ptCount val="13"/>
                <c:pt idx="0">
                  <c:v>-7.97</c:v>
                </c:pt>
                <c:pt idx="1">
                  <c:v>-8.07</c:v>
                </c:pt>
                <c:pt idx="2">
                  <c:v>-8.220000000000001</c:v>
                </c:pt>
                <c:pt idx="3">
                  <c:v>-8.27</c:v>
                </c:pt>
                <c:pt idx="4">
                  <c:v>-8.57</c:v>
                </c:pt>
                <c:pt idx="5">
                  <c:v>-8.0</c:v>
                </c:pt>
                <c:pt idx="6">
                  <c:v>-8.27</c:v>
                </c:pt>
                <c:pt idx="7">
                  <c:v>-8.47</c:v>
                </c:pt>
                <c:pt idx="8">
                  <c:v>-8.47</c:v>
                </c:pt>
                <c:pt idx="9">
                  <c:v>-8.47</c:v>
                </c:pt>
                <c:pt idx="10">
                  <c:v>-8.9</c:v>
                </c:pt>
                <c:pt idx="11">
                  <c:v>-8.87</c:v>
                </c:pt>
                <c:pt idx="12">
                  <c:v>-10.87</c:v>
                </c:pt>
              </c:numCache>
            </c:numRef>
          </c:yVal>
          <c:smooth val="0"/>
        </c:ser>
        <c:dLbls>
          <c:showLegendKey val="0"/>
          <c:showVal val="0"/>
          <c:showCatName val="0"/>
          <c:showSerName val="0"/>
          <c:showPercent val="0"/>
          <c:showBubbleSize val="0"/>
        </c:dLbls>
        <c:axId val="391569928"/>
        <c:axId val="550265400"/>
      </c:scatterChart>
      <c:valAx>
        <c:axId val="39156992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265400"/>
        <c:crossesAt val="-3.0"/>
        <c:crossBetween val="midCat"/>
        <c:majorUnit val="2000.0"/>
        <c:minorUnit val="1000.0"/>
        <c:dispUnits>
          <c:builtInUnit val="thousands"/>
        </c:dispUnits>
      </c:valAx>
      <c:valAx>
        <c:axId val="55026540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39156992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Villars!$B$16</c:f>
              <c:strCache>
                <c:ptCount val="1"/>
                <c:pt idx="0">
                  <c:v>Villars</c:v>
                </c:pt>
              </c:strCache>
            </c:strRef>
          </c:tx>
          <c:spPr>
            <a:ln w="25400" cap="flat">
              <a:solidFill>
                <a:schemeClr val="accent1">
                  <a:shade val="95000"/>
                  <a:satMod val="105000"/>
                </a:schemeClr>
              </a:solidFill>
            </a:ln>
          </c:spPr>
          <c:marker>
            <c:symbol val="none"/>
          </c:marker>
          <c:xVal>
            <c:numRef>
              <c:f>Villars!$J$5:$V$5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Villars!$J$16:$V$16</c:f>
              <c:numCache>
                <c:formatCode>General</c:formatCode>
                <c:ptCount val="13"/>
                <c:pt idx="6">
                  <c:v>-4.5</c:v>
                </c:pt>
                <c:pt idx="7">
                  <c:v>-4.3</c:v>
                </c:pt>
                <c:pt idx="8">
                  <c:v>-4.75</c:v>
                </c:pt>
                <c:pt idx="9">
                  <c:v>-4.3</c:v>
                </c:pt>
                <c:pt idx="10">
                  <c:v>-4.2</c:v>
                </c:pt>
                <c:pt idx="11">
                  <c:v>-4.1</c:v>
                </c:pt>
                <c:pt idx="12">
                  <c:v>-4.25</c:v>
                </c:pt>
              </c:numCache>
            </c:numRef>
          </c:yVal>
          <c:smooth val="0"/>
        </c:ser>
        <c:dLbls>
          <c:showLegendKey val="0"/>
          <c:showVal val="0"/>
          <c:showCatName val="0"/>
          <c:showSerName val="0"/>
          <c:showPercent val="0"/>
          <c:showBubbleSize val="0"/>
        </c:dLbls>
        <c:axId val="445999672"/>
        <c:axId val="446661368"/>
      </c:scatterChart>
      <c:scatterChart>
        <c:scatterStyle val="lineMarker"/>
        <c:varyColors val="0"/>
        <c:ser>
          <c:idx val="1"/>
          <c:order val="1"/>
          <c:tx>
            <c:strRef>
              <c:f>Villars!$AE$4</c:f>
              <c:strCache>
                <c:ptCount val="1"/>
                <c:pt idx="0">
                  <c:v>arve</c:v>
                </c:pt>
              </c:strCache>
            </c:strRef>
          </c:tx>
          <c:marker>
            <c:symbol val="none"/>
          </c:marker>
          <c:xVal>
            <c:numRef>
              <c:f>Villars!$AE$17:$AE$29</c:f>
              <c:numCache>
                <c:formatCode>General</c:formatCode>
                <c:ptCount val="13"/>
                <c:pt idx="0">
                  <c:v>6000.0</c:v>
                </c:pt>
                <c:pt idx="1">
                  <c:v>6500.0</c:v>
                </c:pt>
                <c:pt idx="2">
                  <c:v>7000.0</c:v>
                </c:pt>
                <c:pt idx="3">
                  <c:v>7500.0</c:v>
                </c:pt>
                <c:pt idx="4">
                  <c:v>8000.0</c:v>
                </c:pt>
                <c:pt idx="5">
                  <c:v>8500.0</c:v>
                </c:pt>
                <c:pt idx="6">
                  <c:v>9000.0</c:v>
                </c:pt>
                <c:pt idx="7">
                  <c:v>9500.0</c:v>
                </c:pt>
                <c:pt idx="8">
                  <c:v>10000.0</c:v>
                </c:pt>
                <c:pt idx="9">
                  <c:v>10500.0</c:v>
                </c:pt>
                <c:pt idx="10">
                  <c:v>11000.0</c:v>
                </c:pt>
                <c:pt idx="11">
                  <c:v>11500.0</c:v>
                </c:pt>
                <c:pt idx="12">
                  <c:v>12000.0</c:v>
                </c:pt>
              </c:numCache>
            </c:numRef>
          </c:xVal>
          <c:yVal>
            <c:numRef>
              <c:f>Villars!$AN$17:$AN$29</c:f>
              <c:numCache>
                <c:formatCode>General</c:formatCode>
                <c:ptCount val="13"/>
                <c:pt idx="0">
                  <c:v>-0.915767967701</c:v>
                </c:pt>
                <c:pt idx="1">
                  <c:v>-0.769105613232</c:v>
                </c:pt>
                <c:pt idx="2">
                  <c:v>0.147774577141</c:v>
                </c:pt>
                <c:pt idx="3">
                  <c:v>-0.85994964838</c:v>
                </c:pt>
                <c:pt idx="4">
                  <c:v>-0.987744390965</c:v>
                </c:pt>
                <c:pt idx="5">
                  <c:v>-0.900927603245</c:v>
                </c:pt>
                <c:pt idx="6">
                  <c:v>-0.458412706852</c:v>
                </c:pt>
                <c:pt idx="7">
                  <c:v>-0.36663621664</c:v>
                </c:pt>
                <c:pt idx="8">
                  <c:v>-0.0236617326736</c:v>
                </c:pt>
                <c:pt idx="9">
                  <c:v>-0.602711975574</c:v>
                </c:pt>
                <c:pt idx="10">
                  <c:v>-0.471013724804</c:v>
                </c:pt>
                <c:pt idx="11">
                  <c:v>-0.822119534016</c:v>
                </c:pt>
                <c:pt idx="12">
                  <c:v>-1.20360326767</c:v>
                </c:pt>
              </c:numCache>
            </c:numRef>
          </c:yVal>
          <c:smooth val="0"/>
        </c:ser>
        <c:dLbls>
          <c:showLegendKey val="0"/>
          <c:showVal val="0"/>
          <c:showCatName val="0"/>
          <c:showSerName val="0"/>
          <c:showPercent val="0"/>
          <c:showBubbleSize val="0"/>
        </c:dLbls>
        <c:axId val="514333464"/>
        <c:axId val="451880440"/>
      </c:scatterChart>
      <c:valAx>
        <c:axId val="44599967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6661368"/>
        <c:crossesAt val="-3.0"/>
        <c:crossBetween val="midCat"/>
        <c:majorUnit val="2000.0"/>
        <c:minorUnit val="1000.0"/>
        <c:dispUnits>
          <c:builtInUnit val="thousands"/>
        </c:dispUnits>
      </c:valAx>
      <c:valAx>
        <c:axId val="446661368"/>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5999672"/>
        <c:crosses val="autoZero"/>
        <c:crossBetween val="midCat"/>
      </c:valAx>
      <c:valAx>
        <c:axId val="451880440"/>
        <c:scaling>
          <c:orientation val="minMax"/>
        </c:scaling>
        <c:delete val="0"/>
        <c:axPos val="r"/>
        <c:numFmt formatCode="General" sourceLinked="1"/>
        <c:majorTickMark val="out"/>
        <c:minorTickMark val="none"/>
        <c:tickLblPos val="nextTo"/>
        <c:crossAx val="514333464"/>
        <c:crosses val="max"/>
        <c:crossBetween val="midCat"/>
      </c:valAx>
      <c:valAx>
        <c:axId val="514333464"/>
        <c:scaling>
          <c:orientation val="minMax"/>
        </c:scaling>
        <c:delete val="1"/>
        <c:axPos val="b"/>
        <c:numFmt formatCode="General" sourceLinked="1"/>
        <c:majorTickMark val="out"/>
        <c:minorTickMark val="none"/>
        <c:tickLblPos val="nextTo"/>
        <c:crossAx val="45188044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Belgium_PereNoel!$B$17</c:f>
              <c:strCache>
                <c:ptCount val="1"/>
                <c:pt idx="0">
                  <c:v>Pere Noel</c:v>
                </c:pt>
              </c:strCache>
            </c:strRef>
          </c:tx>
          <c:spPr>
            <a:ln w="25400" cap="flat">
              <a:solidFill>
                <a:schemeClr val="accent1">
                  <a:shade val="95000"/>
                  <a:satMod val="105000"/>
                </a:schemeClr>
              </a:solidFill>
            </a:ln>
          </c:spPr>
          <c:marker>
            <c:symbol val="none"/>
          </c:marker>
          <c:xVal>
            <c:numRef>
              <c:f>Belgium_PereNoel!$J$5:$V$5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Belgium_PereNoel!$J$17:$V$17</c:f>
              <c:numCache>
                <c:formatCode>General</c:formatCode>
                <c:ptCount val="13"/>
                <c:pt idx="3">
                  <c:v>-4.65</c:v>
                </c:pt>
                <c:pt idx="4">
                  <c:v>-5.4</c:v>
                </c:pt>
                <c:pt idx="5">
                  <c:v>-5.08</c:v>
                </c:pt>
                <c:pt idx="6">
                  <c:v>-5.07</c:v>
                </c:pt>
                <c:pt idx="7">
                  <c:v>-5.76</c:v>
                </c:pt>
                <c:pt idx="8">
                  <c:v>-5.27</c:v>
                </c:pt>
                <c:pt idx="9">
                  <c:v>-5.27</c:v>
                </c:pt>
                <c:pt idx="10">
                  <c:v>-5.12</c:v>
                </c:pt>
                <c:pt idx="11">
                  <c:v>-6.05</c:v>
                </c:pt>
                <c:pt idx="12">
                  <c:v>-5.7</c:v>
                </c:pt>
              </c:numCache>
            </c:numRef>
          </c:yVal>
          <c:smooth val="0"/>
        </c:ser>
        <c:dLbls>
          <c:showLegendKey val="0"/>
          <c:showVal val="0"/>
          <c:showCatName val="0"/>
          <c:showSerName val="0"/>
          <c:showPercent val="0"/>
          <c:showBubbleSize val="0"/>
        </c:dLbls>
        <c:axId val="550315432"/>
        <c:axId val="550320808"/>
      </c:scatterChart>
      <c:scatterChart>
        <c:scatterStyle val="lineMarker"/>
        <c:varyColors val="0"/>
        <c:ser>
          <c:idx val="1"/>
          <c:order val="1"/>
          <c:tx>
            <c:strRef>
              <c:f>Belgium_PereNoel!$AE$4</c:f>
              <c:strCache>
                <c:ptCount val="1"/>
                <c:pt idx="0">
                  <c:v>arve</c:v>
                </c:pt>
              </c:strCache>
            </c:strRef>
          </c:tx>
          <c:marker>
            <c:symbol val="none"/>
          </c:marker>
          <c:xVal>
            <c:numRef>
              <c:f>Belgium_PereNoel!$AE$11:$AE$29</c:f>
              <c:numCache>
                <c:formatCode>General</c:formatCode>
                <c:ptCount val="19"/>
                <c:pt idx="0">
                  <c:v>3000.0</c:v>
                </c:pt>
                <c:pt idx="1">
                  <c:v>3500.0</c:v>
                </c:pt>
                <c:pt idx="2">
                  <c:v>4000.0</c:v>
                </c:pt>
                <c:pt idx="3">
                  <c:v>4500.0</c:v>
                </c:pt>
                <c:pt idx="4">
                  <c:v>5000.0</c:v>
                </c:pt>
                <c:pt idx="5">
                  <c:v>5500.0</c:v>
                </c:pt>
                <c:pt idx="6">
                  <c:v>6000.0</c:v>
                </c:pt>
                <c:pt idx="7">
                  <c:v>6500.0</c:v>
                </c:pt>
                <c:pt idx="8">
                  <c:v>7000.0</c:v>
                </c:pt>
                <c:pt idx="9">
                  <c:v>7500.0</c:v>
                </c:pt>
                <c:pt idx="10">
                  <c:v>8000.0</c:v>
                </c:pt>
                <c:pt idx="11">
                  <c:v>8500.0</c:v>
                </c:pt>
                <c:pt idx="12">
                  <c:v>9000.0</c:v>
                </c:pt>
                <c:pt idx="13">
                  <c:v>9500.0</c:v>
                </c:pt>
                <c:pt idx="14">
                  <c:v>10000.0</c:v>
                </c:pt>
                <c:pt idx="15">
                  <c:v>10500.0</c:v>
                </c:pt>
                <c:pt idx="16">
                  <c:v>11000.0</c:v>
                </c:pt>
                <c:pt idx="17">
                  <c:v>11500.0</c:v>
                </c:pt>
                <c:pt idx="18">
                  <c:v>12000.0</c:v>
                </c:pt>
              </c:numCache>
            </c:numRef>
          </c:xVal>
          <c:yVal>
            <c:numRef>
              <c:f>Belgium_PereNoel!$AL$11:$AL$29</c:f>
              <c:numCache>
                <c:formatCode>General</c:formatCode>
                <c:ptCount val="19"/>
                <c:pt idx="0">
                  <c:v>0.991270065308</c:v>
                </c:pt>
                <c:pt idx="1">
                  <c:v>0.558053195477</c:v>
                </c:pt>
                <c:pt idx="2">
                  <c:v>0.68162125349</c:v>
                </c:pt>
                <c:pt idx="3">
                  <c:v>0.616860926151</c:v>
                </c:pt>
                <c:pt idx="4">
                  <c:v>0.669304728508</c:v>
                </c:pt>
                <c:pt idx="5">
                  <c:v>0.714179754257</c:v>
                </c:pt>
                <c:pt idx="6">
                  <c:v>1.21116638184</c:v>
                </c:pt>
                <c:pt idx="7">
                  <c:v>0.755127251148</c:v>
                </c:pt>
                <c:pt idx="8">
                  <c:v>0.53576695919</c:v>
                </c:pt>
                <c:pt idx="9">
                  <c:v>0.544719338417</c:v>
                </c:pt>
                <c:pt idx="10">
                  <c:v>0.117472469807</c:v>
                </c:pt>
                <c:pt idx="11">
                  <c:v>-0.325421571732</c:v>
                </c:pt>
                <c:pt idx="12">
                  <c:v>-0.414370119572</c:v>
                </c:pt>
                <c:pt idx="13">
                  <c:v>-0.0374944210052</c:v>
                </c:pt>
                <c:pt idx="14">
                  <c:v>0.289888769388</c:v>
                </c:pt>
                <c:pt idx="15">
                  <c:v>-1.02899503708</c:v>
                </c:pt>
                <c:pt idx="16">
                  <c:v>-2.67399573326</c:v>
                </c:pt>
                <c:pt idx="17">
                  <c:v>-3.38054966927</c:v>
                </c:pt>
                <c:pt idx="18">
                  <c:v>-3.74545645714</c:v>
                </c:pt>
              </c:numCache>
            </c:numRef>
          </c:yVal>
          <c:smooth val="0"/>
        </c:ser>
        <c:dLbls>
          <c:showLegendKey val="0"/>
          <c:showVal val="0"/>
          <c:showCatName val="0"/>
          <c:showSerName val="0"/>
          <c:showPercent val="0"/>
          <c:showBubbleSize val="0"/>
        </c:dLbls>
        <c:axId val="544738904"/>
        <c:axId val="550327192"/>
      </c:scatterChart>
      <c:valAx>
        <c:axId val="55031543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320808"/>
        <c:crossesAt val="-3.0"/>
        <c:crossBetween val="midCat"/>
        <c:majorUnit val="2000.0"/>
        <c:minorUnit val="1000.0"/>
        <c:dispUnits>
          <c:builtInUnit val="thousands"/>
        </c:dispUnits>
      </c:valAx>
      <c:valAx>
        <c:axId val="550320808"/>
        <c:scaling>
          <c:orientation val="minMax"/>
          <c:max val="-4.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315432"/>
        <c:crosses val="autoZero"/>
        <c:crossBetween val="midCat"/>
      </c:valAx>
      <c:valAx>
        <c:axId val="550327192"/>
        <c:scaling>
          <c:orientation val="minMax"/>
          <c:max val="5.0"/>
        </c:scaling>
        <c:delete val="0"/>
        <c:axPos val="r"/>
        <c:numFmt formatCode="General" sourceLinked="1"/>
        <c:majorTickMark val="out"/>
        <c:minorTickMark val="none"/>
        <c:tickLblPos val="nextTo"/>
        <c:crossAx val="544738904"/>
        <c:crosses val="max"/>
        <c:crossBetween val="midCat"/>
      </c:valAx>
      <c:valAx>
        <c:axId val="544738904"/>
        <c:scaling>
          <c:orientation val="minMax"/>
        </c:scaling>
        <c:delete val="1"/>
        <c:axPos val="b"/>
        <c:numFmt formatCode="General" sourceLinked="1"/>
        <c:majorTickMark val="out"/>
        <c:minorTickMark val="none"/>
        <c:tickLblPos val="nextTo"/>
        <c:crossAx val="550327192"/>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Belgium_PereNoel!$B$52</c:f>
              <c:strCache>
                <c:ptCount val="1"/>
                <c:pt idx="0">
                  <c:v>HÃ¶lloch Cave</c:v>
                </c:pt>
              </c:strCache>
            </c:strRef>
          </c:tx>
          <c:spPr>
            <a:ln w="25400" cap="flat">
              <a:solidFill>
                <a:schemeClr val="accent1">
                  <a:shade val="95000"/>
                  <a:satMod val="105000"/>
                </a:schemeClr>
              </a:solidFill>
            </a:ln>
          </c:spPr>
          <c:marker>
            <c:symbol val="none"/>
          </c:marker>
          <c:xVal>
            <c:numRef>
              <c:f>Belgium_PereNoel!$J$5:$V$5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Belgium_PereNoel!$J$52:$V$52</c:f>
              <c:numCache>
                <c:formatCode>General</c:formatCode>
                <c:ptCount val="13"/>
                <c:pt idx="0">
                  <c:v>-7.97</c:v>
                </c:pt>
                <c:pt idx="1">
                  <c:v>-8.07</c:v>
                </c:pt>
                <c:pt idx="2">
                  <c:v>-8.220000000000001</c:v>
                </c:pt>
                <c:pt idx="3">
                  <c:v>-8.27</c:v>
                </c:pt>
                <c:pt idx="4">
                  <c:v>-8.57</c:v>
                </c:pt>
                <c:pt idx="5">
                  <c:v>-8.0</c:v>
                </c:pt>
                <c:pt idx="6">
                  <c:v>-8.27</c:v>
                </c:pt>
                <c:pt idx="7">
                  <c:v>-8.47</c:v>
                </c:pt>
                <c:pt idx="8">
                  <c:v>-8.47</c:v>
                </c:pt>
                <c:pt idx="9">
                  <c:v>-8.47</c:v>
                </c:pt>
                <c:pt idx="10">
                  <c:v>-8.9</c:v>
                </c:pt>
                <c:pt idx="11">
                  <c:v>-8.87</c:v>
                </c:pt>
                <c:pt idx="12">
                  <c:v>-10.87</c:v>
                </c:pt>
              </c:numCache>
            </c:numRef>
          </c:yVal>
          <c:smooth val="0"/>
        </c:ser>
        <c:dLbls>
          <c:showLegendKey val="0"/>
          <c:showVal val="0"/>
          <c:showCatName val="0"/>
          <c:showSerName val="0"/>
          <c:showPercent val="0"/>
          <c:showBubbleSize val="0"/>
        </c:dLbls>
        <c:axId val="550344328"/>
        <c:axId val="550349736"/>
      </c:scatterChart>
      <c:valAx>
        <c:axId val="55034432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349736"/>
        <c:crossesAt val="-3.0"/>
        <c:crossBetween val="midCat"/>
        <c:majorUnit val="2000.0"/>
        <c:minorUnit val="1000.0"/>
        <c:dispUnits>
          <c:builtInUnit val="thousands"/>
        </c:dispUnits>
      </c:valAx>
      <c:valAx>
        <c:axId val="550349736"/>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34432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B-7</a:t>
            </a:r>
            <a:r>
              <a:rPr lang="en-US" baseline="0"/>
              <a:t> a &amp; b</a:t>
            </a:r>
            <a:endParaRPr lang="en-US"/>
          </a:p>
        </c:rich>
      </c:tx>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'b7'!$B$21</c:f>
              <c:strCache>
                <c:ptCount val="1"/>
                <c:pt idx="0">
                  <c:v>B-7</c:v>
                </c:pt>
              </c:strCache>
            </c:strRef>
          </c:tx>
          <c:spPr>
            <a:ln w="25400" cap="flat">
              <a:solidFill>
                <a:schemeClr val="accent1">
                  <a:shade val="95000"/>
                  <a:satMod val="105000"/>
                </a:schemeClr>
              </a:solidFill>
            </a:ln>
          </c:spPr>
          <c:marker>
            <c:symbol val="none"/>
          </c:marker>
          <c:xVal>
            <c:numRef>
              <c:f>'b7'!$J$5:$V$5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'b7'!$J$21:$V$21</c:f>
              <c:numCache>
                <c:formatCode>General</c:formatCode>
                <c:ptCount val="13"/>
                <c:pt idx="0">
                  <c:v>-5.7</c:v>
                </c:pt>
                <c:pt idx="1">
                  <c:v>-5.8</c:v>
                </c:pt>
                <c:pt idx="2">
                  <c:v>-5.85</c:v>
                </c:pt>
                <c:pt idx="3">
                  <c:v>-6.05</c:v>
                </c:pt>
                <c:pt idx="4">
                  <c:v>-6.0</c:v>
                </c:pt>
                <c:pt idx="5">
                  <c:v>-6.05</c:v>
                </c:pt>
                <c:pt idx="6">
                  <c:v>-5.8</c:v>
                </c:pt>
                <c:pt idx="7">
                  <c:v>-5.75</c:v>
                </c:pt>
                <c:pt idx="8">
                  <c:v>-6.0</c:v>
                </c:pt>
                <c:pt idx="9">
                  <c:v>-6.0</c:v>
                </c:pt>
              </c:numCache>
            </c:numRef>
          </c:yVal>
          <c:smooth val="0"/>
        </c:ser>
        <c:ser>
          <c:idx val="1"/>
          <c:order val="1"/>
          <c:tx>
            <c:v>B-7b</c:v>
          </c:tx>
          <c:marker>
            <c:symbol val="none"/>
          </c:marker>
          <c:xVal>
            <c:numRef>
              <c:f>'b7'!$J$5:$V$5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'b7'!$J$22:$V$22</c:f>
              <c:numCache>
                <c:formatCode>General</c:formatCode>
                <c:ptCount val="13"/>
                <c:pt idx="1">
                  <c:v>-5.5</c:v>
                </c:pt>
                <c:pt idx="2">
                  <c:v>-5.9</c:v>
                </c:pt>
                <c:pt idx="3">
                  <c:v>-6.0</c:v>
                </c:pt>
                <c:pt idx="4">
                  <c:v>-6.1</c:v>
                </c:pt>
                <c:pt idx="6">
                  <c:v>-5.3</c:v>
                </c:pt>
                <c:pt idx="7">
                  <c:v>-5.1</c:v>
                </c:pt>
                <c:pt idx="8">
                  <c:v>-5.2</c:v>
                </c:pt>
                <c:pt idx="9">
                  <c:v>-5.2</c:v>
                </c:pt>
              </c:numCache>
            </c:numRef>
          </c:yVal>
          <c:smooth val="0"/>
        </c:ser>
        <c:dLbls>
          <c:showLegendKey val="0"/>
          <c:showVal val="0"/>
          <c:showCatName val="0"/>
          <c:showSerName val="0"/>
          <c:showPercent val="0"/>
          <c:showBubbleSize val="0"/>
        </c:dLbls>
        <c:axId val="447437400"/>
        <c:axId val="447442616"/>
      </c:scatterChart>
      <c:scatterChart>
        <c:scatterStyle val="lineMarker"/>
        <c:varyColors val="0"/>
        <c:ser>
          <c:idx val="2"/>
          <c:order val="2"/>
          <c:tx>
            <c:strRef>
              <c:f>'b7'!$AE$5</c:f>
              <c:strCache>
                <c:ptCount val="1"/>
                <c:pt idx="0">
                  <c:v>arve</c:v>
                </c:pt>
              </c:strCache>
            </c:strRef>
          </c:tx>
          <c:marker>
            <c:symbol val="none"/>
          </c:marker>
          <c:xVal>
            <c:numRef>
              <c:f>'b7'!$AE$6:$AE$24</c:f>
              <c:numCache>
                <c:formatCode>General</c:formatCode>
                <c:ptCount val="19"/>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numCache>
            </c:numRef>
          </c:xVal>
          <c:yVal>
            <c:numRef>
              <c:f>'b7'!$AL$6:$AL$24</c:f>
              <c:numCache>
                <c:formatCode>General</c:formatCode>
                <c:ptCount val="19"/>
                <c:pt idx="0">
                  <c:v>0.0</c:v>
                </c:pt>
                <c:pt idx="1">
                  <c:v>0.0153979063034</c:v>
                </c:pt>
                <c:pt idx="2">
                  <c:v>0.205455899239</c:v>
                </c:pt>
                <c:pt idx="3">
                  <c:v>0.392191648483</c:v>
                </c:pt>
                <c:pt idx="4">
                  <c:v>0.30578827858</c:v>
                </c:pt>
                <c:pt idx="5">
                  <c:v>0.189831733704</c:v>
                </c:pt>
                <c:pt idx="6">
                  <c:v>0.630424380302</c:v>
                </c:pt>
                <c:pt idx="7">
                  <c:v>0.254673779011</c:v>
                </c:pt>
                <c:pt idx="8">
                  <c:v>0.343593120575</c:v>
                </c:pt>
                <c:pt idx="9">
                  <c:v>0.362317800522</c:v>
                </c:pt>
                <c:pt idx="10">
                  <c:v>0.415899157524</c:v>
                </c:pt>
                <c:pt idx="11">
                  <c:v>0.431103169918</c:v>
                </c:pt>
                <c:pt idx="12">
                  <c:v>0.485745608807</c:v>
                </c:pt>
                <c:pt idx="13">
                  <c:v>0.29248970747</c:v>
                </c:pt>
                <c:pt idx="14">
                  <c:v>0.380583167076</c:v>
                </c:pt>
                <c:pt idx="15">
                  <c:v>0.109362185001</c:v>
                </c:pt>
                <c:pt idx="16">
                  <c:v>0.0634512901306</c:v>
                </c:pt>
                <c:pt idx="17">
                  <c:v>-0.0901739597321</c:v>
                </c:pt>
                <c:pt idx="18">
                  <c:v>-0.101995706558</c:v>
                </c:pt>
              </c:numCache>
            </c:numRef>
          </c:yVal>
          <c:smooth val="0"/>
        </c:ser>
        <c:dLbls>
          <c:showLegendKey val="0"/>
          <c:showVal val="0"/>
          <c:showCatName val="0"/>
          <c:showSerName val="0"/>
          <c:showPercent val="0"/>
          <c:showBubbleSize val="0"/>
        </c:dLbls>
        <c:axId val="549768248"/>
        <c:axId val="445602360"/>
      </c:scatterChart>
      <c:valAx>
        <c:axId val="44743740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7442616"/>
        <c:crossesAt val="-3.0"/>
        <c:crossBetween val="midCat"/>
        <c:majorUnit val="2000.0"/>
        <c:minorUnit val="1000.0"/>
        <c:dispUnits>
          <c:builtInUnit val="thousands"/>
        </c:dispUnits>
      </c:valAx>
      <c:valAx>
        <c:axId val="447442616"/>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7437400"/>
        <c:crosses val="autoZero"/>
        <c:crossBetween val="midCat"/>
      </c:valAx>
      <c:valAx>
        <c:axId val="445602360"/>
        <c:scaling>
          <c:orientation val="minMax"/>
        </c:scaling>
        <c:delete val="0"/>
        <c:axPos val="r"/>
        <c:numFmt formatCode="General" sourceLinked="1"/>
        <c:majorTickMark val="out"/>
        <c:minorTickMark val="none"/>
        <c:tickLblPos val="nextTo"/>
        <c:crossAx val="549768248"/>
        <c:crosses val="max"/>
        <c:crossBetween val="midCat"/>
      </c:valAx>
      <c:valAx>
        <c:axId val="549768248"/>
        <c:scaling>
          <c:orientation val="minMax"/>
        </c:scaling>
        <c:delete val="1"/>
        <c:axPos val="b"/>
        <c:numFmt formatCode="General" sourceLinked="1"/>
        <c:majorTickMark val="out"/>
        <c:minorTickMark val="none"/>
        <c:tickLblPos val="nextTo"/>
        <c:crossAx val="44560236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NahalQanah!$B$24</c:f>
              <c:strCache>
                <c:ptCount val="1"/>
                <c:pt idx="0">
                  <c:v>Nahal Qanah</c:v>
                </c:pt>
              </c:strCache>
            </c:strRef>
          </c:tx>
          <c:spPr>
            <a:ln w="25400" cap="flat">
              <a:solidFill>
                <a:schemeClr val="accent1">
                  <a:shade val="95000"/>
                  <a:satMod val="105000"/>
                </a:schemeClr>
              </a:solidFill>
            </a:ln>
          </c:spPr>
          <c:marker>
            <c:symbol val="none"/>
          </c:marker>
          <c:xVal>
            <c:numRef>
              <c:f>NahalQanah!$J$5:$V$5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NahalQanah!$J$24:$V$24</c:f>
              <c:numCache>
                <c:formatCode>General</c:formatCode>
                <c:ptCount val="13"/>
                <c:pt idx="0">
                  <c:v>-5.3</c:v>
                </c:pt>
                <c:pt idx="1">
                  <c:v>-5.3</c:v>
                </c:pt>
                <c:pt idx="2">
                  <c:v>-5.1</c:v>
                </c:pt>
                <c:pt idx="3">
                  <c:v>-5.8</c:v>
                </c:pt>
                <c:pt idx="4">
                  <c:v>-5.4</c:v>
                </c:pt>
                <c:pt idx="5">
                  <c:v>-6.25</c:v>
                </c:pt>
                <c:pt idx="6">
                  <c:v>-5.9</c:v>
                </c:pt>
              </c:numCache>
            </c:numRef>
          </c:yVal>
          <c:smooth val="0"/>
        </c:ser>
        <c:dLbls>
          <c:showLegendKey val="0"/>
          <c:showVal val="0"/>
          <c:showCatName val="0"/>
          <c:showSerName val="0"/>
          <c:showPercent val="0"/>
          <c:showBubbleSize val="0"/>
        </c:dLbls>
        <c:axId val="446368312"/>
        <c:axId val="451394696"/>
      </c:scatterChart>
      <c:scatterChart>
        <c:scatterStyle val="lineMarker"/>
        <c:varyColors val="0"/>
        <c:ser>
          <c:idx val="1"/>
          <c:order val="1"/>
          <c:tx>
            <c:strRef>
              <c:f>NahalQanah!$AD$4</c:f>
              <c:strCache>
                <c:ptCount val="1"/>
                <c:pt idx="0">
                  <c:v>arve</c:v>
                </c:pt>
              </c:strCache>
            </c:strRef>
          </c:tx>
          <c:marker>
            <c:symbol val="none"/>
          </c:marker>
          <c:xVal>
            <c:numRef>
              <c:f>NahalQanah!$AD$5:$AD$17</c:f>
              <c:numCache>
                <c:formatCode>General</c:formatCode>
                <c:ptCount val="13"/>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numCache>
            </c:numRef>
          </c:xVal>
          <c:yVal>
            <c:numRef>
              <c:f>NahalQanah!$AK$5:$AK$17</c:f>
              <c:numCache>
                <c:formatCode>General</c:formatCode>
                <c:ptCount val="13"/>
                <c:pt idx="0">
                  <c:v>0.0</c:v>
                </c:pt>
                <c:pt idx="1">
                  <c:v>-2.32350111008</c:v>
                </c:pt>
                <c:pt idx="2">
                  <c:v>-2.10207390785</c:v>
                </c:pt>
                <c:pt idx="3">
                  <c:v>-3.10934972763</c:v>
                </c:pt>
                <c:pt idx="4">
                  <c:v>-4.03883123398</c:v>
                </c:pt>
                <c:pt idx="5">
                  <c:v>-4.29368066788</c:v>
                </c:pt>
                <c:pt idx="6">
                  <c:v>-4.21125411987</c:v>
                </c:pt>
                <c:pt idx="7">
                  <c:v>-3.55583953857</c:v>
                </c:pt>
                <c:pt idx="8">
                  <c:v>-3.29051733017</c:v>
                </c:pt>
                <c:pt idx="9">
                  <c:v>-3.50420236588</c:v>
                </c:pt>
                <c:pt idx="10">
                  <c:v>-3.76803255081</c:v>
                </c:pt>
                <c:pt idx="11">
                  <c:v>-4.1976108551</c:v>
                </c:pt>
                <c:pt idx="12">
                  <c:v>-3.78681230545</c:v>
                </c:pt>
              </c:numCache>
            </c:numRef>
          </c:yVal>
          <c:smooth val="0"/>
        </c:ser>
        <c:dLbls>
          <c:showLegendKey val="0"/>
          <c:showVal val="0"/>
          <c:showCatName val="0"/>
          <c:showSerName val="0"/>
          <c:showPercent val="0"/>
          <c:showBubbleSize val="0"/>
        </c:dLbls>
        <c:axId val="446489192"/>
        <c:axId val="446510776"/>
      </c:scatterChart>
      <c:valAx>
        <c:axId val="44636831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51394696"/>
        <c:crossesAt val="-3.0"/>
        <c:crossBetween val="midCat"/>
        <c:majorUnit val="2000.0"/>
        <c:minorUnit val="1000.0"/>
        <c:dispUnits>
          <c:builtInUnit val="thousands"/>
        </c:dispUnits>
      </c:valAx>
      <c:valAx>
        <c:axId val="451394696"/>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6368312"/>
        <c:crosses val="autoZero"/>
        <c:crossBetween val="midCat"/>
      </c:valAx>
      <c:valAx>
        <c:axId val="446510776"/>
        <c:scaling>
          <c:orientation val="minMax"/>
        </c:scaling>
        <c:delete val="0"/>
        <c:axPos val="r"/>
        <c:numFmt formatCode="General" sourceLinked="1"/>
        <c:majorTickMark val="out"/>
        <c:minorTickMark val="none"/>
        <c:tickLblPos val="nextTo"/>
        <c:crossAx val="446489192"/>
        <c:crosses val="max"/>
        <c:crossBetween val="midCat"/>
      </c:valAx>
      <c:valAx>
        <c:axId val="446489192"/>
        <c:scaling>
          <c:orientation val="minMax"/>
        </c:scaling>
        <c:delete val="1"/>
        <c:axPos val="b"/>
        <c:numFmt formatCode="General" sourceLinked="1"/>
        <c:majorTickMark val="out"/>
        <c:minorTickMark val="none"/>
        <c:tickLblPos val="nextTo"/>
        <c:crossAx val="44651077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Rana!$B$25</c:f>
              <c:strCache>
                <c:ptCount val="1"/>
                <c:pt idx="0">
                  <c:v>Rana</c:v>
                </c:pt>
              </c:strCache>
            </c:strRef>
          </c:tx>
          <c:spPr>
            <a:ln w="25400" cap="flat">
              <a:solidFill>
                <a:schemeClr val="accent1">
                  <a:shade val="95000"/>
                  <a:satMod val="105000"/>
                </a:schemeClr>
              </a:solidFill>
            </a:ln>
          </c:spPr>
          <c:marker>
            <c:symbol val="none"/>
          </c:marker>
          <c:xVal>
            <c:numRef>
              <c:f>Rana!$J$5:$V$5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Rana!$J$25:$V$25</c:f>
              <c:numCache>
                <c:formatCode>General</c:formatCode>
                <c:ptCount val="13"/>
                <c:pt idx="1">
                  <c:v>-7.57</c:v>
                </c:pt>
                <c:pt idx="2">
                  <c:v>-7.5</c:v>
                </c:pt>
                <c:pt idx="3">
                  <c:v>-7.63</c:v>
                </c:pt>
                <c:pt idx="4">
                  <c:v>-7.8</c:v>
                </c:pt>
                <c:pt idx="5">
                  <c:v>-7.65</c:v>
                </c:pt>
                <c:pt idx="6">
                  <c:v>-7.45</c:v>
                </c:pt>
                <c:pt idx="7">
                  <c:v>-7.38</c:v>
                </c:pt>
                <c:pt idx="8">
                  <c:v>-7.4</c:v>
                </c:pt>
              </c:numCache>
            </c:numRef>
          </c:yVal>
          <c:smooth val="0"/>
        </c:ser>
        <c:dLbls>
          <c:showLegendKey val="0"/>
          <c:showVal val="0"/>
          <c:showCatName val="0"/>
          <c:showSerName val="0"/>
          <c:showPercent val="0"/>
          <c:showBubbleSize val="0"/>
        </c:dLbls>
        <c:axId val="543780328"/>
        <c:axId val="446742680"/>
      </c:scatterChart>
      <c:scatterChart>
        <c:scatterStyle val="lineMarker"/>
        <c:varyColors val="0"/>
        <c:ser>
          <c:idx val="1"/>
          <c:order val="1"/>
          <c:tx>
            <c:strRef>
              <c:f>Rana!$AE$5</c:f>
              <c:strCache>
                <c:ptCount val="1"/>
                <c:pt idx="0">
                  <c:v>arve</c:v>
                </c:pt>
              </c:strCache>
            </c:strRef>
          </c:tx>
          <c:marker>
            <c:symbol val="none"/>
          </c:marker>
          <c:xVal>
            <c:numRef>
              <c:f>Rana!$AE$8:$AE$22</c:f>
              <c:numCache>
                <c:formatCode>General</c:formatCode>
                <c:ptCount val="15"/>
                <c:pt idx="0">
                  <c:v>1000.0</c:v>
                </c:pt>
                <c:pt idx="1">
                  <c:v>1500.0</c:v>
                </c:pt>
                <c:pt idx="2">
                  <c:v>2000.0</c:v>
                </c:pt>
                <c:pt idx="3">
                  <c:v>2500.0</c:v>
                </c:pt>
                <c:pt idx="4">
                  <c:v>3000.0</c:v>
                </c:pt>
                <c:pt idx="5">
                  <c:v>3500.0</c:v>
                </c:pt>
                <c:pt idx="6">
                  <c:v>4000.0</c:v>
                </c:pt>
                <c:pt idx="7">
                  <c:v>4500.0</c:v>
                </c:pt>
                <c:pt idx="8">
                  <c:v>5000.0</c:v>
                </c:pt>
                <c:pt idx="9">
                  <c:v>5500.0</c:v>
                </c:pt>
                <c:pt idx="10">
                  <c:v>6000.0</c:v>
                </c:pt>
                <c:pt idx="11">
                  <c:v>6500.0</c:v>
                </c:pt>
                <c:pt idx="12">
                  <c:v>7000.0</c:v>
                </c:pt>
                <c:pt idx="13">
                  <c:v>7500.0</c:v>
                </c:pt>
                <c:pt idx="14">
                  <c:v>8000.0</c:v>
                </c:pt>
              </c:numCache>
            </c:numRef>
          </c:xVal>
          <c:yVal>
            <c:numRef>
              <c:f>Rana!$AG$8:$AG$22</c:f>
              <c:numCache>
                <c:formatCode>General</c:formatCode>
                <c:ptCount val="15"/>
                <c:pt idx="0">
                  <c:v>-3.79437088966</c:v>
                </c:pt>
                <c:pt idx="1">
                  <c:v>-2.24264574051</c:v>
                </c:pt>
                <c:pt idx="2">
                  <c:v>-8.27656173706</c:v>
                </c:pt>
                <c:pt idx="3">
                  <c:v>-12.5974750519</c:v>
                </c:pt>
                <c:pt idx="4">
                  <c:v>-13.2514696121</c:v>
                </c:pt>
                <c:pt idx="5">
                  <c:v>-10.2875299454</c:v>
                </c:pt>
                <c:pt idx="6">
                  <c:v>-12.3940162659</c:v>
                </c:pt>
                <c:pt idx="7">
                  <c:v>-3.31249308586</c:v>
                </c:pt>
                <c:pt idx="8">
                  <c:v>-5.12332201004</c:v>
                </c:pt>
                <c:pt idx="9">
                  <c:v>-1.66781711578</c:v>
                </c:pt>
                <c:pt idx="10">
                  <c:v>2.44516992569</c:v>
                </c:pt>
                <c:pt idx="11">
                  <c:v>-1.41374015808</c:v>
                </c:pt>
                <c:pt idx="12">
                  <c:v>-11.318608284</c:v>
                </c:pt>
                <c:pt idx="13">
                  <c:v>-12.4307155609</c:v>
                </c:pt>
                <c:pt idx="14">
                  <c:v>-7.04145956039</c:v>
                </c:pt>
              </c:numCache>
            </c:numRef>
          </c:yVal>
          <c:smooth val="0"/>
        </c:ser>
        <c:dLbls>
          <c:showLegendKey val="0"/>
          <c:showVal val="0"/>
          <c:showCatName val="0"/>
          <c:showSerName val="0"/>
          <c:showPercent val="0"/>
          <c:showBubbleSize val="0"/>
        </c:dLbls>
        <c:axId val="513583352"/>
        <c:axId val="549902136"/>
      </c:scatterChart>
      <c:valAx>
        <c:axId val="54378032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6742680"/>
        <c:crossesAt val="-3.0"/>
        <c:crossBetween val="midCat"/>
        <c:majorUnit val="2000.0"/>
        <c:minorUnit val="1000.0"/>
        <c:dispUnits>
          <c:builtInUnit val="thousands"/>
        </c:dispUnits>
      </c:valAx>
      <c:valAx>
        <c:axId val="44674268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780328"/>
        <c:crosses val="autoZero"/>
        <c:crossBetween val="midCat"/>
      </c:valAx>
      <c:valAx>
        <c:axId val="549902136"/>
        <c:scaling>
          <c:orientation val="minMax"/>
        </c:scaling>
        <c:delete val="0"/>
        <c:axPos val="r"/>
        <c:numFmt formatCode="General" sourceLinked="1"/>
        <c:majorTickMark val="out"/>
        <c:minorTickMark val="none"/>
        <c:tickLblPos val="nextTo"/>
        <c:crossAx val="513583352"/>
        <c:crosses val="max"/>
        <c:crossBetween val="midCat"/>
      </c:valAx>
      <c:valAx>
        <c:axId val="513583352"/>
        <c:scaling>
          <c:orientation val="minMax"/>
        </c:scaling>
        <c:delete val="1"/>
        <c:axPos val="b"/>
        <c:numFmt formatCode="General" sourceLinked="1"/>
        <c:majorTickMark val="out"/>
        <c:minorTickMark val="none"/>
        <c:tickLblPos val="nextTo"/>
        <c:crossAx val="54990213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Rana!$B$25</c:f>
              <c:strCache>
                <c:ptCount val="1"/>
                <c:pt idx="0">
                  <c:v>Rana</c:v>
                </c:pt>
              </c:strCache>
            </c:strRef>
          </c:tx>
          <c:spPr>
            <a:ln w="25400" cap="flat">
              <a:solidFill>
                <a:schemeClr val="accent1">
                  <a:shade val="95000"/>
                  <a:satMod val="105000"/>
                </a:schemeClr>
              </a:solidFill>
            </a:ln>
          </c:spPr>
          <c:marker>
            <c:symbol val="none"/>
          </c:marker>
          <c:xVal>
            <c:numRef>
              <c:f>Rana!$J$5:$V$5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Rana!$J$25:$V$25</c:f>
              <c:numCache>
                <c:formatCode>General</c:formatCode>
                <c:ptCount val="13"/>
                <c:pt idx="1">
                  <c:v>-7.57</c:v>
                </c:pt>
                <c:pt idx="2">
                  <c:v>-7.5</c:v>
                </c:pt>
                <c:pt idx="3">
                  <c:v>-7.63</c:v>
                </c:pt>
                <c:pt idx="4">
                  <c:v>-7.8</c:v>
                </c:pt>
                <c:pt idx="5">
                  <c:v>-7.65</c:v>
                </c:pt>
                <c:pt idx="6">
                  <c:v>-7.45</c:v>
                </c:pt>
                <c:pt idx="7">
                  <c:v>-7.38</c:v>
                </c:pt>
                <c:pt idx="8">
                  <c:v>-7.4</c:v>
                </c:pt>
              </c:numCache>
            </c:numRef>
          </c:yVal>
          <c:smooth val="0"/>
        </c:ser>
        <c:dLbls>
          <c:showLegendKey val="0"/>
          <c:showVal val="0"/>
          <c:showCatName val="0"/>
          <c:showSerName val="0"/>
          <c:showPercent val="0"/>
          <c:showBubbleSize val="0"/>
        </c:dLbls>
        <c:axId val="514334616"/>
        <c:axId val="514659336"/>
      </c:scatterChart>
      <c:scatterChart>
        <c:scatterStyle val="lineMarker"/>
        <c:varyColors val="0"/>
        <c:ser>
          <c:idx val="1"/>
          <c:order val="1"/>
          <c:tx>
            <c:strRef>
              <c:f>Rana!$AE$5</c:f>
              <c:strCache>
                <c:ptCount val="1"/>
                <c:pt idx="0">
                  <c:v>arve</c:v>
                </c:pt>
              </c:strCache>
            </c:strRef>
          </c:tx>
          <c:marker>
            <c:symbol val="none"/>
          </c:marker>
          <c:xVal>
            <c:numRef>
              <c:f>Rana!$AE$8:$AE$22</c:f>
              <c:numCache>
                <c:formatCode>General</c:formatCode>
                <c:ptCount val="15"/>
                <c:pt idx="0">
                  <c:v>1000.0</c:v>
                </c:pt>
                <c:pt idx="1">
                  <c:v>1500.0</c:v>
                </c:pt>
                <c:pt idx="2">
                  <c:v>2000.0</c:v>
                </c:pt>
                <c:pt idx="3">
                  <c:v>2500.0</c:v>
                </c:pt>
                <c:pt idx="4">
                  <c:v>3000.0</c:v>
                </c:pt>
                <c:pt idx="5">
                  <c:v>3500.0</c:v>
                </c:pt>
                <c:pt idx="6">
                  <c:v>4000.0</c:v>
                </c:pt>
                <c:pt idx="7">
                  <c:v>4500.0</c:v>
                </c:pt>
                <c:pt idx="8">
                  <c:v>5000.0</c:v>
                </c:pt>
                <c:pt idx="9">
                  <c:v>5500.0</c:v>
                </c:pt>
                <c:pt idx="10">
                  <c:v>6000.0</c:v>
                </c:pt>
                <c:pt idx="11">
                  <c:v>6500.0</c:v>
                </c:pt>
                <c:pt idx="12">
                  <c:v>7000.0</c:v>
                </c:pt>
                <c:pt idx="13">
                  <c:v>7500.0</c:v>
                </c:pt>
                <c:pt idx="14">
                  <c:v>8000.0</c:v>
                </c:pt>
              </c:numCache>
            </c:numRef>
          </c:xVal>
          <c:yVal>
            <c:numRef>
              <c:f>Rana!$AF$8:$AF$22</c:f>
              <c:numCache>
                <c:formatCode>General</c:formatCode>
                <c:ptCount val="15"/>
                <c:pt idx="0">
                  <c:v>2.92945957184</c:v>
                </c:pt>
                <c:pt idx="1">
                  <c:v>3.47616291046</c:v>
                </c:pt>
                <c:pt idx="2">
                  <c:v>0.352515220642</c:v>
                </c:pt>
                <c:pt idx="3">
                  <c:v>3.96635532379</c:v>
                </c:pt>
                <c:pt idx="4">
                  <c:v>0.894163131714</c:v>
                </c:pt>
                <c:pt idx="5">
                  <c:v>2.87848377228</c:v>
                </c:pt>
                <c:pt idx="6">
                  <c:v>-0.492268562317</c:v>
                </c:pt>
                <c:pt idx="7">
                  <c:v>7.31852436066</c:v>
                </c:pt>
                <c:pt idx="8">
                  <c:v>2.44814968109</c:v>
                </c:pt>
                <c:pt idx="9">
                  <c:v>1.55606460571</c:v>
                </c:pt>
                <c:pt idx="10">
                  <c:v>2.76401615143</c:v>
                </c:pt>
                <c:pt idx="11">
                  <c:v>2.8171339035</c:v>
                </c:pt>
                <c:pt idx="12">
                  <c:v>-1.40764713287</c:v>
                </c:pt>
                <c:pt idx="13">
                  <c:v>2.74434185028</c:v>
                </c:pt>
                <c:pt idx="14">
                  <c:v>3.67582988739</c:v>
                </c:pt>
              </c:numCache>
            </c:numRef>
          </c:yVal>
          <c:smooth val="0"/>
        </c:ser>
        <c:dLbls>
          <c:showLegendKey val="0"/>
          <c:showVal val="0"/>
          <c:showCatName val="0"/>
          <c:showSerName val="0"/>
          <c:showPercent val="0"/>
          <c:showBubbleSize val="0"/>
        </c:dLbls>
        <c:axId val="514819688"/>
        <c:axId val="446358200"/>
      </c:scatterChart>
      <c:valAx>
        <c:axId val="514334616"/>
        <c:scaling>
          <c:orientation val="minMax"/>
          <c:max val="12000.0"/>
          <c:min val="0.0"/>
        </c:scaling>
        <c:delete val="0"/>
        <c:axPos val="t"/>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14659336"/>
        <c:crossesAt val="-3.0"/>
        <c:crossBetween val="midCat"/>
        <c:majorUnit val="2000.0"/>
        <c:minorUnit val="1000.0"/>
        <c:dispUnits>
          <c:builtInUnit val="thousands"/>
        </c:dispUnits>
      </c:valAx>
      <c:valAx>
        <c:axId val="514659336"/>
        <c:scaling>
          <c:orientation val="maxMin"/>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14334616"/>
        <c:crosses val="autoZero"/>
        <c:crossBetween val="midCat"/>
      </c:valAx>
      <c:valAx>
        <c:axId val="446358200"/>
        <c:scaling>
          <c:orientation val="minMax"/>
        </c:scaling>
        <c:delete val="0"/>
        <c:axPos val="r"/>
        <c:numFmt formatCode="General" sourceLinked="1"/>
        <c:majorTickMark val="out"/>
        <c:minorTickMark val="none"/>
        <c:tickLblPos val="nextTo"/>
        <c:crossAx val="514819688"/>
        <c:crosses val="max"/>
        <c:crossBetween val="midCat"/>
      </c:valAx>
      <c:valAx>
        <c:axId val="514819688"/>
        <c:scaling>
          <c:orientation val="minMax"/>
        </c:scaling>
        <c:delete val="1"/>
        <c:axPos val="b"/>
        <c:numFmt formatCode="General" sourceLinked="1"/>
        <c:majorTickMark val="out"/>
        <c:minorTickMark val="none"/>
        <c:tickLblPos val="nextTo"/>
        <c:crossAx val="44635820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Rana!$B$25</c:f>
              <c:strCache>
                <c:ptCount val="1"/>
                <c:pt idx="0">
                  <c:v>Rana</c:v>
                </c:pt>
              </c:strCache>
            </c:strRef>
          </c:tx>
          <c:spPr>
            <a:ln w="25400" cap="flat">
              <a:solidFill>
                <a:schemeClr val="accent1">
                  <a:shade val="95000"/>
                  <a:satMod val="105000"/>
                </a:schemeClr>
              </a:solidFill>
            </a:ln>
          </c:spPr>
          <c:marker>
            <c:symbol val="none"/>
          </c:marker>
          <c:xVal>
            <c:numRef>
              <c:f>Rana!$J$5:$V$5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Rana!$J$25:$V$25</c:f>
              <c:numCache>
                <c:formatCode>General</c:formatCode>
                <c:ptCount val="13"/>
                <c:pt idx="1">
                  <c:v>-7.57</c:v>
                </c:pt>
                <c:pt idx="2">
                  <c:v>-7.5</c:v>
                </c:pt>
                <c:pt idx="3">
                  <c:v>-7.63</c:v>
                </c:pt>
                <c:pt idx="4">
                  <c:v>-7.8</c:v>
                </c:pt>
                <c:pt idx="5">
                  <c:v>-7.65</c:v>
                </c:pt>
                <c:pt idx="6">
                  <c:v>-7.45</c:v>
                </c:pt>
                <c:pt idx="7">
                  <c:v>-7.38</c:v>
                </c:pt>
                <c:pt idx="8">
                  <c:v>-7.4</c:v>
                </c:pt>
              </c:numCache>
            </c:numRef>
          </c:yVal>
          <c:smooth val="0"/>
        </c:ser>
        <c:dLbls>
          <c:showLegendKey val="0"/>
          <c:showVal val="0"/>
          <c:showCatName val="0"/>
          <c:showSerName val="0"/>
          <c:showPercent val="0"/>
          <c:showBubbleSize val="0"/>
        </c:dLbls>
        <c:axId val="2017192"/>
        <c:axId val="543483304"/>
      </c:scatterChart>
      <c:scatterChart>
        <c:scatterStyle val="lineMarker"/>
        <c:varyColors val="0"/>
        <c:ser>
          <c:idx val="1"/>
          <c:order val="1"/>
          <c:tx>
            <c:strRef>
              <c:f>Rana!$AE$5</c:f>
              <c:strCache>
                <c:ptCount val="1"/>
                <c:pt idx="0">
                  <c:v>arve</c:v>
                </c:pt>
              </c:strCache>
            </c:strRef>
          </c:tx>
          <c:marker>
            <c:symbol val="none"/>
          </c:marker>
          <c:xVal>
            <c:numRef>
              <c:f>Rana!$AE$8:$AE$22</c:f>
              <c:numCache>
                <c:formatCode>General</c:formatCode>
                <c:ptCount val="15"/>
                <c:pt idx="0">
                  <c:v>1000.0</c:v>
                </c:pt>
                <c:pt idx="1">
                  <c:v>1500.0</c:v>
                </c:pt>
                <c:pt idx="2">
                  <c:v>2000.0</c:v>
                </c:pt>
                <c:pt idx="3">
                  <c:v>2500.0</c:v>
                </c:pt>
                <c:pt idx="4">
                  <c:v>3000.0</c:v>
                </c:pt>
                <c:pt idx="5">
                  <c:v>3500.0</c:v>
                </c:pt>
                <c:pt idx="6">
                  <c:v>4000.0</c:v>
                </c:pt>
                <c:pt idx="7">
                  <c:v>4500.0</c:v>
                </c:pt>
                <c:pt idx="8">
                  <c:v>5000.0</c:v>
                </c:pt>
                <c:pt idx="9">
                  <c:v>5500.0</c:v>
                </c:pt>
                <c:pt idx="10">
                  <c:v>6000.0</c:v>
                </c:pt>
                <c:pt idx="11">
                  <c:v>6500.0</c:v>
                </c:pt>
                <c:pt idx="12">
                  <c:v>7000.0</c:v>
                </c:pt>
                <c:pt idx="13">
                  <c:v>7500.0</c:v>
                </c:pt>
                <c:pt idx="14">
                  <c:v>8000.0</c:v>
                </c:pt>
              </c:numCache>
            </c:numRef>
          </c:xVal>
          <c:yVal>
            <c:numRef>
              <c:f>Rana!$AM$8:$AM$22</c:f>
              <c:numCache>
                <c:formatCode>General</c:formatCode>
                <c:ptCount val="15"/>
                <c:pt idx="0">
                  <c:v>-2.18892383575</c:v>
                </c:pt>
                <c:pt idx="1">
                  <c:v>-1.84444248676</c:v>
                </c:pt>
                <c:pt idx="2">
                  <c:v>-1.62939012051</c:v>
                </c:pt>
                <c:pt idx="3">
                  <c:v>-1.99364387989</c:v>
                </c:pt>
                <c:pt idx="4">
                  <c:v>-1.74870121479</c:v>
                </c:pt>
                <c:pt idx="5">
                  <c:v>-1.02087056637</c:v>
                </c:pt>
                <c:pt idx="6">
                  <c:v>-1.37858772278</c:v>
                </c:pt>
                <c:pt idx="7">
                  <c:v>0.774948000908</c:v>
                </c:pt>
                <c:pt idx="8">
                  <c:v>0.148695886135</c:v>
                </c:pt>
                <c:pt idx="9">
                  <c:v>1.64955711365</c:v>
                </c:pt>
                <c:pt idx="10">
                  <c:v>1.87588799</c:v>
                </c:pt>
                <c:pt idx="11">
                  <c:v>1.13992142677</c:v>
                </c:pt>
                <c:pt idx="12">
                  <c:v>0.423947989941</c:v>
                </c:pt>
                <c:pt idx="13">
                  <c:v>-0.156796276569</c:v>
                </c:pt>
                <c:pt idx="14">
                  <c:v>0.292456030846</c:v>
                </c:pt>
              </c:numCache>
            </c:numRef>
          </c:yVal>
          <c:smooth val="0"/>
        </c:ser>
        <c:dLbls>
          <c:showLegendKey val="0"/>
          <c:showVal val="0"/>
          <c:showCatName val="0"/>
          <c:showSerName val="0"/>
          <c:showPercent val="0"/>
          <c:showBubbleSize val="0"/>
        </c:dLbls>
        <c:axId val="484835256"/>
        <c:axId val="470000632"/>
      </c:scatterChart>
      <c:valAx>
        <c:axId val="2017192"/>
        <c:scaling>
          <c:orientation val="minMax"/>
          <c:max val="12000.0"/>
          <c:min val="0.0"/>
        </c:scaling>
        <c:delete val="0"/>
        <c:axPos val="t"/>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483304"/>
        <c:crossesAt val="-3.0"/>
        <c:crossBetween val="midCat"/>
        <c:majorUnit val="2000.0"/>
        <c:minorUnit val="1000.0"/>
        <c:dispUnits>
          <c:builtInUnit val="thousands"/>
        </c:dispUnits>
      </c:valAx>
      <c:valAx>
        <c:axId val="543483304"/>
        <c:scaling>
          <c:orientation val="maxMin"/>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2017192"/>
        <c:crosses val="autoZero"/>
        <c:crossBetween val="midCat"/>
      </c:valAx>
      <c:valAx>
        <c:axId val="470000632"/>
        <c:scaling>
          <c:orientation val="minMax"/>
        </c:scaling>
        <c:delete val="0"/>
        <c:axPos val="r"/>
        <c:numFmt formatCode="General" sourceLinked="1"/>
        <c:majorTickMark val="out"/>
        <c:minorTickMark val="none"/>
        <c:tickLblPos val="nextTo"/>
        <c:crossAx val="484835256"/>
        <c:crosses val="max"/>
        <c:crossBetween val="midCat"/>
      </c:valAx>
      <c:valAx>
        <c:axId val="484835256"/>
        <c:scaling>
          <c:orientation val="minMax"/>
        </c:scaling>
        <c:delete val="1"/>
        <c:axPos val="b"/>
        <c:numFmt formatCode="General" sourceLinked="1"/>
        <c:majorTickMark val="out"/>
        <c:minorTickMark val="none"/>
        <c:tickLblPos val="nextTo"/>
        <c:crossAx val="470000632"/>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rearranged!$B$12</c:f>
              <c:strCache>
                <c:ptCount val="1"/>
                <c:pt idx="0">
                  <c:v>Garma</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rearranged!$J$12:$V$12</c:f>
              <c:numCache>
                <c:formatCode>General</c:formatCode>
                <c:ptCount val="13"/>
                <c:pt idx="0">
                  <c:v>-3.99</c:v>
                </c:pt>
                <c:pt idx="1">
                  <c:v>-4.01</c:v>
                </c:pt>
                <c:pt idx="2">
                  <c:v>-3.97</c:v>
                </c:pt>
                <c:pt idx="3">
                  <c:v>-3.9</c:v>
                </c:pt>
                <c:pt idx="4">
                  <c:v>-4.53</c:v>
                </c:pt>
                <c:pt idx="5">
                  <c:v>-4.74</c:v>
                </c:pt>
                <c:pt idx="6">
                  <c:v>-4.39</c:v>
                </c:pt>
                <c:pt idx="7">
                  <c:v>-4.27</c:v>
                </c:pt>
                <c:pt idx="8">
                  <c:v>-4.88</c:v>
                </c:pt>
                <c:pt idx="9">
                  <c:v>-3.81</c:v>
                </c:pt>
                <c:pt idx="10">
                  <c:v>-3.9</c:v>
                </c:pt>
                <c:pt idx="11">
                  <c:v>-4.34</c:v>
                </c:pt>
                <c:pt idx="12">
                  <c:v>-3.99</c:v>
                </c:pt>
              </c:numCache>
            </c:numRef>
          </c:yVal>
          <c:smooth val="0"/>
        </c:ser>
        <c:dLbls>
          <c:showLegendKey val="0"/>
          <c:showVal val="0"/>
          <c:showCatName val="0"/>
          <c:showSerName val="0"/>
          <c:showPercent val="0"/>
          <c:showBubbleSize val="0"/>
        </c:dLbls>
        <c:axId val="543742472"/>
        <c:axId val="402939048"/>
      </c:scatterChart>
      <c:valAx>
        <c:axId val="54374247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02939048"/>
        <c:crossesAt val="-3.0"/>
        <c:crossBetween val="midCat"/>
        <c:majorUnit val="2000.0"/>
        <c:minorUnit val="1000.0"/>
        <c:dispUnits>
          <c:builtInUnit val="thousands"/>
        </c:dispUnits>
      </c:valAx>
      <c:valAx>
        <c:axId val="402939048"/>
        <c:scaling>
          <c:orientation val="minMax"/>
          <c:max val="-3.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742472"/>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BucaRanella!$B$28</c:f>
              <c:strCache>
                <c:ptCount val="1"/>
                <c:pt idx="0">
                  <c:v>Buca de'Renella</c:v>
                </c:pt>
              </c:strCache>
            </c:strRef>
          </c:tx>
          <c:spPr>
            <a:ln w="25400" cap="flat">
              <a:solidFill>
                <a:schemeClr val="accent1">
                  <a:shade val="95000"/>
                  <a:satMod val="105000"/>
                </a:schemeClr>
              </a:solidFill>
            </a:ln>
          </c:spPr>
          <c:marker>
            <c:symbol val="none"/>
          </c:marker>
          <c:xVal>
            <c:numRef>
              <c:f>BucaRanella!$J$5:$V$5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BucaRanella!$J$28:$V$28</c:f>
              <c:numCache>
                <c:formatCode>General</c:formatCode>
                <c:ptCount val="13"/>
                <c:pt idx="1">
                  <c:v>-4.25</c:v>
                </c:pt>
                <c:pt idx="2">
                  <c:v>-3.75</c:v>
                </c:pt>
                <c:pt idx="3">
                  <c:v>-3.6</c:v>
                </c:pt>
                <c:pt idx="4">
                  <c:v>-3.3</c:v>
                </c:pt>
                <c:pt idx="5">
                  <c:v>-3.6</c:v>
                </c:pt>
                <c:pt idx="6">
                  <c:v>-3.85</c:v>
                </c:pt>
                <c:pt idx="7">
                  <c:v>-3.75</c:v>
                </c:pt>
              </c:numCache>
            </c:numRef>
          </c:yVal>
          <c:smooth val="0"/>
        </c:ser>
        <c:dLbls>
          <c:showLegendKey val="0"/>
          <c:showVal val="0"/>
          <c:showCatName val="0"/>
          <c:showSerName val="0"/>
          <c:showPercent val="0"/>
          <c:showBubbleSize val="0"/>
        </c:dLbls>
        <c:axId val="308723288"/>
        <c:axId val="543414456"/>
      </c:scatterChart>
      <c:scatterChart>
        <c:scatterStyle val="lineMarker"/>
        <c:varyColors val="0"/>
        <c:ser>
          <c:idx val="1"/>
          <c:order val="1"/>
          <c:tx>
            <c:strRef>
              <c:f>BucaRanella!$AD$4</c:f>
              <c:strCache>
                <c:ptCount val="1"/>
                <c:pt idx="0">
                  <c:v>arve</c:v>
                </c:pt>
              </c:strCache>
            </c:strRef>
          </c:tx>
          <c:marker>
            <c:symbol val="none"/>
          </c:marker>
          <c:xVal>
            <c:numRef>
              <c:f>BucaRanella!$AD$7:$AD$19</c:f>
              <c:numCache>
                <c:formatCode>General</c:formatCode>
                <c:ptCount val="13"/>
                <c:pt idx="0">
                  <c:v>1000.0</c:v>
                </c:pt>
                <c:pt idx="1">
                  <c:v>1500.0</c:v>
                </c:pt>
                <c:pt idx="2">
                  <c:v>2000.0</c:v>
                </c:pt>
                <c:pt idx="3">
                  <c:v>2500.0</c:v>
                </c:pt>
                <c:pt idx="4">
                  <c:v>3000.0</c:v>
                </c:pt>
                <c:pt idx="5">
                  <c:v>3500.0</c:v>
                </c:pt>
                <c:pt idx="6">
                  <c:v>4000.0</c:v>
                </c:pt>
                <c:pt idx="7">
                  <c:v>4500.0</c:v>
                </c:pt>
                <c:pt idx="8">
                  <c:v>5000.0</c:v>
                </c:pt>
                <c:pt idx="9">
                  <c:v>5500.0</c:v>
                </c:pt>
                <c:pt idx="10">
                  <c:v>6000.0</c:v>
                </c:pt>
                <c:pt idx="11">
                  <c:v>6500.0</c:v>
                </c:pt>
                <c:pt idx="12">
                  <c:v>7000.0</c:v>
                </c:pt>
              </c:numCache>
            </c:numRef>
          </c:xVal>
          <c:yVal>
            <c:numRef>
              <c:f>BucaRanella!$AM$7:$AM$19</c:f>
              <c:numCache>
                <c:formatCode>General</c:formatCode>
                <c:ptCount val="13"/>
                <c:pt idx="0">
                  <c:v>-0.677031993866</c:v>
                </c:pt>
                <c:pt idx="1">
                  <c:v>-0.36296415329</c:v>
                </c:pt>
                <c:pt idx="2">
                  <c:v>-0.0121109485626</c:v>
                </c:pt>
                <c:pt idx="3">
                  <c:v>0.134158015251</c:v>
                </c:pt>
                <c:pt idx="4">
                  <c:v>-0.714029073715</c:v>
                </c:pt>
                <c:pt idx="5">
                  <c:v>0.156976222992</c:v>
                </c:pt>
                <c:pt idx="6">
                  <c:v>-0.133371114731</c:v>
                </c:pt>
                <c:pt idx="7">
                  <c:v>-0.258882045746</c:v>
                </c:pt>
                <c:pt idx="8">
                  <c:v>-0.0282189846039</c:v>
                </c:pt>
                <c:pt idx="9">
                  <c:v>-0.305633544922</c:v>
                </c:pt>
                <c:pt idx="10">
                  <c:v>-1.1540184021</c:v>
                </c:pt>
                <c:pt idx="11">
                  <c:v>-1.25986742973</c:v>
                </c:pt>
                <c:pt idx="12">
                  <c:v>-1.24092841148</c:v>
                </c:pt>
              </c:numCache>
            </c:numRef>
          </c:yVal>
          <c:smooth val="0"/>
        </c:ser>
        <c:dLbls>
          <c:showLegendKey val="0"/>
          <c:showVal val="0"/>
          <c:showCatName val="0"/>
          <c:showSerName val="0"/>
          <c:showPercent val="0"/>
          <c:showBubbleSize val="0"/>
        </c:dLbls>
        <c:axId val="550002008"/>
        <c:axId val="308693624"/>
      </c:scatterChart>
      <c:valAx>
        <c:axId val="30872328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414456"/>
        <c:crossesAt val="-3.0"/>
        <c:crossBetween val="midCat"/>
        <c:majorUnit val="2000.0"/>
        <c:minorUnit val="1000.0"/>
        <c:dispUnits>
          <c:builtInUnit val="thousands"/>
        </c:dispUnits>
      </c:valAx>
      <c:valAx>
        <c:axId val="543414456"/>
        <c:scaling>
          <c:orientation val="minMax"/>
          <c:max val="-3.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308723288"/>
        <c:crosses val="autoZero"/>
        <c:crossBetween val="midCat"/>
      </c:valAx>
      <c:valAx>
        <c:axId val="308693624"/>
        <c:scaling>
          <c:orientation val="minMax"/>
        </c:scaling>
        <c:delete val="0"/>
        <c:axPos val="r"/>
        <c:numFmt formatCode="General" sourceLinked="1"/>
        <c:majorTickMark val="out"/>
        <c:minorTickMark val="none"/>
        <c:tickLblPos val="nextTo"/>
        <c:crossAx val="550002008"/>
        <c:crosses val="max"/>
        <c:crossBetween val="midCat"/>
      </c:valAx>
      <c:valAx>
        <c:axId val="550002008"/>
        <c:scaling>
          <c:orientation val="minMax"/>
        </c:scaling>
        <c:delete val="1"/>
        <c:axPos val="b"/>
        <c:numFmt formatCode="General" sourceLinked="1"/>
        <c:majorTickMark val="out"/>
        <c:minorTickMark val="none"/>
        <c:tickLblPos val="nextTo"/>
        <c:crossAx val="30869362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England_LancasterHole!$B$29</c:f>
              <c:strCache>
                <c:ptCount val="1"/>
                <c:pt idx="0">
                  <c:v>Lancaster Hole</c:v>
                </c:pt>
              </c:strCache>
            </c:strRef>
          </c:tx>
          <c:spPr>
            <a:ln w="25400" cap="flat">
              <a:solidFill>
                <a:schemeClr val="accent1">
                  <a:shade val="95000"/>
                  <a:satMod val="105000"/>
                </a:schemeClr>
              </a:solidFill>
            </a:ln>
          </c:spPr>
          <c:marker>
            <c:symbol val="none"/>
          </c:marker>
          <c:xVal>
            <c:numRef>
              <c:f>England_LancasterHole!$J$5:$V$5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England_LancasterHole!$J$29:$V$29</c:f>
              <c:numCache>
                <c:formatCode>General</c:formatCode>
                <c:ptCount val="13"/>
                <c:pt idx="4">
                  <c:v>-4.6</c:v>
                </c:pt>
                <c:pt idx="5">
                  <c:v>-4.36</c:v>
                </c:pt>
                <c:pt idx="6">
                  <c:v>-4.59</c:v>
                </c:pt>
                <c:pt idx="7">
                  <c:v>-4.62</c:v>
                </c:pt>
                <c:pt idx="8">
                  <c:v>-3.72</c:v>
                </c:pt>
                <c:pt idx="9">
                  <c:v>-4.13</c:v>
                </c:pt>
                <c:pt idx="10">
                  <c:v>-3.94</c:v>
                </c:pt>
                <c:pt idx="11">
                  <c:v>-3.64</c:v>
                </c:pt>
                <c:pt idx="12">
                  <c:v>-3.82</c:v>
                </c:pt>
              </c:numCache>
            </c:numRef>
          </c:yVal>
          <c:smooth val="0"/>
        </c:ser>
        <c:dLbls>
          <c:showLegendKey val="0"/>
          <c:showVal val="0"/>
          <c:showCatName val="0"/>
          <c:showSerName val="0"/>
          <c:showPercent val="0"/>
          <c:showBubbleSize val="0"/>
        </c:dLbls>
        <c:axId val="469977320"/>
        <c:axId val="2013032"/>
      </c:scatterChart>
      <c:scatterChart>
        <c:scatterStyle val="lineMarker"/>
        <c:varyColors val="0"/>
        <c:ser>
          <c:idx val="1"/>
          <c:order val="1"/>
          <c:tx>
            <c:strRef>
              <c:f>England_LancasterHole!$AE$4</c:f>
              <c:strCache>
                <c:ptCount val="1"/>
                <c:pt idx="0">
                  <c:v>arve</c:v>
                </c:pt>
              </c:strCache>
            </c:strRef>
          </c:tx>
          <c:marker>
            <c:symbol val="none"/>
          </c:marker>
          <c:xVal>
            <c:numRef>
              <c:f>England_LancasterHole!$AE$13:$AE$29</c:f>
              <c:numCache>
                <c:formatCode>General</c:formatCode>
                <c:ptCount val="17"/>
                <c:pt idx="0">
                  <c:v>4000.0</c:v>
                </c:pt>
                <c:pt idx="1">
                  <c:v>4500.0</c:v>
                </c:pt>
                <c:pt idx="2">
                  <c:v>5000.0</c:v>
                </c:pt>
                <c:pt idx="3">
                  <c:v>5500.0</c:v>
                </c:pt>
                <c:pt idx="4">
                  <c:v>6000.0</c:v>
                </c:pt>
                <c:pt idx="5">
                  <c:v>6500.0</c:v>
                </c:pt>
                <c:pt idx="6">
                  <c:v>7000.0</c:v>
                </c:pt>
                <c:pt idx="7">
                  <c:v>7500.0</c:v>
                </c:pt>
                <c:pt idx="8">
                  <c:v>8000.0</c:v>
                </c:pt>
                <c:pt idx="9">
                  <c:v>8500.0</c:v>
                </c:pt>
                <c:pt idx="10">
                  <c:v>9000.0</c:v>
                </c:pt>
                <c:pt idx="11">
                  <c:v>9500.0</c:v>
                </c:pt>
                <c:pt idx="12">
                  <c:v>10000.0</c:v>
                </c:pt>
                <c:pt idx="13">
                  <c:v>10500.0</c:v>
                </c:pt>
                <c:pt idx="14">
                  <c:v>11000.0</c:v>
                </c:pt>
                <c:pt idx="15">
                  <c:v>11500.0</c:v>
                </c:pt>
                <c:pt idx="16">
                  <c:v>12000.0</c:v>
                </c:pt>
              </c:numCache>
            </c:numRef>
          </c:xVal>
          <c:yVal>
            <c:numRef>
              <c:f>England_LancasterHole!$AI$13:$AI$29</c:f>
              <c:numCache>
                <c:formatCode>General</c:formatCode>
                <c:ptCount val="17"/>
                <c:pt idx="0">
                  <c:v>-0.146260797977</c:v>
                </c:pt>
                <c:pt idx="1">
                  <c:v>-0.280134558678</c:v>
                </c:pt>
                <c:pt idx="2">
                  <c:v>-0.261726677418</c:v>
                </c:pt>
                <c:pt idx="3">
                  <c:v>-0.293579816818</c:v>
                </c:pt>
                <c:pt idx="4">
                  <c:v>-0.22809574008</c:v>
                </c:pt>
                <c:pt idx="5">
                  <c:v>-0.350504875183</c:v>
                </c:pt>
                <c:pt idx="6">
                  <c:v>-0.0575025677681</c:v>
                </c:pt>
                <c:pt idx="7">
                  <c:v>-0.238983690739</c:v>
                </c:pt>
                <c:pt idx="8">
                  <c:v>-0.0561124384403</c:v>
                </c:pt>
                <c:pt idx="9">
                  <c:v>-0.12661549449</c:v>
                </c:pt>
                <c:pt idx="10">
                  <c:v>-0.275165200233</c:v>
                </c:pt>
                <c:pt idx="11">
                  <c:v>-0.0915786325932</c:v>
                </c:pt>
                <c:pt idx="12">
                  <c:v>-0.130228579044</c:v>
                </c:pt>
                <c:pt idx="13">
                  <c:v>0.0476733595133</c:v>
                </c:pt>
                <c:pt idx="14">
                  <c:v>-0.11230546236</c:v>
                </c:pt>
                <c:pt idx="15">
                  <c:v>0.194775208831</c:v>
                </c:pt>
                <c:pt idx="16">
                  <c:v>-0.245430588722</c:v>
                </c:pt>
              </c:numCache>
            </c:numRef>
          </c:yVal>
          <c:smooth val="0"/>
        </c:ser>
        <c:dLbls>
          <c:showLegendKey val="0"/>
          <c:showVal val="0"/>
          <c:showCatName val="0"/>
          <c:showSerName val="0"/>
          <c:showPercent val="0"/>
          <c:showBubbleSize val="0"/>
        </c:dLbls>
        <c:axId val="1982104"/>
        <c:axId val="549855064"/>
      </c:scatterChart>
      <c:valAx>
        <c:axId val="46997732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2013032"/>
        <c:crossesAt val="-3.0"/>
        <c:crossBetween val="midCat"/>
        <c:majorUnit val="2000.0"/>
        <c:minorUnit val="1000.0"/>
        <c:dispUnits>
          <c:builtInUnit val="thousands"/>
        </c:dispUnits>
      </c:valAx>
      <c:valAx>
        <c:axId val="2013032"/>
        <c:scaling>
          <c:orientation val="minMax"/>
          <c:max val="-3.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69977320"/>
        <c:crosses val="autoZero"/>
        <c:crossBetween val="midCat"/>
      </c:valAx>
      <c:valAx>
        <c:axId val="549855064"/>
        <c:scaling>
          <c:orientation val="minMax"/>
        </c:scaling>
        <c:delete val="0"/>
        <c:axPos val="r"/>
        <c:numFmt formatCode="General" sourceLinked="1"/>
        <c:majorTickMark val="out"/>
        <c:minorTickMark val="none"/>
        <c:tickLblPos val="nextTo"/>
        <c:crossAx val="1982104"/>
        <c:crosses val="max"/>
        <c:crossBetween val="midCat"/>
      </c:valAx>
      <c:valAx>
        <c:axId val="1982104"/>
        <c:scaling>
          <c:orientation val="minMax"/>
        </c:scaling>
        <c:delete val="1"/>
        <c:axPos val="b"/>
        <c:numFmt formatCode="General" sourceLinked="1"/>
        <c:majorTickMark val="out"/>
        <c:minorTickMark val="none"/>
        <c:tickLblPos val="nextTo"/>
        <c:crossAx val="54985506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England_LancasterHole!$B$29</c:f>
              <c:strCache>
                <c:ptCount val="1"/>
                <c:pt idx="0">
                  <c:v>Lancaster Hole</c:v>
                </c:pt>
              </c:strCache>
            </c:strRef>
          </c:tx>
          <c:spPr>
            <a:ln w="25400" cap="flat">
              <a:solidFill>
                <a:schemeClr val="accent1">
                  <a:shade val="95000"/>
                  <a:satMod val="105000"/>
                </a:schemeClr>
              </a:solidFill>
            </a:ln>
          </c:spPr>
          <c:marker>
            <c:symbol val="none"/>
          </c:marker>
          <c:xVal>
            <c:numRef>
              <c:f>England_LancasterHole!$J$5:$V$5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England_LancasterHole!$J$29:$V$29</c:f>
              <c:numCache>
                <c:formatCode>General</c:formatCode>
                <c:ptCount val="13"/>
                <c:pt idx="4">
                  <c:v>-4.6</c:v>
                </c:pt>
                <c:pt idx="5">
                  <c:v>-4.36</c:v>
                </c:pt>
                <c:pt idx="6">
                  <c:v>-4.59</c:v>
                </c:pt>
                <c:pt idx="7">
                  <c:v>-4.62</c:v>
                </c:pt>
                <c:pt idx="8">
                  <c:v>-3.72</c:v>
                </c:pt>
                <c:pt idx="9">
                  <c:v>-4.13</c:v>
                </c:pt>
                <c:pt idx="10">
                  <c:v>-3.94</c:v>
                </c:pt>
                <c:pt idx="11">
                  <c:v>-3.64</c:v>
                </c:pt>
                <c:pt idx="12">
                  <c:v>-3.82</c:v>
                </c:pt>
              </c:numCache>
            </c:numRef>
          </c:yVal>
          <c:smooth val="0"/>
        </c:ser>
        <c:dLbls>
          <c:showLegendKey val="0"/>
          <c:showVal val="0"/>
          <c:showCatName val="0"/>
          <c:showSerName val="0"/>
          <c:showPercent val="0"/>
          <c:showBubbleSize val="0"/>
        </c:dLbls>
        <c:axId val="543835976"/>
        <c:axId val="549869832"/>
      </c:scatterChart>
      <c:scatterChart>
        <c:scatterStyle val="lineMarker"/>
        <c:varyColors val="0"/>
        <c:ser>
          <c:idx val="1"/>
          <c:order val="1"/>
          <c:tx>
            <c:strRef>
              <c:f>England_LancasterHole!$AE$4</c:f>
              <c:strCache>
                <c:ptCount val="1"/>
                <c:pt idx="0">
                  <c:v>arve</c:v>
                </c:pt>
              </c:strCache>
            </c:strRef>
          </c:tx>
          <c:marker>
            <c:symbol val="none"/>
          </c:marker>
          <c:xVal>
            <c:numRef>
              <c:f>England_LancasterHole!$AE$13:$AE$29</c:f>
              <c:numCache>
                <c:formatCode>General</c:formatCode>
                <c:ptCount val="17"/>
                <c:pt idx="0">
                  <c:v>4000.0</c:v>
                </c:pt>
                <c:pt idx="1">
                  <c:v>4500.0</c:v>
                </c:pt>
                <c:pt idx="2">
                  <c:v>5000.0</c:v>
                </c:pt>
                <c:pt idx="3">
                  <c:v>5500.0</c:v>
                </c:pt>
                <c:pt idx="4">
                  <c:v>6000.0</c:v>
                </c:pt>
                <c:pt idx="5">
                  <c:v>6500.0</c:v>
                </c:pt>
                <c:pt idx="6">
                  <c:v>7000.0</c:v>
                </c:pt>
                <c:pt idx="7">
                  <c:v>7500.0</c:v>
                </c:pt>
                <c:pt idx="8">
                  <c:v>8000.0</c:v>
                </c:pt>
                <c:pt idx="9">
                  <c:v>8500.0</c:v>
                </c:pt>
                <c:pt idx="10">
                  <c:v>9000.0</c:v>
                </c:pt>
                <c:pt idx="11">
                  <c:v>9500.0</c:v>
                </c:pt>
                <c:pt idx="12">
                  <c:v>10000.0</c:v>
                </c:pt>
                <c:pt idx="13">
                  <c:v>10500.0</c:v>
                </c:pt>
                <c:pt idx="14">
                  <c:v>11000.0</c:v>
                </c:pt>
                <c:pt idx="15">
                  <c:v>11500.0</c:v>
                </c:pt>
                <c:pt idx="16">
                  <c:v>12000.0</c:v>
                </c:pt>
              </c:numCache>
            </c:numRef>
          </c:xVal>
          <c:yVal>
            <c:numRef>
              <c:f>England_LancasterHole!$AL$13:$AL$29</c:f>
              <c:numCache>
                <c:formatCode>General</c:formatCode>
                <c:ptCount val="17"/>
                <c:pt idx="0">
                  <c:v>0.417505145073</c:v>
                </c:pt>
                <c:pt idx="1">
                  <c:v>0.484312176704</c:v>
                </c:pt>
                <c:pt idx="2">
                  <c:v>0.385468840599</c:v>
                </c:pt>
                <c:pt idx="3">
                  <c:v>0.147189795971</c:v>
                </c:pt>
                <c:pt idx="4">
                  <c:v>0.727213025093</c:v>
                </c:pt>
                <c:pt idx="5">
                  <c:v>0.43591684103</c:v>
                </c:pt>
                <c:pt idx="6">
                  <c:v>-0.0451769530773</c:v>
                </c:pt>
                <c:pt idx="7">
                  <c:v>0.418773412704</c:v>
                </c:pt>
                <c:pt idx="8">
                  <c:v>-0.739841341972</c:v>
                </c:pt>
                <c:pt idx="9">
                  <c:v>-1.68835413456</c:v>
                </c:pt>
                <c:pt idx="10">
                  <c:v>-1.57881832123</c:v>
                </c:pt>
                <c:pt idx="11">
                  <c:v>-1.98605537415</c:v>
                </c:pt>
                <c:pt idx="12">
                  <c:v>-3.65591216087</c:v>
                </c:pt>
                <c:pt idx="13">
                  <c:v>-3.5346698761</c:v>
                </c:pt>
                <c:pt idx="14">
                  <c:v>-3.87612247467</c:v>
                </c:pt>
                <c:pt idx="15">
                  <c:v>-3.88506674767</c:v>
                </c:pt>
                <c:pt idx="16">
                  <c:v>-2.83280396461</c:v>
                </c:pt>
              </c:numCache>
            </c:numRef>
          </c:yVal>
          <c:smooth val="0"/>
        </c:ser>
        <c:dLbls>
          <c:showLegendKey val="0"/>
          <c:showVal val="0"/>
          <c:showCatName val="0"/>
          <c:showSerName val="0"/>
          <c:showPercent val="0"/>
          <c:showBubbleSize val="0"/>
        </c:dLbls>
        <c:axId val="549727656"/>
        <c:axId val="446902456"/>
      </c:scatterChart>
      <c:valAx>
        <c:axId val="543835976"/>
        <c:scaling>
          <c:orientation val="minMax"/>
          <c:max val="12000.0"/>
          <c:min val="0.0"/>
        </c:scaling>
        <c:delete val="0"/>
        <c:axPos val="t"/>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9869832"/>
        <c:crossesAt val="-3.0"/>
        <c:crossBetween val="midCat"/>
        <c:majorUnit val="2000.0"/>
        <c:minorUnit val="1000.0"/>
        <c:dispUnits>
          <c:builtInUnit val="thousands"/>
        </c:dispUnits>
      </c:valAx>
      <c:valAx>
        <c:axId val="549869832"/>
        <c:scaling>
          <c:orientation val="maxMin"/>
          <c:max val="-3.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835976"/>
        <c:crosses val="autoZero"/>
        <c:crossBetween val="midCat"/>
      </c:valAx>
      <c:valAx>
        <c:axId val="446902456"/>
        <c:scaling>
          <c:orientation val="minMax"/>
        </c:scaling>
        <c:delete val="0"/>
        <c:axPos val="r"/>
        <c:numFmt formatCode="General" sourceLinked="1"/>
        <c:majorTickMark val="out"/>
        <c:minorTickMark val="none"/>
        <c:tickLblPos val="nextTo"/>
        <c:crossAx val="549727656"/>
        <c:crosses val="max"/>
        <c:crossBetween val="midCat"/>
      </c:valAx>
      <c:valAx>
        <c:axId val="549727656"/>
        <c:scaling>
          <c:orientation val="minMax"/>
        </c:scaling>
        <c:delete val="1"/>
        <c:axPos val="b"/>
        <c:numFmt formatCode="General" sourceLinked="1"/>
        <c:majorTickMark val="out"/>
        <c:minorTickMark val="none"/>
        <c:tickLblPos val="nextTo"/>
        <c:crossAx val="44690245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Turkey_Sofular!$B$36</c:f>
              <c:strCache>
                <c:ptCount val="1"/>
                <c:pt idx="0">
                  <c:v>Sofular</c:v>
                </c:pt>
              </c:strCache>
            </c:strRef>
          </c:tx>
          <c:spPr>
            <a:ln w="25400" cap="flat">
              <a:solidFill>
                <a:schemeClr val="accent1">
                  <a:shade val="95000"/>
                  <a:satMod val="105000"/>
                </a:schemeClr>
              </a:solidFill>
            </a:ln>
          </c:spPr>
          <c:marker>
            <c:symbol val="none"/>
          </c:marker>
          <c:xVal>
            <c:numRef>
              <c:f>Turkey_Sofular!$J$5:$V$5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Turkey_Sofular!$J$36:$V$36</c:f>
              <c:numCache>
                <c:formatCode>General</c:formatCode>
                <c:ptCount val="13"/>
                <c:pt idx="0">
                  <c:v>-8.29</c:v>
                </c:pt>
                <c:pt idx="1">
                  <c:v>-8.18</c:v>
                </c:pt>
                <c:pt idx="2">
                  <c:v>-8.01</c:v>
                </c:pt>
                <c:pt idx="3">
                  <c:v>-8.04</c:v>
                </c:pt>
                <c:pt idx="4">
                  <c:v>-8.29</c:v>
                </c:pt>
                <c:pt idx="5">
                  <c:v>-8.32</c:v>
                </c:pt>
                <c:pt idx="6">
                  <c:v>-7.97</c:v>
                </c:pt>
                <c:pt idx="7">
                  <c:v>-8.34</c:v>
                </c:pt>
                <c:pt idx="8">
                  <c:v>-8.54</c:v>
                </c:pt>
                <c:pt idx="9">
                  <c:v>-9.38</c:v>
                </c:pt>
                <c:pt idx="10">
                  <c:v>-10.42</c:v>
                </c:pt>
                <c:pt idx="11">
                  <c:v>-11.21</c:v>
                </c:pt>
                <c:pt idx="12">
                  <c:v>-11.98</c:v>
                </c:pt>
              </c:numCache>
            </c:numRef>
          </c:yVal>
          <c:smooth val="0"/>
        </c:ser>
        <c:dLbls>
          <c:showLegendKey val="0"/>
          <c:showVal val="0"/>
          <c:showCatName val="0"/>
          <c:showSerName val="0"/>
          <c:showPercent val="0"/>
          <c:showBubbleSize val="0"/>
        </c:dLbls>
        <c:axId val="308432952"/>
        <c:axId val="447093672"/>
      </c:scatterChart>
      <c:scatterChart>
        <c:scatterStyle val="lineMarker"/>
        <c:varyColors val="0"/>
        <c:ser>
          <c:idx val="1"/>
          <c:order val="1"/>
          <c:tx>
            <c:strRef>
              <c:f>Turkey_Sofular!$AD$4</c:f>
              <c:strCache>
                <c:ptCount val="1"/>
                <c:pt idx="0">
                  <c:v>arve</c:v>
                </c:pt>
              </c:strCache>
            </c:strRef>
          </c:tx>
          <c:marker>
            <c:symbol val="none"/>
          </c:marker>
          <c:xVal>
            <c:numRef>
              <c:f>Turkey_Sofular!$AD$5:$AD$29</c:f>
              <c:numCache>
                <c:formatCode>General</c:formatCode>
                <c:ptCount val="25"/>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pt idx="19">
                  <c:v>9500.0</c:v>
                </c:pt>
                <c:pt idx="20">
                  <c:v>10000.0</c:v>
                </c:pt>
                <c:pt idx="21">
                  <c:v>10500.0</c:v>
                </c:pt>
                <c:pt idx="22">
                  <c:v>11000.0</c:v>
                </c:pt>
                <c:pt idx="23">
                  <c:v>11500.0</c:v>
                </c:pt>
                <c:pt idx="24">
                  <c:v>12000.0</c:v>
                </c:pt>
              </c:numCache>
            </c:numRef>
          </c:xVal>
          <c:yVal>
            <c:numRef>
              <c:f>Turkey_Sofular!$AH$5:$AH$29</c:f>
              <c:numCache>
                <c:formatCode>General</c:formatCode>
                <c:ptCount val="25"/>
                <c:pt idx="0">
                  <c:v>0.0</c:v>
                </c:pt>
                <c:pt idx="1">
                  <c:v>0.114549607038</c:v>
                </c:pt>
                <c:pt idx="2">
                  <c:v>0.216346770525</c:v>
                </c:pt>
                <c:pt idx="3">
                  <c:v>0.343309253454</c:v>
                </c:pt>
                <c:pt idx="4">
                  <c:v>0.42227858305</c:v>
                </c:pt>
                <c:pt idx="5">
                  <c:v>0.439148426056</c:v>
                </c:pt>
                <c:pt idx="6">
                  <c:v>0.260225653648</c:v>
                </c:pt>
                <c:pt idx="7">
                  <c:v>0.313141524792</c:v>
                </c:pt>
                <c:pt idx="8">
                  <c:v>0.359197080135</c:v>
                </c:pt>
                <c:pt idx="9">
                  <c:v>0.514078676701</c:v>
                </c:pt>
                <c:pt idx="10">
                  <c:v>0.452970921993</c:v>
                </c:pt>
                <c:pt idx="11">
                  <c:v>0.11177302897</c:v>
                </c:pt>
                <c:pt idx="12">
                  <c:v>0.0456497222185</c:v>
                </c:pt>
                <c:pt idx="13">
                  <c:v>0.152072191238</c:v>
                </c:pt>
                <c:pt idx="14">
                  <c:v>0.460996806622</c:v>
                </c:pt>
                <c:pt idx="15">
                  <c:v>0.365866303444</c:v>
                </c:pt>
                <c:pt idx="16">
                  <c:v>-0.243417039514</c:v>
                </c:pt>
                <c:pt idx="17">
                  <c:v>0.157843083143</c:v>
                </c:pt>
                <c:pt idx="18">
                  <c:v>-0.180986404419</c:v>
                </c:pt>
                <c:pt idx="19">
                  <c:v>-0.233216524124</c:v>
                </c:pt>
                <c:pt idx="20">
                  <c:v>-0.583060860634</c:v>
                </c:pt>
                <c:pt idx="21">
                  <c:v>-0.4584210217</c:v>
                </c:pt>
                <c:pt idx="22">
                  <c:v>-0.324875473976</c:v>
                </c:pt>
                <c:pt idx="23">
                  <c:v>-0.247532427311</c:v>
                </c:pt>
                <c:pt idx="24">
                  <c:v>-0.0394976362586</c:v>
                </c:pt>
              </c:numCache>
            </c:numRef>
          </c:yVal>
          <c:smooth val="0"/>
        </c:ser>
        <c:dLbls>
          <c:showLegendKey val="0"/>
          <c:showVal val="0"/>
          <c:showCatName val="0"/>
          <c:showSerName val="0"/>
          <c:showPercent val="0"/>
          <c:showBubbleSize val="0"/>
        </c:dLbls>
        <c:axId val="446921544"/>
        <c:axId val="484883576"/>
      </c:scatterChart>
      <c:valAx>
        <c:axId val="30843295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7093672"/>
        <c:crossesAt val="-3.0"/>
        <c:crossBetween val="midCat"/>
        <c:majorUnit val="2000.0"/>
        <c:minorUnit val="1000.0"/>
        <c:dispUnits>
          <c:builtInUnit val="thousands"/>
        </c:dispUnits>
      </c:valAx>
      <c:valAx>
        <c:axId val="447093672"/>
        <c:scaling>
          <c:orientation val="minMax"/>
          <c:max val="-7.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308432952"/>
        <c:crosses val="autoZero"/>
        <c:crossBetween val="midCat"/>
      </c:valAx>
      <c:valAx>
        <c:axId val="484883576"/>
        <c:scaling>
          <c:orientation val="minMax"/>
        </c:scaling>
        <c:delete val="0"/>
        <c:axPos val="r"/>
        <c:numFmt formatCode="General" sourceLinked="1"/>
        <c:majorTickMark val="out"/>
        <c:minorTickMark val="none"/>
        <c:tickLblPos val="nextTo"/>
        <c:crossAx val="446921544"/>
        <c:crosses val="max"/>
        <c:crossBetween val="midCat"/>
      </c:valAx>
      <c:valAx>
        <c:axId val="446921544"/>
        <c:scaling>
          <c:orientation val="minMax"/>
        </c:scaling>
        <c:delete val="1"/>
        <c:axPos val="b"/>
        <c:numFmt formatCode="General" sourceLinked="1"/>
        <c:majorTickMark val="out"/>
        <c:minorTickMark val="none"/>
        <c:tickLblPos val="nextTo"/>
        <c:crossAx val="48488357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Turkey_Sofular!$B$36</c:f>
              <c:strCache>
                <c:ptCount val="1"/>
                <c:pt idx="0">
                  <c:v>Sofular</c:v>
                </c:pt>
              </c:strCache>
            </c:strRef>
          </c:tx>
          <c:spPr>
            <a:ln w="25400" cap="flat">
              <a:solidFill>
                <a:schemeClr val="accent1">
                  <a:shade val="95000"/>
                  <a:satMod val="105000"/>
                </a:schemeClr>
              </a:solidFill>
            </a:ln>
          </c:spPr>
          <c:marker>
            <c:symbol val="none"/>
          </c:marker>
          <c:xVal>
            <c:numRef>
              <c:f>Turkey_Sofular!$J$5:$V$5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Turkey_Sofular!$J$36:$V$36</c:f>
              <c:numCache>
                <c:formatCode>General</c:formatCode>
                <c:ptCount val="13"/>
                <c:pt idx="0">
                  <c:v>-8.29</c:v>
                </c:pt>
                <c:pt idx="1">
                  <c:v>-8.18</c:v>
                </c:pt>
                <c:pt idx="2">
                  <c:v>-8.01</c:v>
                </c:pt>
                <c:pt idx="3">
                  <c:v>-8.04</c:v>
                </c:pt>
                <c:pt idx="4">
                  <c:v>-8.29</c:v>
                </c:pt>
                <c:pt idx="5">
                  <c:v>-8.32</c:v>
                </c:pt>
                <c:pt idx="6">
                  <c:v>-7.97</c:v>
                </c:pt>
                <c:pt idx="7">
                  <c:v>-8.34</c:v>
                </c:pt>
                <c:pt idx="8">
                  <c:v>-8.54</c:v>
                </c:pt>
                <c:pt idx="9">
                  <c:v>-9.38</c:v>
                </c:pt>
                <c:pt idx="10">
                  <c:v>-10.42</c:v>
                </c:pt>
                <c:pt idx="11">
                  <c:v>-11.21</c:v>
                </c:pt>
                <c:pt idx="12">
                  <c:v>-11.98</c:v>
                </c:pt>
              </c:numCache>
            </c:numRef>
          </c:yVal>
          <c:smooth val="0"/>
        </c:ser>
        <c:dLbls>
          <c:showLegendKey val="0"/>
          <c:showVal val="0"/>
          <c:showCatName val="0"/>
          <c:showSerName val="0"/>
          <c:showPercent val="0"/>
          <c:showBubbleSize val="0"/>
        </c:dLbls>
        <c:axId val="445260776"/>
        <c:axId val="447264280"/>
      </c:scatterChart>
      <c:scatterChart>
        <c:scatterStyle val="lineMarker"/>
        <c:varyColors val="0"/>
        <c:ser>
          <c:idx val="1"/>
          <c:order val="1"/>
          <c:tx>
            <c:strRef>
              <c:f>Turkey_Sofular!$AD$4</c:f>
              <c:strCache>
                <c:ptCount val="1"/>
                <c:pt idx="0">
                  <c:v>arve</c:v>
                </c:pt>
              </c:strCache>
            </c:strRef>
          </c:tx>
          <c:marker>
            <c:symbol val="none"/>
          </c:marker>
          <c:xVal>
            <c:numRef>
              <c:f>Turkey_Sofular!$AD$5:$AD$29</c:f>
              <c:numCache>
                <c:formatCode>General</c:formatCode>
                <c:ptCount val="25"/>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pt idx="19">
                  <c:v>9500.0</c:v>
                </c:pt>
                <c:pt idx="20">
                  <c:v>10000.0</c:v>
                </c:pt>
                <c:pt idx="21">
                  <c:v>10500.0</c:v>
                </c:pt>
                <c:pt idx="22">
                  <c:v>11000.0</c:v>
                </c:pt>
                <c:pt idx="23">
                  <c:v>11500.0</c:v>
                </c:pt>
                <c:pt idx="24">
                  <c:v>12000.0</c:v>
                </c:pt>
              </c:numCache>
            </c:numRef>
          </c:xVal>
          <c:yVal>
            <c:numRef>
              <c:f>Turkey_Sofular!$AM$5:$AM$29</c:f>
              <c:numCache>
                <c:formatCode>General</c:formatCode>
                <c:ptCount val="25"/>
                <c:pt idx="0">
                  <c:v>0.0</c:v>
                </c:pt>
                <c:pt idx="1">
                  <c:v>-1.26278829575</c:v>
                </c:pt>
                <c:pt idx="2">
                  <c:v>-1.77460670471</c:v>
                </c:pt>
                <c:pt idx="3">
                  <c:v>-1.4315507412</c:v>
                </c:pt>
                <c:pt idx="4">
                  <c:v>-1.52844500542</c:v>
                </c:pt>
                <c:pt idx="5">
                  <c:v>-1.59652233124</c:v>
                </c:pt>
                <c:pt idx="6">
                  <c:v>-0.667308807373</c:v>
                </c:pt>
                <c:pt idx="7">
                  <c:v>-1.45767664909</c:v>
                </c:pt>
                <c:pt idx="8">
                  <c:v>-2.02625060081</c:v>
                </c:pt>
                <c:pt idx="9">
                  <c:v>-2.33314800262</c:v>
                </c:pt>
                <c:pt idx="10">
                  <c:v>-2.16441321373</c:v>
                </c:pt>
                <c:pt idx="11">
                  <c:v>-1.99579668045</c:v>
                </c:pt>
                <c:pt idx="12">
                  <c:v>-2.02080798149</c:v>
                </c:pt>
                <c:pt idx="13">
                  <c:v>-1.70602369308</c:v>
                </c:pt>
                <c:pt idx="14">
                  <c:v>-2.264077425</c:v>
                </c:pt>
                <c:pt idx="15">
                  <c:v>-2.05411076546</c:v>
                </c:pt>
                <c:pt idx="16">
                  <c:v>-1.74917292595</c:v>
                </c:pt>
                <c:pt idx="17">
                  <c:v>-2.65685462952</c:v>
                </c:pt>
                <c:pt idx="18">
                  <c:v>-3.25723171234</c:v>
                </c:pt>
                <c:pt idx="19">
                  <c:v>-3.37720966339</c:v>
                </c:pt>
                <c:pt idx="20">
                  <c:v>-2.90377950668</c:v>
                </c:pt>
                <c:pt idx="21">
                  <c:v>-2.87758207321</c:v>
                </c:pt>
                <c:pt idx="22">
                  <c:v>-2.08297491074</c:v>
                </c:pt>
                <c:pt idx="23">
                  <c:v>-1.79751086235</c:v>
                </c:pt>
                <c:pt idx="24">
                  <c:v>-2.0614426136</c:v>
                </c:pt>
              </c:numCache>
            </c:numRef>
          </c:yVal>
          <c:smooth val="0"/>
        </c:ser>
        <c:dLbls>
          <c:showLegendKey val="0"/>
          <c:showVal val="0"/>
          <c:showCatName val="0"/>
          <c:showSerName val="0"/>
          <c:showPercent val="0"/>
          <c:showBubbleSize val="0"/>
        </c:dLbls>
        <c:axId val="445198200"/>
        <c:axId val="447527080"/>
      </c:scatterChart>
      <c:valAx>
        <c:axId val="44526077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7264280"/>
        <c:crossesAt val="-3.0"/>
        <c:crossBetween val="midCat"/>
        <c:majorUnit val="2000.0"/>
        <c:minorUnit val="1000.0"/>
        <c:dispUnits>
          <c:builtInUnit val="thousands"/>
        </c:dispUnits>
      </c:valAx>
      <c:valAx>
        <c:axId val="447264280"/>
        <c:scaling>
          <c:orientation val="minMax"/>
          <c:max val="-7.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5260776"/>
        <c:crosses val="autoZero"/>
        <c:crossBetween val="midCat"/>
      </c:valAx>
      <c:valAx>
        <c:axId val="447527080"/>
        <c:scaling>
          <c:orientation val="minMax"/>
        </c:scaling>
        <c:delete val="0"/>
        <c:axPos val="r"/>
        <c:numFmt formatCode="General" sourceLinked="1"/>
        <c:majorTickMark val="out"/>
        <c:minorTickMark val="none"/>
        <c:tickLblPos val="nextTo"/>
        <c:crossAx val="445198200"/>
        <c:crosses val="max"/>
        <c:crossBetween val="midCat"/>
      </c:valAx>
      <c:valAx>
        <c:axId val="445198200"/>
        <c:scaling>
          <c:orientation val="minMax"/>
        </c:scaling>
        <c:delete val="1"/>
        <c:axPos val="b"/>
        <c:numFmt formatCode="General" sourceLinked="1"/>
        <c:majorTickMark val="out"/>
        <c:minorTickMark val="none"/>
        <c:tickLblPos val="nextTo"/>
        <c:crossAx val="44752708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Italy_Savi!$B$37</c:f>
              <c:strCache>
                <c:ptCount val="1"/>
                <c:pt idx="0">
                  <c:v>Savi</c:v>
                </c:pt>
              </c:strCache>
            </c:strRef>
          </c:tx>
          <c:spPr>
            <a:ln w="25400" cap="flat">
              <a:solidFill>
                <a:schemeClr val="accent1">
                  <a:shade val="95000"/>
                  <a:satMod val="105000"/>
                </a:schemeClr>
              </a:solidFill>
            </a:ln>
          </c:spPr>
          <c:marker>
            <c:symbol val="none"/>
          </c:marker>
          <c:xVal>
            <c:numRef>
              <c:f>Italy_Savi!$J$5:$V$5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Italy_Savi!$J$37:$V$37</c:f>
              <c:numCache>
                <c:formatCode>General</c:formatCode>
                <c:ptCount val="13"/>
                <c:pt idx="0">
                  <c:v>-6.1</c:v>
                </c:pt>
                <c:pt idx="1">
                  <c:v>-6.7</c:v>
                </c:pt>
                <c:pt idx="2">
                  <c:v>-6.32</c:v>
                </c:pt>
                <c:pt idx="3">
                  <c:v>-6.62</c:v>
                </c:pt>
                <c:pt idx="4">
                  <c:v>-6.58</c:v>
                </c:pt>
                <c:pt idx="5">
                  <c:v>-6.48</c:v>
                </c:pt>
                <c:pt idx="6">
                  <c:v>-6.74</c:v>
                </c:pt>
                <c:pt idx="7">
                  <c:v>-6.53</c:v>
                </c:pt>
                <c:pt idx="8">
                  <c:v>-6.7</c:v>
                </c:pt>
                <c:pt idx="9">
                  <c:v>-6.85</c:v>
                </c:pt>
                <c:pt idx="10">
                  <c:v>-6.81</c:v>
                </c:pt>
                <c:pt idx="11">
                  <c:v>-6.53</c:v>
                </c:pt>
                <c:pt idx="12">
                  <c:v>-6.15</c:v>
                </c:pt>
              </c:numCache>
            </c:numRef>
          </c:yVal>
          <c:smooth val="0"/>
        </c:ser>
        <c:dLbls>
          <c:showLegendKey val="0"/>
          <c:showVal val="0"/>
          <c:showCatName val="0"/>
          <c:showSerName val="0"/>
          <c:showPercent val="0"/>
          <c:showBubbleSize val="0"/>
        </c:dLbls>
        <c:axId val="447326584"/>
        <c:axId val="543642520"/>
      </c:scatterChart>
      <c:scatterChart>
        <c:scatterStyle val="lineMarker"/>
        <c:varyColors val="0"/>
        <c:ser>
          <c:idx val="1"/>
          <c:order val="1"/>
          <c:tx>
            <c:strRef>
              <c:f>Italy_Savi!$AD$4</c:f>
              <c:strCache>
                <c:ptCount val="1"/>
                <c:pt idx="0">
                  <c:v>arve</c:v>
                </c:pt>
              </c:strCache>
            </c:strRef>
          </c:tx>
          <c:marker>
            <c:symbol val="none"/>
          </c:marker>
          <c:xVal>
            <c:numRef>
              <c:f>Italy_Savi!$AD$5:$AD$29</c:f>
              <c:numCache>
                <c:formatCode>General</c:formatCode>
                <c:ptCount val="25"/>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pt idx="19">
                  <c:v>9500.0</c:v>
                </c:pt>
                <c:pt idx="20">
                  <c:v>10000.0</c:v>
                </c:pt>
                <c:pt idx="21">
                  <c:v>10500.0</c:v>
                </c:pt>
                <c:pt idx="22">
                  <c:v>11000.0</c:v>
                </c:pt>
                <c:pt idx="23">
                  <c:v>11500.0</c:v>
                </c:pt>
                <c:pt idx="24">
                  <c:v>12000.0</c:v>
                </c:pt>
              </c:numCache>
            </c:numRef>
          </c:xVal>
          <c:yVal>
            <c:numRef>
              <c:f>Italy_Savi!$AE$5:$AE$29</c:f>
              <c:numCache>
                <c:formatCode>General</c:formatCode>
                <c:ptCount val="25"/>
                <c:pt idx="0">
                  <c:v>0.0</c:v>
                </c:pt>
                <c:pt idx="1">
                  <c:v>1.10964727402</c:v>
                </c:pt>
                <c:pt idx="2">
                  <c:v>2.22888946533</c:v>
                </c:pt>
                <c:pt idx="3">
                  <c:v>3.07143068314</c:v>
                </c:pt>
                <c:pt idx="4">
                  <c:v>3.64667701721</c:v>
                </c:pt>
                <c:pt idx="5">
                  <c:v>2.95022535324</c:v>
                </c:pt>
                <c:pt idx="6">
                  <c:v>3.03975534439</c:v>
                </c:pt>
                <c:pt idx="7">
                  <c:v>1.34233188629</c:v>
                </c:pt>
                <c:pt idx="8">
                  <c:v>2.82899332047</c:v>
                </c:pt>
                <c:pt idx="9">
                  <c:v>3.14648485184</c:v>
                </c:pt>
                <c:pt idx="10">
                  <c:v>1.50818824768</c:v>
                </c:pt>
                <c:pt idx="11">
                  <c:v>1.34303855896</c:v>
                </c:pt>
                <c:pt idx="12">
                  <c:v>2.58058547974</c:v>
                </c:pt>
                <c:pt idx="13">
                  <c:v>1.36359262466</c:v>
                </c:pt>
                <c:pt idx="14">
                  <c:v>5.25266885757</c:v>
                </c:pt>
                <c:pt idx="15">
                  <c:v>1.59696817398</c:v>
                </c:pt>
                <c:pt idx="16">
                  <c:v>2.00062417984</c:v>
                </c:pt>
                <c:pt idx="17">
                  <c:v>2.27191352844</c:v>
                </c:pt>
                <c:pt idx="18">
                  <c:v>0.670007705688</c:v>
                </c:pt>
                <c:pt idx="19">
                  <c:v>1.50169801712</c:v>
                </c:pt>
                <c:pt idx="20">
                  <c:v>0.657567024231</c:v>
                </c:pt>
                <c:pt idx="21">
                  <c:v>0.564974784851</c:v>
                </c:pt>
                <c:pt idx="22">
                  <c:v>0.94079208374</c:v>
                </c:pt>
                <c:pt idx="23">
                  <c:v>0.759252548218</c:v>
                </c:pt>
                <c:pt idx="24">
                  <c:v>0.077808380127</c:v>
                </c:pt>
              </c:numCache>
            </c:numRef>
          </c:yVal>
          <c:smooth val="0"/>
        </c:ser>
        <c:dLbls>
          <c:showLegendKey val="0"/>
          <c:showVal val="0"/>
          <c:showCatName val="0"/>
          <c:showSerName val="0"/>
          <c:showPercent val="0"/>
          <c:showBubbleSize val="0"/>
        </c:dLbls>
        <c:axId val="543651672"/>
        <c:axId val="543429720"/>
      </c:scatterChart>
      <c:valAx>
        <c:axId val="447326584"/>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642520"/>
        <c:crossesAt val="-3.0"/>
        <c:crossBetween val="midCat"/>
        <c:majorUnit val="2000.0"/>
        <c:minorUnit val="1000.0"/>
        <c:dispUnits>
          <c:builtInUnit val="thousands"/>
        </c:dispUnits>
      </c:valAx>
      <c:valAx>
        <c:axId val="54364252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7326584"/>
        <c:crosses val="autoZero"/>
        <c:crossBetween val="midCat"/>
      </c:valAx>
      <c:valAx>
        <c:axId val="543429720"/>
        <c:scaling>
          <c:orientation val="minMax"/>
        </c:scaling>
        <c:delete val="0"/>
        <c:axPos val="r"/>
        <c:numFmt formatCode="General" sourceLinked="1"/>
        <c:majorTickMark val="out"/>
        <c:minorTickMark val="none"/>
        <c:tickLblPos val="nextTo"/>
        <c:crossAx val="543651672"/>
        <c:crosses val="max"/>
        <c:crossBetween val="midCat"/>
      </c:valAx>
      <c:valAx>
        <c:axId val="543651672"/>
        <c:scaling>
          <c:orientation val="minMax"/>
        </c:scaling>
        <c:delete val="1"/>
        <c:axPos val="b"/>
        <c:numFmt formatCode="General" sourceLinked="1"/>
        <c:majorTickMark val="out"/>
        <c:minorTickMark val="none"/>
        <c:tickLblPos val="nextTo"/>
        <c:crossAx val="54342972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Italy_Savi!$B$37</c:f>
              <c:strCache>
                <c:ptCount val="1"/>
                <c:pt idx="0">
                  <c:v>Savi</c:v>
                </c:pt>
              </c:strCache>
            </c:strRef>
          </c:tx>
          <c:spPr>
            <a:ln w="25400" cap="flat">
              <a:solidFill>
                <a:schemeClr val="accent1">
                  <a:shade val="95000"/>
                  <a:satMod val="105000"/>
                </a:schemeClr>
              </a:solidFill>
            </a:ln>
          </c:spPr>
          <c:marker>
            <c:symbol val="none"/>
          </c:marker>
          <c:xVal>
            <c:numRef>
              <c:f>Italy_Savi!$J$5:$V$5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Italy_Savi!$J$37:$V$37</c:f>
              <c:numCache>
                <c:formatCode>General</c:formatCode>
                <c:ptCount val="13"/>
                <c:pt idx="0">
                  <c:v>-6.1</c:v>
                </c:pt>
                <c:pt idx="1">
                  <c:v>-6.7</c:v>
                </c:pt>
                <c:pt idx="2">
                  <c:v>-6.32</c:v>
                </c:pt>
                <c:pt idx="3">
                  <c:v>-6.62</c:v>
                </c:pt>
                <c:pt idx="4">
                  <c:v>-6.58</c:v>
                </c:pt>
                <c:pt idx="5">
                  <c:v>-6.48</c:v>
                </c:pt>
                <c:pt idx="6">
                  <c:v>-6.74</c:v>
                </c:pt>
                <c:pt idx="7">
                  <c:v>-6.53</c:v>
                </c:pt>
                <c:pt idx="8">
                  <c:v>-6.7</c:v>
                </c:pt>
                <c:pt idx="9">
                  <c:v>-6.85</c:v>
                </c:pt>
                <c:pt idx="10">
                  <c:v>-6.81</c:v>
                </c:pt>
                <c:pt idx="11">
                  <c:v>-6.53</c:v>
                </c:pt>
                <c:pt idx="12">
                  <c:v>-6.15</c:v>
                </c:pt>
              </c:numCache>
            </c:numRef>
          </c:yVal>
          <c:smooth val="0"/>
        </c:ser>
        <c:dLbls>
          <c:showLegendKey val="0"/>
          <c:showVal val="0"/>
          <c:showCatName val="0"/>
          <c:showSerName val="0"/>
          <c:showPercent val="0"/>
          <c:showBubbleSize val="0"/>
        </c:dLbls>
        <c:axId val="543908904"/>
        <c:axId val="543914280"/>
      </c:scatterChart>
      <c:scatterChart>
        <c:scatterStyle val="lineMarker"/>
        <c:varyColors val="0"/>
        <c:ser>
          <c:idx val="1"/>
          <c:order val="1"/>
          <c:tx>
            <c:strRef>
              <c:f>Italy_Savi!$AD$4</c:f>
              <c:strCache>
                <c:ptCount val="1"/>
                <c:pt idx="0">
                  <c:v>arve</c:v>
                </c:pt>
              </c:strCache>
            </c:strRef>
          </c:tx>
          <c:marker>
            <c:symbol val="none"/>
          </c:marker>
          <c:xVal>
            <c:numRef>
              <c:f>Italy_Savi!$AD$5:$AD$29</c:f>
              <c:numCache>
                <c:formatCode>General</c:formatCode>
                <c:ptCount val="25"/>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pt idx="19">
                  <c:v>9500.0</c:v>
                </c:pt>
                <c:pt idx="20">
                  <c:v>10000.0</c:v>
                </c:pt>
                <c:pt idx="21">
                  <c:v>10500.0</c:v>
                </c:pt>
                <c:pt idx="22">
                  <c:v>11000.0</c:v>
                </c:pt>
                <c:pt idx="23">
                  <c:v>11500.0</c:v>
                </c:pt>
                <c:pt idx="24">
                  <c:v>12000.0</c:v>
                </c:pt>
              </c:numCache>
            </c:numRef>
          </c:xVal>
          <c:yVal>
            <c:numRef>
              <c:f>Italy_Savi!$AK$5:$AK$29</c:f>
              <c:numCache>
                <c:formatCode>General</c:formatCode>
                <c:ptCount val="25"/>
                <c:pt idx="0">
                  <c:v>0.0</c:v>
                </c:pt>
                <c:pt idx="1">
                  <c:v>-0.440026402473</c:v>
                </c:pt>
                <c:pt idx="2">
                  <c:v>-0.56617307663</c:v>
                </c:pt>
                <c:pt idx="3">
                  <c:v>-1.2661011219</c:v>
                </c:pt>
                <c:pt idx="4">
                  <c:v>-1.63003563881</c:v>
                </c:pt>
                <c:pt idx="5">
                  <c:v>-1.70855045319</c:v>
                </c:pt>
                <c:pt idx="6">
                  <c:v>-2.23967504501</c:v>
                </c:pt>
                <c:pt idx="7">
                  <c:v>-1.86457657814</c:v>
                </c:pt>
                <c:pt idx="8">
                  <c:v>-1.36535143852</c:v>
                </c:pt>
                <c:pt idx="9">
                  <c:v>-1.10480880737</c:v>
                </c:pt>
                <c:pt idx="10">
                  <c:v>-0.965956449509</c:v>
                </c:pt>
                <c:pt idx="11">
                  <c:v>-1.69669675827</c:v>
                </c:pt>
                <c:pt idx="12">
                  <c:v>-2.3100373745</c:v>
                </c:pt>
                <c:pt idx="13">
                  <c:v>-1.41156363487</c:v>
                </c:pt>
                <c:pt idx="14">
                  <c:v>-1.18641090393</c:v>
                </c:pt>
                <c:pt idx="15">
                  <c:v>-1.85305261612</c:v>
                </c:pt>
                <c:pt idx="16">
                  <c:v>-2.44900774956</c:v>
                </c:pt>
                <c:pt idx="17">
                  <c:v>-2.00242352486</c:v>
                </c:pt>
                <c:pt idx="18">
                  <c:v>-1.38387107849</c:v>
                </c:pt>
                <c:pt idx="19">
                  <c:v>-2.23559546471</c:v>
                </c:pt>
                <c:pt idx="20">
                  <c:v>-1.66525483131</c:v>
                </c:pt>
                <c:pt idx="21">
                  <c:v>-1.72723913193</c:v>
                </c:pt>
                <c:pt idx="22">
                  <c:v>-2.0080499649</c:v>
                </c:pt>
                <c:pt idx="23">
                  <c:v>-2.89168572426</c:v>
                </c:pt>
                <c:pt idx="24">
                  <c:v>-3.61726593971</c:v>
                </c:pt>
              </c:numCache>
            </c:numRef>
          </c:yVal>
          <c:smooth val="0"/>
        </c:ser>
        <c:dLbls>
          <c:showLegendKey val="0"/>
          <c:showVal val="0"/>
          <c:showCatName val="0"/>
          <c:showSerName val="0"/>
          <c:showPercent val="0"/>
          <c:showBubbleSize val="0"/>
        </c:dLbls>
        <c:axId val="543892248"/>
        <c:axId val="544090712"/>
      </c:scatterChart>
      <c:valAx>
        <c:axId val="543908904"/>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914280"/>
        <c:crossesAt val="-3.0"/>
        <c:crossBetween val="midCat"/>
        <c:majorUnit val="2000.0"/>
        <c:minorUnit val="1000.0"/>
        <c:dispUnits>
          <c:builtInUnit val="thousands"/>
        </c:dispUnits>
      </c:valAx>
      <c:valAx>
        <c:axId val="54391428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908904"/>
        <c:crosses val="autoZero"/>
        <c:crossBetween val="midCat"/>
      </c:valAx>
      <c:valAx>
        <c:axId val="544090712"/>
        <c:scaling>
          <c:orientation val="minMax"/>
          <c:max val="2.0"/>
        </c:scaling>
        <c:delete val="0"/>
        <c:axPos val="r"/>
        <c:numFmt formatCode="General" sourceLinked="1"/>
        <c:majorTickMark val="out"/>
        <c:minorTickMark val="none"/>
        <c:tickLblPos val="nextTo"/>
        <c:crossAx val="543892248"/>
        <c:crosses val="max"/>
        <c:crossBetween val="midCat"/>
      </c:valAx>
      <c:valAx>
        <c:axId val="543892248"/>
        <c:scaling>
          <c:orientation val="minMax"/>
        </c:scaling>
        <c:delete val="1"/>
        <c:axPos val="b"/>
        <c:numFmt formatCode="General" sourceLinked="1"/>
        <c:majorTickMark val="out"/>
        <c:minorTickMark val="none"/>
        <c:tickLblPos val="nextTo"/>
        <c:crossAx val="544090712"/>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LaMineCave!$B$48</c:f>
              <c:strCache>
                <c:ptCount val="1"/>
                <c:pt idx="0">
                  <c:v>La Mine Cave</c:v>
                </c:pt>
              </c:strCache>
            </c:strRef>
          </c:tx>
          <c:spPr>
            <a:ln w="25400" cap="flat">
              <a:solidFill>
                <a:schemeClr val="accent1">
                  <a:shade val="95000"/>
                  <a:satMod val="105000"/>
                </a:schemeClr>
              </a:solidFill>
            </a:ln>
          </c:spPr>
          <c:marker>
            <c:symbol val="none"/>
          </c:marker>
          <c:xVal>
            <c:numRef>
              <c:f>LaMineCave!$J$5:$V$5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LaMineCave!$J$48:$V$48</c:f>
              <c:numCache>
                <c:formatCode>General</c:formatCode>
                <c:ptCount val="13"/>
                <c:pt idx="6">
                  <c:v>-6.8</c:v>
                </c:pt>
                <c:pt idx="7">
                  <c:v>-7.0</c:v>
                </c:pt>
                <c:pt idx="8">
                  <c:v>-7.25</c:v>
                </c:pt>
                <c:pt idx="9">
                  <c:v>-7.1</c:v>
                </c:pt>
                <c:pt idx="10">
                  <c:v>-6.75</c:v>
                </c:pt>
                <c:pt idx="11">
                  <c:v>-6.8</c:v>
                </c:pt>
                <c:pt idx="12">
                  <c:v>-6.2</c:v>
                </c:pt>
              </c:numCache>
            </c:numRef>
          </c:yVal>
          <c:smooth val="0"/>
        </c:ser>
        <c:dLbls>
          <c:showLegendKey val="0"/>
          <c:showVal val="0"/>
          <c:showCatName val="0"/>
          <c:showSerName val="0"/>
          <c:showPercent val="0"/>
          <c:showBubbleSize val="0"/>
        </c:dLbls>
        <c:axId val="543881928"/>
        <c:axId val="543970040"/>
      </c:scatterChart>
      <c:scatterChart>
        <c:scatterStyle val="lineMarker"/>
        <c:varyColors val="0"/>
        <c:ser>
          <c:idx val="1"/>
          <c:order val="1"/>
          <c:tx>
            <c:strRef>
              <c:f>LaMineCave!$AD$4</c:f>
              <c:strCache>
                <c:ptCount val="1"/>
                <c:pt idx="0">
                  <c:v>arve</c:v>
                </c:pt>
              </c:strCache>
            </c:strRef>
          </c:tx>
          <c:marker>
            <c:symbol val="none"/>
          </c:marker>
          <c:xVal>
            <c:numRef>
              <c:f>LaMineCave!$AD$17:$AD$29</c:f>
              <c:numCache>
                <c:formatCode>General</c:formatCode>
                <c:ptCount val="13"/>
                <c:pt idx="0">
                  <c:v>6000.0</c:v>
                </c:pt>
                <c:pt idx="1">
                  <c:v>6500.0</c:v>
                </c:pt>
                <c:pt idx="2">
                  <c:v>7000.0</c:v>
                </c:pt>
                <c:pt idx="3">
                  <c:v>7500.0</c:v>
                </c:pt>
                <c:pt idx="4">
                  <c:v>8000.0</c:v>
                </c:pt>
                <c:pt idx="5">
                  <c:v>8500.0</c:v>
                </c:pt>
                <c:pt idx="6">
                  <c:v>9000.0</c:v>
                </c:pt>
                <c:pt idx="7">
                  <c:v>9500.0</c:v>
                </c:pt>
                <c:pt idx="8">
                  <c:v>10000.0</c:v>
                </c:pt>
                <c:pt idx="9">
                  <c:v>10500.0</c:v>
                </c:pt>
                <c:pt idx="10">
                  <c:v>11000.0</c:v>
                </c:pt>
                <c:pt idx="11">
                  <c:v>11500.0</c:v>
                </c:pt>
                <c:pt idx="12">
                  <c:v>12000.0</c:v>
                </c:pt>
              </c:numCache>
            </c:numRef>
          </c:xVal>
          <c:yVal>
            <c:numRef>
              <c:f>LaMineCave!$AK$17:$AK$29</c:f>
              <c:numCache>
                <c:formatCode>General</c:formatCode>
                <c:ptCount val="13"/>
                <c:pt idx="0">
                  <c:v>-1.00510418415</c:v>
                </c:pt>
                <c:pt idx="1">
                  <c:v>-2.4671497345</c:v>
                </c:pt>
                <c:pt idx="2">
                  <c:v>-1.92204606533</c:v>
                </c:pt>
                <c:pt idx="3">
                  <c:v>-0.59620320797</c:v>
                </c:pt>
                <c:pt idx="4">
                  <c:v>-0.772995352745</c:v>
                </c:pt>
                <c:pt idx="5">
                  <c:v>-1.94356739521</c:v>
                </c:pt>
                <c:pt idx="6">
                  <c:v>-1.06320178509</c:v>
                </c:pt>
                <c:pt idx="7">
                  <c:v>-0.891936182976</c:v>
                </c:pt>
                <c:pt idx="8">
                  <c:v>0.0833700895309</c:v>
                </c:pt>
                <c:pt idx="9">
                  <c:v>-0.926360249519</c:v>
                </c:pt>
                <c:pt idx="10">
                  <c:v>-0.940043330193</c:v>
                </c:pt>
                <c:pt idx="11">
                  <c:v>-1.37985432148</c:v>
                </c:pt>
                <c:pt idx="12">
                  <c:v>-1.50792181492</c:v>
                </c:pt>
              </c:numCache>
            </c:numRef>
          </c:yVal>
          <c:smooth val="0"/>
        </c:ser>
        <c:dLbls>
          <c:showLegendKey val="0"/>
          <c:showVal val="0"/>
          <c:showCatName val="0"/>
          <c:showSerName val="0"/>
          <c:showPercent val="0"/>
          <c:showBubbleSize val="0"/>
        </c:dLbls>
        <c:axId val="308289816"/>
        <c:axId val="447452632"/>
      </c:scatterChart>
      <c:valAx>
        <c:axId val="54388192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970040"/>
        <c:crossesAt val="-3.0"/>
        <c:crossBetween val="midCat"/>
        <c:majorUnit val="2000.0"/>
        <c:minorUnit val="1000.0"/>
        <c:dispUnits>
          <c:builtInUnit val="thousands"/>
        </c:dispUnits>
      </c:valAx>
      <c:valAx>
        <c:axId val="54397004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881928"/>
        <c:crosses val="autoZero"/>
        <c:crossBetween val="midCat"/>
      </c:valAx>
      <c:valAx>
        <c:axId val="447452632"/>
        <c:scaling>
          <c:orientation val="minMax"/>
        </c:scaling>
        <c:delete val="0"/>
        <c:axPos val="r"/>
        <c:numFmt formatCode="General" sourceLinked="1"/>
        <c:majorTickMark val="out"/>
        <c:minorTickMark val="none"/>
        <c:tickLblPos val="nextTo"/>
        <c:crossAx val="308289816"/>
        <c:crosses val="max"/>
        <c:crossBetween val="midCat"/>
      </c:valAx>
      <c:valAx>
        <c:axId val="308289816"/>
        <c:scaling>
          <c:orientation val="minMax"/>
        </c:scaling>
        <c:delete val="1"/>
        <c:axPos val="b"/>
        <c:numFmt formatCode="General" sourceLinked="1"/>
        <c:majorTickMark val="out"/>
        <c:minorTickMark val="none"/>
        <c:tickLblPos val="nextTo"/>
        <c:crossAx val="447452632"/>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Ernesto!$B$49</c:f>
              <c:strCache>
                <c:ptCount val="1"/>
                <c:pt idx="0">
                  <c:v>Ernesto</c:v>
                </c:pt>
              </c:strCache>
            </c:strRef>
          </c:tx>
          <c:spPr>
            <a:ln w="25400" cap="flat">
              <a:solidFill>
                <a:schemeClr val="accent1">
                  <a:shade val="95000"/>
                  <a:satMod val="105000"/>
                </a:schemeClr>
              </a:solidFill>
            </a:ln>
          </c:spPr>
          <c:marker>
            <c:symbol val="none"/>
          </c:marker>
          <c:xVal>
            <c:numRef>
              <c:f>Ernesto!$J$5:$V$5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Ernesto!$J$49:$V$49</c:f>
              <c:numCache>
                <c:formatCode>General</c:formatCode>
                <c:ptCount val="13"/>
                <c:pt idx="0">
                  <c:v>-7.8</c:v>
                </c:pt>
                <c:pt idx="3">
                  <c:v>-7.8</c:v>
                </c:pt>
                <c:pt idx="4">
                  <c:v>-7.6</c:v>
                </c:pt>
                <c:pt idx="5">
                  <c:v>-7.8</c:v>
                </c:pt>
                <c:pt idx="6">
                  <c:v>-7.6</c:v>
                </c:pt>
                <c:pt idx="7">
                  <c:v>-7.9</c:v>
                </c:pt>
                <c:pt idx="8">
                  <c:v>-7.5</c:v>
                </c:pt>
              </c:numCache>
            </c:numRef>
          </c:yVal>
          <c:smooth val="0"/>
        </c:ser>
        <c:dLbls>
          <c:showLegendKey val="0"/>
          <c:showVal val="0"/>
          <c:showCatName val="0"/>
          <c:showSerName val="0"/>
          <c:showPercent val="0"/>
          <c:showBubbleSize val="0"/>
        </c:dLbls>
        <c:axId val="543816952"/>
        <c:axId val="447398296"/>
      </c:scatterChart>
      <c:scatterChart>
        <c:scatterStyle val="lineMarker"/>
        <c:varyColors val="0"/>
        <c:ser>
          <c:idx val="1"/>
          <c:order val="1"/>
          <c:tx>
            <c:strRef>
              <c:f>Ernesto!$AD$5</c:f>
              <c:strCache>
                <c:ptCount val="1"/>
                <c:pt idx="0">
                  <c:v>arve</c:v>
                </c:pt>
              </c:strCache>
            </c:strRef>
          </c:tx>
          <c:marker>
            <c:symbol val="none"/>
          </c:marker>
          <c:xVal>
            <c:numRef>
              <c:f>Ernesto!$AD$12:$AD$22</c:f>
              <c:numCache>
                <c:formatCode>General</c:formatCode>
                <c:ptCount val="11"/>
                <c:pt idx="0">
                  <c:v>3000.0</c:v>
                </c:pt>
                <c:pt idx="1">
                  <c:v>3500.0</c:v>
                </c:pt>
                <c:pt idx="2">
                  <c:v>4000.0</c:v>
                </c:pt>
                <c:pt idx="3">
                  <c:v>4500.0</c:v>
                </c:pt>
                <c:pt idx="4">
                  <c:v>5000.0</c:v>
                </c:pt>
                <c:pt idx="5">
                  <c:v>5500.0</c:v>
                </c:pt>
                <c:pt idx="6">
                  <c:v>6000.0</c:v>
                </c:pt>
                <c:pt idx="7">
                  <c:v>6500.0</c:v>
                </c:pt>
                <c:pt idx="8">
                  <c:v>7000.0</c:v>
                </c:pt>
                <c:pt idx="9">
                  <c:v>7500.0</c:v>
                </c:pt>
                <c:pt idx="10">
                  <c:v>8000.0</c:v>
                </c:pt>
              </c:numCache>
            </c:numRef>
          </c:xVal>
          <c:yVal>
            <c:numRef>
              <c:f>Ernesto!$AL$12:$AL$22</c:f>
              <c:numCache>
                <c:formatCode>General</c:formatCode>
                <c:ptCount val="11"/>
                <c:pt idx="0">
                  <c:v>-1.18931889534</c:v>
                </c:pt>
                <c:pt idx="1">
                  <c:v>-0.730598211288</c:v>
                </c:pt>
                <c:pt idx="2">
                  <c:v>-1.2746860981</c:v>
                </c:pt>
                <c:pt idx="3">
                  <c:v>-1.09709382057</c:v>
                </c:pt>
                <c:pt idx="4">
                  <c:v>-0.787332296371</c:v>
                </c:pt>
                <c:pt idx="5">
                  <c:v>-1.36658811569</c:v>
                </c:pt>
                <c:pt idx="6">
                  <c:v>-1.52821564674</c:v>
                </c:pt>
                <c:pt idx="7">
                  <c:v>-1.34042882919</c:v>
                </c:pt>
                <c:pt idx="8">
                  <c:v>-0.715634346008</c:v>
                </c:pt>
                <c:pt idx="9">
                  <c:v>-1.58383107185</c:v>
                </c:pt>
                <c:pt idx="10">
                  <c:v>-1.66628956795</c:v>
                </c:pt>
              </c:numCache>
            </c:numRef>
          </c:yVal>
          <c:smooth val="0"/>
        </c:ser>
        <c:dLbls>
          <c:showLegendKey val="0"/>
          <c:showVal val="0"/>
          <c:showCatName val="0"/>
          <c:showSerName val="0"/>
          <c:showPercent val="0"/>
          <c:showBubbleSize val="0"/>
        </c:dLbls>
        <c:axId val="452119608"/>
        <c:axId val="469950120"/>
      </c:scatterChart>
      <c:valAx>
        <c:axId val="54381695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7398296"/>
        <c:crossesAt val="-3.0"/>
        <c:crossBetween val="midCat"/>
        <c:majorUnit val="2000.0"/>
        <c:minorUnit val="1000.0"/>
        <c:dispUnits>
          <c:builtInUnit val="thousands"/>
        </c:dispUnits>
      </c:valAx>
      <c:valAx>
        <c:axId val="447398296"/>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816952"/>
        <c:crosses val="autoZero"/>
        <c:crossBetween val="midCat"/>
      </c:valAx>
      <c:valAx>
        <c:axId val="469950120"/>
        <c:scaling>
          <c:orientation val="minMax"/>
        </c:scaling>
        <c:delete val="0"/>
        <c:axPos val="r"/>
        <c:numFmt formatCode="General" sourceLinked="1"/>
        <c:majorTickMark val="out"/>
        <c:minorTickMark val="none"/>
        <c:tickLblPos val="nextTo"/>
        <c:crossAx val="452119608"/>
        <c:crosses val="max"/>
        <c:crossBetween val="midCat"/>
      </c:valAx>
      <c:valAx>
        <c:axId val="452119608"/>
        <c:scaling>
          <c:orientation val="minMax"/>
        </c:scaling>
        <c:delete val="1"/>
        <c:axPos val="b"/>
        <c:numFmt formatCode="General" sourceLinked="1"/>
        <c:majorTickMark val="out"/>
        <c:minorTickMark val="none"/>
        <c:tickLblPos val="nextTo"/>
        <c:crossAx val="46995012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Germany_Holloch!$B$52</c:f>
              <c:strCache>
                <c:ptCount val="1"/>
                <c:pt idx="0">
                  <c:v>HÃ¶lloch Cave</c:v>
                </c:pt>
              </c:strCache>
            </c:strRef>
          </c:tx>
          <c:spPr>
            <a:ln w="25400" cap="flat">
              <a:solidFill>
                <a:schemeClr val="accent1">
                  <a:shade val="95000"/>
                  <a:satMod val="105000"/>
                </a:schemeClr>
              </a:solidFill>
            </a:ln>
          </c:spPr>
          <c:marker>
            <c:symbol val="none"/>
          </c:marker>
          <c:xVal>
            <c:numRef>
              <c:f>Germany_Holloch!$J$5:$V$5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Germany_Holloch!$J$52:$V$52</c:f>
              <c:numCache>
                <c:formatCode>General</c:formatCode>
                <c:ptCount val="13"/>
                <c:pt idx="0">
                  <c:v>-7.97</c:v>
                </c:pt>
                <c:pt idx="1">
                  <c:v>-8.07</c:v>
                </c:pt>
                <c:pt idx="2">
                  <c:v>-8.220000000000001</c:v>
                </c:pt>
                <c:pt idx="3">
                  <c:v>-8.27</c:v>
                </c:pt>
                <c:pt idx="4">
                  <c:v>-8.57</c:v>
                </c:pt>
                <c:pt idx="5">
                  <c:v>-8.0</c:v>
                </c:pt>
                <c:pt idx="6">
                  <c:v>-8.27</c:v>
                </c:pt>
                <c:pt idx="7">
                  <c:v>-8.47</c:v>
                </c:pt>
                <c:pt idx="8">
                  <c:v>-8.47</c:v>
                </c:pt>
                <c:pt idx="9">
                  <c:v>-8.47</c:v>
                </c:pt>
                <c:pt idx="10">
                  <c:v>-8.9</c:v>
                </c:pt>
                <c:pt idx="11">
                  <c:v>-8.87</c:v>
                </c:pt>
                <c:pt idx="12">
                  <c:v>-10.87</c:v>
                </c:pt>
              </c:numCache>
            </c:numRef>
          </c:yVal>
          <c:smooth val="0"/>
        </c:ser>
        <c:dLbls>
          <c:showLegendKey val="0"/>
          <c:showVal val="0"/>
          <c:showCatName val="0"/>
          <c:showSerName val="0"/>
          <c:showPercent val="0"/>
          <c:showBubbleSize val="0"/>
        </c:dLbls>
        <c:axId val="550120760"/>
        <c:axId val="550126200"/>
      </c:scatterChart>
      <c:scatterChart>
        <c:scatterStyle val="lineMarker"/>
        <c:varyColors val="0"/>
        <c:ser>
          <c:idx val="1"/>
          <c:order val="1"/>
          <c:tx>
            <c:strRef>
              <c:f>Germany_Holloch!$AE$4</c:f>
              <c:strCache>
                <c:ptCount val="1"/>
                <c:pt idx="0">
                  <c:v>arve</c:v>
                </c:pt>
              </c:strCache>
            </c:strRef>
          </c:tx>
          <c:marker>
            <c:symbol val="none"/>
          </c:marker>
          <c:xVal>
            <c:numRef>
              <c:f>Germany_Holloch!$AE$5:$AE$29</c:f>
              <c:numCache>
                <c:formatCode>General</c:formatCode>
                <c:ptCount val="25"/>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pt idx="19">
                  <c:v>9500.0</c:v>
                </c:pt>
                <c:pt idx="20">
                  <c:v>10000.0</c:v>
                </c:pt>
                <c:pt idx="21">
                  <c:v>10500.0</c:v>
                </c:pt>
                <c:pt idx="22">
                  <c:v>11000.0</c:v>
                </c:pt>
                <c:pt idx="23">
                  <c:v>11500.0</c:v>
                </c:pt>
                <c:pt idx="24">
                  <c:v>12000.0</c:v>
                </c:pt>
              </c:numCache>
            </c:numRef>
          </c:xVal>
          <c:yVal>
            <c:numRef>
              <c:f>Germany_Holloch!$AK$5:$AK$29</c:f>
              <c:numCache>
                <c:formatCode>General</c:formatCode>
                <c:ptCount val="25"/>
                <c:pt idx="0">
                  <c:v>0.0</c:v>
                </c:pt>
                <c:pt idx="1">
                  <c:v>-0.00141031434759</c:v>
                </c:pt>
                <c:pt idx="2">
                  <c:v>-0.00218980433419</c:v>
                </c:pt>
                <c:pt idx="3">
                  <c:v>-0.00590167893097</c:v>
                </c:pt>
                <c:pt idx="4">
                  <c:v>-0.0104468651116</c:v>
                </c:pt>
                <c:pt idx="5">
                  <c:v>-0.0199462026358</c:v>
                </c:pt>
                <c:pt idx="6">
                  <c:v>-0.0165685005486</c:v>
                </c:pt>
                <c:pt idx="7">
                  <c:v>-0.00541231362149</c:v>
                </c:pt>
                <c:pt idx="8">
                  <c:v>-0.0130711905658</c:v>
                </c:pt>
                <c:pt idx="9">
                  <c:v>-0.0132982209325</c:v>
                </c:pt>
                <c:pt idx="10">
                  <c:v>-0.0125775188208</c:v>
                </c:pt>
                <c:pt idx="11">
                  <c:v>-0.00386437913403</c:v>
                </c:pt>
                <c:pt idx="12">
                  <c:v>-0.00944053381681</c:v>
                </c:pt>
                <c:pt idx="13">
                  <c:v>-0.0202858168632</c:v>
                </c:pt>
                <c:pt idx="14">
                  <c:v>-0.0171754844487</c:v>
                </c:pt>
                <c:pt idx="15">
                  <c:v>-0.0148047078401</c:v>
                </c:pt>
                <c:pt idx="16">
                  <c:v>-0.00773016316816</c:v>
                </c:pt>
                <c:pt idx="17">
                  <c:v>-0.0126468334347</c:v>
                </c:pt>
                <c:pt idx="18">
                  <c:v>-0.00720616290346</c:v>
                </c:pt>
                <c:pt idx="19">
                  <c:v>-0.013041106984</c:v>
                </c:pt>
                <c:pt idx="20">
                  <c:v>-0.0167745426297</c:v>
                </c:pt>
                <c:pt idx="21">
                  <c:v>-0.0161122065037</c:v>
                </c:pt>
                <c:pt idx="22">
                  <c:v>-0.0306564066559</c:v>
                </c:pt>
                <c:pt idx="23">
                  <c:v>-0.0873353481293</c:v>
                </c:pt>
                <c:pt idx="24">
                  <c:v>-0.117209412158</c:v>
                </c:pt>
              </c:numCache>
            </c:numRef>
          </c:yVal>
          <c:smooth val="0"/>
        </c:ser>
        <c:dLbls>
          <c:showLegendKey val="0"/>
          <c:showVal val="0"/>
          <c:showCatName val="0"/>
          <c:showSerName val="0"/>
          <c:showPercent val="0"/>
          <c:showBubbleSize val="0"/>
        </c:dLbls>
        <c:axId val="543795752"/>
        <c:axId val="513568264"/>
      </c:scatterChart>
      <c:valAx>
        <c:axId val="55012076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126200"/>
        <c:crossesAt val="-3.0"/>
        <c:crossBetween val="midCat"/>
        <c:majorUnit val="2000.0"/>
        <c:minorUnit val="1000.0"/>
        <c:dispUnits>
          <c:builtInUnit val="thousands"/>
        </c:dispUnits>
      </c:valAx>
      <c:valAx>
        <c:axId val="550126200"/>
        <c:scaling>
          <c:orientation val="minMax"/>
          <c:max val="-7.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120760"/>
        <c:crosses val="autoZero"/>
        <c:crossBetween val="midCat"/>
      </c:valAx>
      <c:valAx>
        <c:axId val="513568264"/>
        <c:scaling>
          <c:orientation val="minMax"/>
          <c:max val="0.04"/>
        </c:scaling>
        <c:delete val="0"/>
        <c:axPos val="r"/>
        <c:numFmt formatCode="General" sourceLinked="1"/>
        <c:majorTickMark val="out"/>
        <c:minorTickMark val="none"/>
        <c:tickLblPos val="nextTo"/>
        <c:crossAx val="543795752"/>
        <c:crosses val="max"/>
        <c:crossBetween val="midCat"/>
      </c:valAx>
      <c:valAx>
        <c:axId val="543795752"/>
        <c:scaling>
          <c:orientation val="minMax"/>
        </c:scaling>
        <c:delete val="1"/>
        <c:axPos val="b"/>
        <c:numFmt formatCode="General" sourceLinked="1"/>
        <c:majorTickMark val="out"/>
        <c:minorTickMark val="none"/>
        <c:tickLblPos val="nextTo"/>
        <c:crossAx val="51356826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rearranged!$B$16</c:f>
              <c:strCache>
                <c:ptCount val="1"/>
                <c:pt idx="0">
                  <c:v>Villars</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rearranged!$J$16:$V$16</c:f>
              <c:numCache>
                <c:formatCode>General</c:formatCode>
                <c:ptCount val="13"/>
                <c:pt idx="6">
                  <c:v>-4.5</c:v>
                </c:pt>
                <c:pt idx="7">
                  <c:v>-4.3</c:v>
                </c:pt>
                <c:pt idx="8">
                  <c:v>-4.75</c:v>
                </c:pt>
                <c:pt idx="9">
                  <c:v>-4.3</c:v>
                </c:pt>
                <c:pt idx="10">
                  <c:v>-4.2</c:v>
                </c:pt>
                <c:pt idx="11">
                  <c:v>-4.1</c:v>
                </c:pt>
                <c:pt idx="12">
                  <c:v>-4.25</c:v>
                </c:pt>
              </c:numCache>
            </c:numRef>
          </c:yVal>
          <c:smooth val="0"/>
        </c:ser>
        <c:dLbls>
          <c:showLegendKey val="0"/>
          <c:showVal val="0"/>
          <c:showCatName val="0"/>
          <c:showSerName val="0"/>
          <c:showPercent val="0"/>
          <c:showBubbleSize val="0"/>
        </c:dLbls>
        <c:axId val="445252120"/>
        <c:axId val="2054984"/>
      </c:scatterChart>
      <c:valAx>
        <c:axId val="44525212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2054984"/>
        <c:crossesAt val="-3.0"/>
        <c:crossBetween val="midCat"/>
        <c:majorUnit val="2000.0"/>
        <c:minorUnit val="1000.0"/>
        <c:dispUnits>
          <c:builtInUnit val="thousands"/>
        </c:dispUnits>
      </c:valAx>
      <c:valAx>
        <c:axId val="205498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525212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Germany_Holloch!$B$52</c:f>
              <c:strCache>
                <c:ptCount val="1"/>
                <c:pt idx="0">
                  <c:v>HÃ¶lloch Cave</c:v>
                </c:pt>
              </c:strCache>
            </c:strRef>
          </c:tx>
          <c:spPr>
            <a:ln w="25400" cap="flat">
              <a:solidFill>
                <a:schemeClr val="accent1">
                  <a:shade val="95000"/>
                  <a:satMod val="105000"/>
                </a:schemeClr>
              </a:solidFill>
            </a:ln>
          </c:spPr>
          <c:marker>
            <c:symbol val="none"/>
          </c:marker>
          <c:xVal>
            <c:numRef>
              <c:f>Germany_Holloch!$J$5:$V$5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Germany_Holloch!$J$52:$V$52</c:f>
              <c:numCache>
                <c:formatCode>General</c:formatCode>
                <c:ptCount val="13"/>
                <c:pt idx="0">
                  <c:v>-7.97</c:v>
                </c:pt>
                <c:pt idx="1">
                  <c:v>-8.07</c:v>
                </c:pt>
                <c:pt idx="2">
                  <c:v>-8.220000000000001</c:v>
                </c:pt>
                <c:pt idx="3">
                  <c:v>-8.27</c:v>
                </c:pt>
                <c:pt idx="4">
                  <c:v>-8.57</c:v>
                </c:pt>
                <c:pt idx="5">
                  <c:v>-8.0</c:v>
                </c:pt>
                <c:pt idx="6">
                  <c:v>-8.27</c:v>
                </c:pt>
                <c:pt idx="7">
                  <c:v>-8.47</c:v>
                </c:pt>
                <c:pt idx="8">
                  <c:v>-8.47</c:v>
                </c:pt>
                <c:pt idx="9">
                  <c:v>-8.47</c:v>
                </c:pt>
                <c:pt idx="10">
                  <c:v>-8.9</c:v>
                </c:pt>
                <c:pt idx="11">
                  <c:v>-8.87</c:v>
                </c:pt>
                <c:pt idx="12">
                  <c:v>-10.87</c:v>
                </c:pt>
              </c:numCache>
            </c:numRef>
          </c:yVal>
          <c:smooth val="0"/>
        </c:ser>
        <c:dLbls>
          <c:showLegendKey val="0"/>
          <c:showVal val="0"/>
          <c:showCatName val="0"/>
          <c:showSerName val="0"/>
          <c:showPercent val="0"/>
          <c:showBubbleSize val="0"/>
        </c:dLbls>
        <c:axId val="550023112"/>
        <c:axId val="447425544"/>
      </c:scatterChart>
      <c:scatterChart>
        <c:scatterStyle val="lineMarker"/>
        <c:varyColors val="0"/>
        <c:ser>
          <c:idx val="1"/>
          <c:order val="1"/>
          <c:tx>
            <c:strRef>
              <c:f>Germany_Holloch!$AE$4</c:f>
              <c:strCache>
                <c:ptCount val="1"/>
                <c:pt idx="0">
                  <c:v>arve</c:v>
                </c:pt>
              </c:strCache>
            </c:strRef>
          </c:tx>
          <c:marker>
            <c:symbol val="none"/>
          </c:marker>
          <c:xVal>
            <c:numRef>
              <c:f>Germany_Holloch!$AE$5:$AE$29</c:f>
              <c:numCache>
                <c:formatCode>General</c:formatCode>
                <c:ptCount val="25"/>
                <c:pt idx="0">
                  <c:v>100.0</c:v>
                </c:pt>
                <c:pt idx="1">
                  <c:v>500.0</c:v>
                </c:pt>
                <c:pt idx="2">
                  <c:v>1000.0</c:v>
                </c:pt>
                <c:pt idx="3">
                  <c:v>1500.0</c:v>
                </c:pt>
                <c:pt idx="4">
                  <c:v>2000.0</c:v>
                </c:pt>
                <c:pt idx="5">
                  <c:v>2500.0</c:v>
                </c:pt>
                <c:pt idx="6">
                  <c:v>3000.0</c:v>
                </c:pt>
                <c:pt idx="7">
                  <c:v>3500.0</c:v>
                </c:pt>
                <c:pt idx="8">
                  <c:v>4000.0</c:v>
                </c:pt>
                <c:pt idx="9">
                  <c:v>4500.0</c:v>
                </c:pt>
                <c:pt idx="10">
                  <c:v>5000.0</c:v>
                </c:pt>
                <c:pt idx="11">
                  <c:v>5500.0</c:v>
                </c:pt>
                <c:pt idx="12">
                  <c:v>6000.0</c:v>
                </c:pt>
                <c:pt idx="13">
                  <c:v>6500.0</c:v>
                </c:pt>
                <c:pt idx="14">
                  <c:v>7000.0</c:v>
                </c:pt>
                <c:pt idx="15">
                  <c:v>7500.0</c:v>
                </c:pt>
                <c:pt idx="16">
                  <c:v>8000.0</c:v>
                </c:pt>
                <c:pt idx="17">
                  <c:v>8500.0</c:v>
                </c:pt>
                <c:pt idx="18">
                  <c:v>9000.0</c:v>
                </c:pt>
                <c:pt idx="19">
                  <c:v>9500.0</c:v>
                </c:pt>
                <c:pt idx="20">
                  <c:v>10000.0</c:v>
                </c:pt>
                <c:pt idx="21">
                  <c:v>10500.0</c:v>
                </c:pt>
                <c:pt idx="22">
                  <c:v>11000.0</c:v>
                </c:pt>
                <c:pt idx="23">
                  <c:v>11500.0</c:v>
                </c:pt>
                <c:pt idx="24">
                  <c:v>12000.0</c:v>
                </c:pt>
              </c:numCache>
            </c:numRef>
          </c:xVal>
          <c:yVal>
            <c:numRef>
              <c:f>Germany_Holloch!$AI$5:$AI$29</c:f>
              <c:numCache>
                <c:formatCode>General</c:formatCode>
                <c:ptCount val="25"/>
                <c:pt idx="0">
                  <c:v>0.0</c:v>
                </c:pt>
                <c:pt idx="1">
                  <c:v>-0.295745104551</c:v>
                </c:pt>
                <c:pt idx="2">
                  <c:v>-0.452718168497</c:v>
                </c:pt>
                <c:pt idx="3">
                  <c:v>-0.408061534166</c:v>
                </c:pt>
                <c:pt idx="4">
                  <c:v>-0.467336624861</c:v>
                </c:pt>
                <c:pt idx="5">
                  <c:v>-0.719432711601</c:v>
                </c:pt>
                <c:pt idx="6">
                  <c:v>-0.659492492676</c:v>
                </c:pt>
                <c:pt idx="7">
                  <c:v>-0.602798342705</c:v>
                </c:pt>
                <c:pt idx="8">
                  <c:v>-0.676028370857</c:v>
                </c:pt>
                <c:pt idx="9">
                  <c:v>-0.651626944542</c:v>
                </c:pt>
                <c:pt idx="10">
                  <c:v>-0.608893632889</c:v>
                </c:pt>
                <c:pt idx="11">
                  <c:v>-0.493299454451</c:v>
                </c:pt>
                <c:pt idx="12">
                  <c:v>-0.652628302574</c:v>
                </c:pt>
                <c:pt idx="13">
                  <c:v>-0.397261291742</c:v>
                </c:pt>
                <c:pt idx="14">
                  <c:v>-0.67997944355</c:v>
                </c:pt>
                <c:pt idx="15">
                  <c:v>-0.691871523857</c:v>
                </c:pt>
                <c:pt idx="16">
                  <c:v>-0.581765890121</c:v>
                </c:pt>
                <c:pt idx="17">
                  <c:v>-0.618886947632</c:v>
                </c:pt>
                <c:pt idx="18">
                  <c:v>-0.659172415733</c:v>
                </c:pt>
                <c:pt idx="19">
                  <c:v>-0.457697182894</c:v>
                </c:pt>
                <c:pt idx="20">
                  <c:v>-0.536767601967</c:v>
                </c:pt>
                <c:pt idx="21">
                  <c:v>-0.433034271002</c:v>
                </c:pt>
                <c:pt idx="22">
                  <c:v>-0.81902384758</c:v>
                </c:pt>
                <c:pt idx="23">
                  <c:v>-0.987395763397</c:v>
                </c:pt>
                <c:pt idx="24">
                  <c:v>-0.874939203262</c:v>
                </c:pt>
              </c:numCache>
            </c:numRef>
          </c:yVal>
          <c:smooth val="0"/>
        </c:ser>
        <c:dLbls>
          <c:showLegendKey val="0"/>
          <c:showVal val="0"/>
          <c:showCatName val="0"/>
          <c:showSerName val="0"/>
          <c:showPercent val="0"/>
          <c:showBubbleSize val="0"/>
        </c:dLbls>
        <c:axId val="543561032"/>
        <c:axId val="543558024"/>
      </c:scatterChart>
      <c:valAx>
        <c:axId val="55002311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7425544"/>
        <c:crossesAt val="-3.0"/>
        <c:crossBetween val="midCat"/>
        <c:majorUnit val="2000.0"/>
        <c:minorUnit val="1000.0"/>
        <c:dispUnits>
          <c:builtInUnit val="thousands"/>
        </c:dispUnits>
      </c:valAx>
      <c:valAx>
        <c:axId val="447425544"/>
        <c:scaling>
          <c:orientation val="minMax"/>
          <c:max val="-7.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023112"/>
        <c:crosses val="autoZero"/>
        <c:crossBetween val="midCat"/>
      </c:valAx>
      <c:valAx>
        <c:axId val="543558024"/>
        <c:scaling>
          <c:orientation val="minMax"/>
        </c:scaling>
        <c:delete val="0"/>
        <c:axPos val="r"/>
        <c:numFmt formatCode="General" sourceLinked="1"/>
        <c:majorTickMark val="out"/>
        <c:minorTickMark val="none"/>
        <c:tickLblPos val="nextTo"/>
        <c:crossAx val="543561032"/>
        <c:crosses val="max"/>
        <c:crossBetween val="midCat"/>
      </c:valAx>
      <c:valAx>
        <c:axId val="543561032"/>
        <c:scaling>
          <c:orientation val="minMax"/>
        </c:scaling>
        <c:delete val="1"/>
        <c:axPos val="b"/>
        <c:numFmt formatCode="General" sourceLinked="1"/>
        <c:majorTickMark val="out"/>
        <c:minorTickMark val="none"/>
        <c:tickLblPos val="nextTo"/>
        <c:crossAx val="54355802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all!$B$7</c:f>
              <c:strCache>
                <c:ptCount val="1"/>
                <c:pt idx="0">
                  <c:v>Pindal</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all!$J$7:$V$7</c:f>
              <c:numCache>
                <c:formatCode>General</c:formatCode>
                <c:ptCount val="13"/>
                <c:pt idx="7">
                  <c:v>-4.75</c:v>
                </c:pt>
                <c:pt idx="8">
                  <c:v>-4.6</c:v>
                </c:pt>
                <c:pt idx="9">
                  <c:v>-4.8</c:v>
                </c:pt>
                <c:pt idx="10">
                  <c:v>-4.3</c:v>
                </c:pt>
                <c:pt idx="11">
                  <c:v>-4.25</c:v>
                </c:pt>
                <c:pt idx="12">
                  <c:v>-4.2</c:v>
                </c:pt>
              </c:numCache>
            </c:numRef>
          </c:yVal>
          <c:smooth val="0"/>
        </c:ser>
        <c:dLbls>
          <c:showLegendKey val="0"/>
          <c:showVal val="0"/>
          <c:showCatName val="0"/>
          <c:showSerName val="0"/>
          <c:showPercent val="0"/>
          <c:showBubbleSize val="0"/>
        </c:dLbls>
        <c:axId val="446320008"/>
        <c:axId val="514436360"/>
      </c:scatterChart>
      <c:valAx>
        <c:axId val="44632000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14436360"/>
        <c:crossesAt val="-3.0"/>
        <c:crossBetween val="midCat"/>
        <c:majorUnit val="2000.0"/>
        <c:minorUnit val="1000.0"/>
        <c:dispUnits>
          <c:builtInUnit val="thousands"/>
        </c:dispUnits>
      </c:valAx>
      <c:valAx>
        <c:axId val="51443636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632000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all!$B$8</c:f>
              <c:strCache>
                <c:ptCount val="1"/>
                <c:pt idx="0">
                  <c:v>Crag</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all!$J$8:$V$8</c:f>
              <c:numCache>
                <c:formatCode>General</c:formatCode>
                <c:ptCount val="13"/>
                <c:pt idx="0">
                  <c:v>-3.8</c:v>
                </c:pt>
                <c:pt idx="1">
                  <c:v>-3.2</c:v>
                </c:pt>
                <c:pt idx="2">
                  <c:v>-3.2</c:v>
                </c:pt>
                <c:pt idx="3">
                  <c:v>-3.2</c:v>
                </c:pt>
                <c:pt idx="4">
                  <c:v>-4.2</c:v>
                </c:pt>
                <c:pt idx="5">
                  <c:v>-3.6</c:v>
                </c:pt>
                <c:pt idx="6">
                  <c:v>-2.9</c:v>
                </c:pt>
                <c:pt idx="7">
                  <c:v>-3.6</c:v>
                </c:pt>
                <c:pt idx="8">
                  <c:v>-2.8</c:v>
                </c:pt>
                <c:pt idx="9">
                  <c:v>-3.0</c:v>
                </c:pt>
                <c:pt idx="10">
                  <c:v>-3.0</c:v>
                </c:pt>
              </c:numCache>
            </c:numRef>
          </c:yVal>
          <c:smooth val="0"/>
        </c:ser>
        <c:dLbls>
          <c:showLegendKey val="0"/>
          <c:showVal val="0"/>
          <c:showCatName val="0"/>
          <c:showSerName val="0"/>
          <c:showPercent val="0"/>
          <c:showBubbleSize val="0"/>
        </c:dLbls>
        <c:axId val="545051816"/>
        <c:axId val="544839672"/>
      </c:scatterChart>
      <c:valAx>
        <c:axId val="54505181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4839672"/>
        <c:crossesAt val="-3.0"/>
        <c:crossBetween val="midCat"/>
        <c:majorUnit val="2000.0"/>
        <c:minorUnit val="1000.0"/>
        <c:dispUnits>
          <c:builtInUnit val="thousands"/>
        </c:dispUnits>
      </c:valAx>
      <c:valAx>
        <c:axId val="54483967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505181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all!$B$12</c:f>
              <c:strCache>
                <c:ptCount val="1"/>
                <c:pt idx="0">
                  <c:v>Garma</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all!$J$12:$V$12</c:f>
              <c:numCache>
                <c:formatCode>General</c:formatCode>
                <c:ptCount val="13"/>
                <c:pt idx="0">
                  <c:v>-3.99</c:v>
                </c:pt>
                <c:pt idx="1">
                  <c:v>-4.01</c:v>
                </c:pt>
                <c:pt idx="2">
                  <c:v>-3.97</c:v>
                </c:pt>
                <c:pt idx="3">
                  <c:v>-3.9</c:v>
                </c:pt>
                <c:pt idx="4">
                  <c:v>-4.53</c:v>
                </c:pt>
                <c:pt idx="5">
                  <c:v>-4.74</c:v>
                </c:pt>
                <c:pt idx="6">
                  <c:v>-4.39</c:v>
                </c:pt>
                <c:pt idx="7">
                  <c:v>-4.27</c:v>
                </c:pt>
                <c:pt idx="8">
                  <c:v>-4.88</c:v>
                </c:pt>
                <c:pt idx="9">
                  <c:v>-3.81</c:v>
                </c:pt>
                <c:pt idx="10">
                  <c:v>-3.9</c:v>
                </c:pt>
                <c:pt idx="11">
                  <c:v>-4.34</c:v>
                </c:pt>
                <c:pt idx="12">
                  <c:v>-3.99</c:v>
                </c:pt>
              </c:numCache>
            </c:numRef>
          </c:yVal>
          <c:smooth val="0"/>
        </c:ser>
        <c:dLbls>
          <c:showLegendKey val="0"/>
          <c:showVal val="0"/>
          <c:showCatName val="0"/>
          <c:showSerName val="0"/>
          <c:showPercent val="0"/>
          <c:showBubbleSize val="0"/>
        </c:dLbls>
        <c:axId val="544859960"/>
        <c:axId val="544865432"/>
      </c:scatterChart>
      <c:valAx>
        <c:axId val="54485996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4865432"/>
        <c:crossesAt val="-3.0"/>
        <c:crossBetween val="midCat"/>
        <c:majorUnit val="2000.0"/>
        <c:minorUnit val="1000.0"/>
        <c:dispUnits>
          <c:builtInUnit val="thousands"/>
        </c:dispUnits>
      </c:valAx>
      <c:valAx>
        <c:axId val="54486543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485996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all!$B$16</c:f>
              <c:strCache>
                <c:ptCount val="1"/>
                <c:pt idx="0">
                  <c:v>Villars</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all!$J$16:$V$16</c:f>
              <c:numCache>
                <c:formatCode>General</c:formatCode>
                <c:ptCount val="13"/>
                <c:pt idx="6">
                  <c:v>-4.5</c:v>
                </c:pt>
                <c:pt idx="7">
                  <c:v>-4.3</c:v>
                </c:pt>
                <c:pt idx="8">
                  <c:v>-4.75</c:v>
                </c:pt>
                <c:pt idx="9">
                  <c:v>-4.3</c:v>
                </c:pt>
                <c:pt idx="10">
                  <c:v>-4.2</c:v>
                </c:pt>
                <c:pt idx="11">
                  <c:v>-4.1</c:v>
                </c:pt>
                <c:pt idx="12">
                  <c:v>-4.25</c:v>
                </c:pt>
              </c:numCache>
            </c:numRef>
          </c:yVal>
          <c:smooth val="0"/>
        </c:ser>
        <c:dLbls>
          <c:showLegendKey val="0"/>
          <c:showVal val="0"/>
          <c:showCatName val="0"/>
          <c:showSerName val="0"/>
          <c:showPercent val="0"/>
          <c:showBubbleSize val="0"/>
        </c:dLbls>
        <c:axId val="550425080"/>
        <c:axId val="544975912"/>
      </c:scatterChart>
      <c:valAx>
        <c:axId val="55042508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4975912"/>
        <c:crossesAt val="-3.0"/>
        <c:crossBetween val="midCat"/>
        <c:majorUnit val="2000.0"/>
        <c:minorUnit val="1000.0"/>
        <c:dispUnits>
          <c:builtInUnit val="thousands"/>
        </c:dispUnits>
      </c:valAx>
      <c:valAx>
        <c:axId val="54497591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42508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all!$B$17</c:f>
              <c:strCache>
                <c:ptCount val="1"/>
                <c:pt idx="0">
                  <c:v>Pere Noel</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all!$J$17:$V$17</c:f>
              <c:numCache>
                <c:formatCode>General</c:formatCode>
                <c:ptCount val="13"/>
                <c:pt idx="3">
                  <c:v>-4.65</c:v>
                </c:pt>
                <c:pt idx="4">
                  <c:v>-5.4</c:v>
                </c:pt>
                <c:pt idx="5">
                  <c:v>-5.08</c:v>
                </c:pt>
                <c:pt idx="6">
                  <c:v>-5.07</c:v>
                </c:pt>
                <c:pt idx="7">
                  <c:v>-5.76</c:v>
                </c:pt>
                <c:pt idx="8">
                  <c:v>-5.27</c:v>
                </c:pt>
                <c:pt idx="9">
                  <c:v>-5.27</c:v>
                </c:pt>
                <c:pt idx="10">
                  <c:v>-5.12</c:v>
                </c:pt>
                <c:pt idx="11">
                  <c:v>-6.05</c:v>
                </c:pt>
                <c:pt idx="12">
                  <c:v>-5.7</c:v>
                </c:pt>
              </c:numCache>
            </c:numRef>
          </c:yVal>
          <c:smooth val="0"/>
        </c:ser>
        <c:dLbls>
          <c:showLegendKey val="0"/>
          <c:showVal val="0"/>
          <c:showCatName val="0"/>
          <c:showSerName val="0"/>
          <c:showPercent val="0"/>
          <c:showBubbleSize val="0"/>
        </c:dLbls>
        <c:axId val="544902536"/>
        <c:axId val="544891064"/>
      </c:scatterChart>
      <c:valAx>
        <c:axId val="54490253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4891064"/>
        <c:crossesAt val="-3.0"/>
        <c:crossBetween val="midCat"/>
        <c:majorUnit val="2000.0"/>
        <c:minorUnit val="1000.0"/>
        <c:dispUnits>
          <c:builtInUnit val="thousands"/>
        </c:dispUnits>
      </c:valAx>
      <c:valAx>
        <c:axId val="54489106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490253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B-7</a:t>
            </a:r>
            <a:r>
              <a:rPr lang="en-US" baseline="0"/>
              <a:t> a &amp; b</a:t>
            </a:r>
            <a:endParaRPr lang="en-US"/>
          </a:p>
        </c:rich>
      </c:tx>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all!$B$21</c:f>
              <c:strCache>
                <c:ptCount val="1"/>
                <c:pt idx="0">
                  <c:v>B-7</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all!$J$21:$V$21</c:f>
              <c:numCache>
                <c:formatCode>General</c:formatCode>
                <c:ptCount val="13"/>
                <c:pt idx="0">
                  <c:v>-5.7</c:v>
                </c:pt>
                <c:pt idx="1">
                  <c:v>-5.8</c:v>
                </c:pt>
                <c:pt idx="2">
                  <c:v>-5.85</c:v>
                </c:pt>
                <c:pt idx="3">
                  <c:v>-6.05</c:v>
                </c:pt>
                <c:pt idx="4">
                  <c:v>-6.0</c:v>
                </c:pt>
                <c:pt idx="5">
                  <c:v>-6.05</c:v>
                </c:pt>
                <c:pt idx="6">
                  <c:v>-5.8</c:v>
                </c:pt>
                <c:pt idx="7">
                  <c:v>-5.75</c:v>
                </c:pt>
                <c:pt idx="8">
                  <c:v>-6.0</c:v>
                </c:pt>
                <c:pt idx="9">
                  <c:v>-6.0</c:v>
                </c:pt>
              </c:numCache>
            </c:numRef>
          </c:yVal>
          <c:smooth val="0"/>
        </c:ser>
        <c:ser>
          <c:idx val="1"/>
          <c:order val="1"/>
          <c:tx>
            <c:v>B-7b</c:v>
          </c:tx>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all!$J$22:$V$22</c:f>
              <c:numCache>
                <c:formatCode>General</c:formatCode>
                <c:ptCount val="13"/>
                <c:pt idx="1">
                  <c:v>-5.5</c:v>
                </c:pt>
                <c:pt idx="2">
                  <c:v>-5.9</c:v>
                </c:pt>
                <c:pt idx="3">
                  <c:v>-6.0</c:v>
                </c:pt>
                <c:pt idx="4">
                  <c:v>-6.1</c:v>
                </c:pt>
                <c:pt idx="6">
                  <c:v>-5.3</c:v>
                </c:pt>
                <c:pt idx="7">
                  <c:v>-5.1</c:v>
                </c:pt>
                <c:pt idx="8">
                  <c:v>-5.2</c:v>
                </c:pt>
                <c:pt idx="9">
                  <c:v>-5.2</c:v>
                </c:pt>
              </c:numCache>
            </c:numRef>
          </c:yVal>
          <c:smooth val="0"/>
        </c:ser>
        <c:dLbls>
          <c:showLegendKey val="0"/>
          <c:showVal val="0"/>
          <c:showCatName val="0"/>
          <c:showSerName val="0"/>
          <c:showPercent val="0"/>
          <c:showBubbleSize val="0"/>
        </c:dLbls>
        <c:axId val="451002552"/>
        <c:axId val="446211144"/>
      </c:scatterChart>
      <c:valAx>
        <c:axId val="45100255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6211144"/>
        <c:crossesAt val="-3.0"/>
        <c:crossBetween val="midCat"/>
        <c:majorUnit val="2000.0"/>
        <c:minorUnit val="1000.0"/>
        <c:dispUnits>
          <c:builtInUnit val="thousands"/>
        </c:dispUnits>
      </c:valAx>
      <c:valAx>
        <c:axId val="44621114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51002552"/>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all!$B$24</c:f>
              <c:strCache>
                <c:ptCount val="1"/>
                <c:pt idx="0">
                  <c:v>Nahal Qanah</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all!$J$24:$V$24</c:f>
              <c:numCache>
                <c:formatCode>General</c:formatCode>
                <c:ptCount val="13"/>
                <c:pt idx="0">
                  <c:v>-5.3</c:v>
                </c:pt>
                <c:pt idx="1">
                  <c:v>-5.3</c:v>
                </c:pt>
                <c:pt idx="2">
                  <c:v>-5.1</c:v>
                </c:pt>
                <c:pt idx="3">
                  <c:v>-5.8</c:v>
                </c:pt>
                <c:pt idx="4">
                  <c:v>-5.4</c:v>
                </c:pt>
                <c:pt idx="5">
                  <c:v>-6.25</c:v>
                </c:pt>
                <c:pt idx="6">
                  <c:v>-5.9</c:v>
                </c:pt>
              </c:numCache>
            </c:numRef>
          </c:yVal>
          <c:smooth val="0"/>
        </c:ser>
        <c:dLbls>
          <c:showLegendKey val="0"/>
          <c:showVal val="0"/>
          <c:showCatName val="0"/>
          <c:showSerName val="0"/>
          <c:showPercent val="0"/>
          <c:showBubbleSize val="0"/>
        </c:dLbls>
        <c:axId val="544755480"/>
        <c:axId val="544740840"/>
      </c:scatterChart>
      <c:valAx>
        <c:axId val="54475548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4740840"/>
        <c:crossesAt val="-3.0"/>
        <c:crossBetween val="midCat"/>
        <c:majorUnit val="2000.0"/>
        <c:minorUnit val="1000.0"/>
        <c:dispUnits>
          <c:builtInUnit val="thousands"/>
        </c:dispUnits>
      </c:valAx>
      <c:valAx>
        <c:axId val="54474084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475548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all!$B$28</c:f>
              <c:strCache>
                <c:ptCount val="1"/>
                <c:pt idx="0">
                  <c:v>Buca de'Renella</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all!$J$28:$V$28</c:f>
              <c:numCache>
                <c:formatCode>General</c:formatCode>
                <c:ptCount val="13"/>
                <c:pt idx="1">
                  <c:v>-4.25</c:v>
                </c:pt>
                <c:pt idx="2">
                  <c:v>-3.75</c:v>
                </c:pt>
                <c:pt idx="3">
                  <c:v>-3.6</c:v>
                </c:pt>
                <c:pt idx="4">
                  <c:v>-3.3</c:v>
                </c:pt>
                <c:pt idx="5">
                  <c:v>-3.6</c:v>
                </c:pt>
                <c:pt idx="6">
                  <c:v>-3.85</c:v>
                </c:pt>
                <c:pt idx="7">
                  <c:v>-3.75</c:v>
                </c:pt>
              </c:numCache>
            </c:numRef>
          </c:yVal>
          <c:smooth val="0"/>
        </c:ser>
        <c:dLbls>
          <c:showLegendKey val="0"/>
          <c:showVal val="0"/>
          <c:showCatName val="0"/>
          <c:showSerName val="0"/>
          <c:showPercent val="0"/>
          <c:showBubbleSize val="0"/>
        </c:dLbls>
        <c:axId val="550156040"/>
        <c:axId val="550161496"/>
      </c:scatterChart>
      <c:valAx>
        <c:axId val="550156040"/>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161496"/>
        <c:crossesAt val="-3.0"/>
        <c:crossBetween val="midCat"/>
        <c:majorUnit val="2000.0"/>
        <c:minorUnit val="1000.0"/>
        <c:dispUnits>
          <c:builtInUnit val="thousands"/>
        </c:dispUnits>
      </c:valAx>
      <c:valAx>
        <c:axId val="550161496"/>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156040"/>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all!$B$29</c:f>
              <c:strCache>
                <c:ptCount val="1"/>
                <c:pt idx="0">
                  <c:v>Lancaster Hole</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all!$J$29:$V$29</c:f>
              <c:numCache>
                <c:formatCode>General</c:formatCode>
                <c:ptCount val="13"/>
                <c:pt idx="4">
                  <c:v>-4.6</c:v>
                </c:pt>
                <c:pt idx="5">
                  <c:v>-4.36</c:v>
                </c:pt>
                <c:pt idx="6">
                  <c:v>-4.59</c:v>
                </c:pt>
                <c:pt idx="7">
                  <c:v>-4.62</c:v>
                </c:pt>
                <c:pt idx="8">
                  <c:v>-3.72</c:v>
                </c:pt>
                <c:pt idx="9">
                  <c:v>-4.13</c:v>
                </c:pt>
                <c:pt idx="10">
                  <c:v>-3.94</c:v>
                </c:pt>
                <c:pt idx="11">
                  <c:v>-3.64</c:v>
                </c:pt>
                <c:pt idx="12">
                  <c:v>-3.82</c:v>
                </c:pt>
              </c:numCache>
            </c:numRef>
          </c:yVal>
          <c:smooth val="0"/>
        </c:ser>
        <c:dLbls>
          <c:showLegendKey val="0"/>
          <c:showVal val="0"/>
          <c:showCatName val="0"/>
          <c:showSerName val="0"/>
          <c:showPercent val="0"/>
          <c:showBubbleSize val="0"/>
        </c:dLbls>
        <c:axId val="550192632"/>
        <c:axId val="550198104"/>
      </c:scatterChart>
      <c:valAx>
        <c:axId val="55019263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198104"/>
        <c:crossesAt val="-3.0"/>
        <c:crossBetween val="midCat"/>
        <c:majorUnit val="2000.0"/>
        <c:minorUnit val="1000.0"/>
        <c:dispUnits>
          <c:builtInUnit val="thousands"/>
        </c:dispUnits>
      </c:valAx>
      <c:valAx>
        <c:axId val="55019810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192632"/>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rearranged!$B$17</c:f>
              <c:strCache>
                <c:ptCount val="1"/>
                <c:pt idx="0">
                  <c:v>Pere Noel</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rearranged!$J$17:$V$17</c:f>
              <c:numCache>
                <c:formatCode>General</c:formatCode>
                <c:ptCount val="13"/>
                <c:pt idx="3">
                  <c:v>-4.65</c:v>
                </c:pt>
                <c:pt idx="4">
                  <c:v>-5.4</c:v>
                </c:pt>
                <c:pt idx="5">
                  <c:v>-5.08</c:v>
                </c:pt>
                <c:pt idx="6">
                  <c:v>-5.07</c:v>
                </c:pt>
                <c:pt idx="7">
                  <c:v>-5.76</c:v>
                </c:pt>
                <c:pt idx="8">
                  <c:v>-5.27</c:v>
                </c:pt>
                <c:pt idx="9">
                  <c:v>-5.27</c:v>
                </c:pt>
                <c:pt idx="10">
                  <c:v>-5.12</c:v>
                </c:pt>
                <c:pt idx="11">
                  <c:v>-6.05</c:v>
                </c:pt>
                <c:pt idx="12">
                  <c:v>-5.7</c:v>
                </c:pt>
              </c:numCache>
            </c:numRef>
          </c:yVal>
          <c:smooth val="0"/>
        </c:ser>
        <c:dLbls>
          <c:showLegendKey val="0"/>
          <c:showVal val="0"/>
          <c:showCatName val="0"/>
          <c:showSerName val="0"/>
          <c:showPercent val="0"/>
          <c:showBubbleSize val="0"/>
        </c:dLbls>
        <c:axId val="402969128"/>
        <c:axId val="452047304"/>
      </c:scatterChart>
      <c:valAx>
        <c:axId val="40296912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52047304"/>
        <c:crossesAt val="-3.0"/>
        <c:crossBetween val="midCat"/>
        <c:majorUnit val="2000.0"/>
        <c:minorUnit val="1000.0"/>
        <c:dispUnits>
          <c:builtInUnit val="thousands"/>
        </c:dispUnits>
      </c:valAx>
      <c:valAx>
        <c:axId val="45204730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0296912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all!$B$10</c:f>
              <c:strCache>
                <c:ptCount val="1"/>
                <c:pt idx="0">
                  <c:v>Clamouse</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all!$J$10:$V$10</c:f>
              <c:numCache>
                <c:formatCode>General</c:formatCode>
                <c:ptCount val="13"/>
                <c:pt idx="0">
                  <c:v>-4.95</c:v>
                </c:pt>
                <c:pt idx="1">
                  <c:v>-4.89</c:v>
                </c:pt>
                <c:pt idx="2">
                  <c:v>-4.79</c:v>
                </c:pt>
                <c:pt idx="3">
                  <c:v>-4.48</c:v>
                </c:pt>
                <c:pt idx="4">
                  <c:v>-4.64</c:v>
                </c:pt>
                <c:pt idx="5">
                  <c:v>-4.76</c:v>
                </c:pt>
                <c:pt idx="6">
                  <c:v>-4.76</c:v>
                </c:pt>
                <c:pt idx="7">
                  <c:v>-4.78</c:v>
                </c:pt>
                <c:pt idx="8">
                  <c:v>-5.0</c:v>
                </c:pt>
                <c:pt idx="9">
                  <c:v>-4.98</c:v>
                </c:pt>
                <c:pt idx="10">
                  <c:v>-5.02</c:v>
                </c:pt>
                <c:pt idx="11">
                  <c:v>-4.94</c:v>
                </c:pt>
              </c:numCache>
            </c:numRef>
          </c:yVal>
          <c:smooth val="0"/>
        </c:ser>
        <c:dLbls>
          <c:showLegendKey val="0"/>
          <c:showVal val="0"/>
          <c:showCatName val="0"/>
          <c:showSerName val="0"/>
          <c:showPercent val="0"/>
          <c:showBubbleSize val="0"/>
        </c:dLbls>
        <c:axId val="545137176"/>
        <c:axId val="543714664"/>
      </c:scatterChart>
      <c:valAx>
        <c:axId val="54513717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714664"/>
        <c:crossesAt val="-3.0"/>
        <c:crossBetween val="midCat"/>
        <c:majorUnit val="2000.0"/>
        <c:minorUnit val="1000.0"/>
        <c:dispUnits>
          <c:builtInUnit val="thousands"/>
        </c:dispUnits>
      </c:valAx>
      <c:valAx>
        <c:axId val="54371466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513717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all!$B$36</c:f>
              <c:strCache>
                <c:ptCount val="1"/>
                <c:pt idx="0">
                  <c:v>Sofular</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all!$J$36:$V$36</c:f>
              <c:numCache>
                <c:formatCode>General</c:formatCode>
                <c:ptCount val="13"/>
                <c:pt idx="0">
                  <c:v>-8.29</c:v>
                </c:pt>
                <c:pt idx="1">
                  <c:v>-8.18</c:v>
                </c:pt>
                <c:pt idx="2">
                  <c:v>-8.01</c:v>
                </c:pt>
                <c:pt idx="3">
                  <c:v>-8.04</c:v>
                </c:pt>
                <c:pt idx="4">
                  <c:v>-8.29</c:v>
                </c:pt>
                <c:pt idx="5">
                  <c:v>-8.32</c:v>
                </c:pt>
                <c:pt idx="6">
                  <c:v>-7.97</c:v>
                </c:pt>
                <c:pt idx="7">
                  <c:v>-8.34</c:v>
                </c:pt>
                <c:pt idx="8">
                  <c:v>-8.54</c:v>
                </c:pt>
                <c:pt idx="9">
                  <c:v>-9.38</c:v>
                </c:pt>
                <c:pt idx="10">
                  <c:v>-10.42</c:v>
                </c:pt>
                <c:pt idx="11">
                  <c:v>-11.21</c:v>
                </c:pt>
                <c:pt idx="12">
                  <c:v>-11.98</c:v>
                </c:pt>
              </c:numCache>
            </c:numRef>
          </c:yVal>
          <c:smooth val="0"/>
        </c:ser>
        <c:dLbls>
          <c:showLegendKey val="0"/>
          <c:showVal val="0"/>
          <c:showCatName val="0"/>
          <c:showSerName val="0"/>
          <c:showPercent val="0"/>
          <c:showBubbleSize val="0"/>
        </c:dLbls>
        <c:axId val="544970024"/>
        <c:axId val="545184984"/>
      </c:scatterChart>
      <c:valAx>
        <c:axId val="544970024"/>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5184984"/>
        <c:crossesAt val="-3.0"/>
        <c:crossBetween val="midCat"/>
        <c:majorUnit val="2000.0"/>
        <c:minorUnit val="1000.0"/>
        <c:dispUnits>
          <c:builtInUnit val="thousands"/>
        </c:dispUnits>
      </c:valAx>
      <c:valAx>
        <c:axId val="54518498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497002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all!$B$37</c:f>
              <c:strCache>
                <c:ptCount val="1"/>
                <c:pt idx="0">
                  <c:v>Savi</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all!$J$37:$V$37</c:f>
              <c:numCache>
                <c:formatCode>General</c:formatCode>
                <c:ptCount val="13"/>
                <c:pt idx="0">
                  <c:v>-6.1</c:v>
                </c:pt>
                <c:pt idx="1">
                  <c:v>-6.7</c:v>
                </c:pt>
                <c:pt idx="2">
                  <c:v>-6.32</c:v>
                </c:pt>
                <c:pt idx="3">
                  <c:v>-6.62</c:v>
                </c:pt>
                <c:pt idx="4">
                  <c:v>-6.58</c:v>
                </c:pt>
                <c:pt idx="5">
                  <c:v>-6.48</c:v>
                </c:pt>
                <c:pt idx="6">
                  <c:v>-6.74</c:v>
                </c:pt>
                <c:pt idx="7">
                  <c:v>-6.53</c:v>
                </c:pt>
                <c:pt idx="8">
                  <c:v>-6.7</c:v>
                </c:pt>
                <c:pt idx="9">
                  <c:v>-6.85</c:v>
                </c:pt>
                <c:pt idx="10">
                  <c:v>-6.81</c:v>
                </c:pt>
                <c:pt idx="11">
                  <c:v>-6.53</c:v>
                </c:pt>
                <c:pt idx="12">
                  <c:v>-6.15</c:v>
                </c:pt>
              </c:numCache>
            </c:numRef>
          </c:yVal>
          <c:smooth val="0"/>
        </c:ser>
        <c:dLbls>
          <c:showLegendKey val="0"/>
          <c:showVal val="0"/>
          <c:showCatName val="0"/>
          <c:showSerName val="0"/>
          <c:showPercent val="0"/>
          <c:showBubbleSize val="0"/>
        </c:dLbls>
        <c:axId val="543923288"/>
        <c:axId val="544722360"/>
      </c:scatterChart>
      <c:valAx>
        <c:axId val="54392328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4722360"/>
        <c:crossesAt val="-3.0"/>
        <c:crossBetween val="midCat"/>
        <c:majorUnit val="2000.0"/>
        <c:minorUnit val="1000.0"/>
        <c:dispUnits>
          <c:builtInUnit val="thousands"/>
        </c:dispUnits>
      </c:valAx>
      <c:valAx>
        <c:axId val="54472236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392328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all!$B$48</c:f>
              <c:strCache>
                <c:ptCount val="1"/>
                <c:pt idx="0">
                  <c:v>La Mine Cave</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all!$J$48:$V$48</c:f>
              <c:numCache>
                <c:formatCode>General</c:formatCode>
                <c:ptCount val="13"/>
                <c:pt idx="6">
                  <c:v>-6.8</c:v>
                </c:pt>
                <c:pt idx="7">
                  <c:v>-7.0</c:v>
                </c:pt>
                <c:pt idx="8">
                  <c:v>-7.25</c:v>
                </c:pt>
                <c:pt idx="9">
                  <c:v>-7.1</c:v>
                </c:pt>
                <c:pt idx="10">
                  <c:v>-6.75</c:v>
                </c:pt>
                <c:pt idx="11">
                  <c:v>-6.8</c:v>
                </c:pt>
                <c:pt idx="12">
                  <c:v>-6.2</c:v>
                </c:pt>
              </c:numCache>
            </c:numRef>
          </c:yVal>
          <c:smooth val="0"/>
        </c:ser>
        <c:dLbls>
          <c:showLegendKey val="0"/>
          <c:showVal val="0"/>
          <c:showCatName val="0"/>
          <c:showSerName val="0"/>
          <c:showPercent val="0"/>
          <c:showBubbleSize val="0"/>
        </c:dLbls>
        <c:axId val="550055064"/>
        <c:axId val="447304344"/>
      </c:scatterChart>
      <c:valAx>
        <c:axId val="550055064"/>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7304344"/>
        <c:crossesAt val="-3.0"/>
        <c:crossBetween val="midCat"/>
        <c:majorUnit val="2000.0"/>
        <c:minorUnit val="1000.0"/>
        <c:dispUnits>
          <c:builtInUnit val="thousands"/>
        </c:dispUnits>
      </c:valAx>
      <c:valAx>
        <c:axId val="447304344"/>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05506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all!$B$49</c:f>
              <c:strCache>
                <c:ptCount val="1"/>
                <c:pt idx="0">
                  <c:v>Ernesto</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all!$J$49:$V$49</c:f>
              <c:numCache>
                <c:formatCode>General</c:formatCode>
                <c:ptCount val="13"/>
                <c:pt idx="0">
                  <c:v>-7.8</c:v>
                </c:pt>
                <c:pt idx="3">
                  <c:v>-7.8</c:v>
                </c:pt>
                <c:pt idx="4">
                  <c:v>-7.6</c:v>
                </c:pt>
                <c:pt idx="5">
                  <c:v>-7.8</c:v>
                </c:pt>
                <c:pt idx="6">
                  <c:v>-7.6</c:v>
                </c:pt>
                <c:pt idx="7">
                  <c:v>-7.9</c:v>
                </c:pt>
                <c:pt idx="8">
                  <c:v>-7.5</c:v>
                </c:pt>
              </c:numCache>
            </c:numRef>
          </c:yVal>
          <c:smooth val="0"/>
        </c:ser>
        <c:dLbls>
          <c:showLegendKey val="0"/>
          <c:showVal val="0"/>
          <c:showCatName val="0"/>
          <c:showSerName val="0"/>
          <c:showPercent val="0"/>
          <c:showBubbleSize val="0"/>
        </c:dLbls>
        <c:axId val="550212488"/>
        <c:axId val="550217896"/>
      </c:scatterChart>
      <c:valAx>
        <c:axId val="55021248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217896"/>
        <c:crossesAt val="-3.0"/>
        <c:crossBetween val="midCat"/>
        <c:majorUnit val="2000.0"/>
        <c:minorUnit val="1000.0"/>
        <c:dispUnits>
          <c:builtInUnit val="thousands"/>
        </c:dispUnits>
      </c:valAx>
      <c:valAx>
        <c:axId val="550217896"/>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5021248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all!$B$52</c:f>
              <c:strCache>
                <c:ptCount val="1"/>
                <c:pt idx="0">
                  <c:v>HÃ¶lloch Cave</c:v>
                </c:pt>
              </c:strCache>
            </c:strRef>
          </c:tx>
          <c:spPr>
            <a:ln w="25400" cap="flat">
              <a:solidFill>
                <a:schemeClr val="accent1">
                  <a:shade val="95000"/>
                  <a:satMod val="105000"/>
                </a:schemeClr>
              </a:solidFill>
            </a:ln>
          </c:spPr>
          <c:marker>
            <c:symbol val="none"/>
          </c:marker>
          <c:xVal>
            <c:numRef>
              <c:f>all!$J$5:$V$5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all!$J$52:$V$52</c:f>
              <c:numCache>
                <c:formatCode>General</c:formatCode>
                <c:ptCount val="13"/>
                <c:pt idx="0">
                  <c:v>-7.97</c:v>
                </c:pt>
                <c:pt idx="1">
                  <c:v>-8.07</c:v>
                </c:pt>
                <c:pt idx="2">
                  <c:v>-8.220000000000001</c:v>
                </c:pt>
                <c:pt idx="3">
                  <c:v>-8.27</c:v>
                </c:pt>
                <c:pt idx="4">
                  <c:v>-8.57</c:v>
                </c:pt>
                <c:pt idx="5">
                  <c:v>-8.0</c:v>
                </c:pt>
                <c:pt idx="6">
                  <c:v>-8.27</c:v>
                </c:pt>
                <c:pt idx="7">
                  <c:v>-8.47</c:v>
                </c:pt>
                <c:pt idx="8">
                  <c:v>-8.47</c:v>
                </c:pt>
                <c:pt idx="9">
                  <c:v>-8.47</c:v>
                </c:pt>
                <c:pt idx="10">
                  <c:v>-8.9</c:v>
                </c:pt>
                <c:pt idx="11">
                  <c:v>-8.87</c:v>
                </c:pt>
                <c:pt idx="12">
                  <c:v>-10.87</c:v>
                </c:pt>
              </c:numCache>
            </c:numRef>
          </c:yVal>
          <c:smooth val="0"/>
        </c:ser>
        <c:dLbls>
          <c:showLegendKey val="0"/>
          <c:showVal val="0"/>
          <c:showCatName val="0"/>
          <c:showSerName val="0"/>
          <c:showPercent val="0"/>
          <c:showBubbleSize val="0"/>
        </c:dLbls>
        <c:axId val="544997656"/>
        <c:axId val="550389080"/>
      </c:scatterChart>
      <c:valAx>
        <c:axId val="544997656"/>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50389080"/>
        <c:crossesAt val="-3.0"/>
        <c:crossBetween val="midCat"/>
        <c:majorUnit val="2000.0"/>
        <c:minorUnit val="1000.0"/>
        <c:dispUnits>
          <c:builtInUnit val="thousands"/>
        </c:dispUnits>
      </c:valAx>
      <c:valAx>
        <c:axId val="550389080"/>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4997656"/>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B-7</a:t>
            </a:r>
            <a:r>
              <a:rPr lang="en-US" baseline="0"/>
              <a:t> a &amp; b</a:t>
            </a:r>
            <a:endParaRPr lang="en-US"/>
          </a:p>
        </c:rich>
      </c:tx>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rearranged!$B$21</c:f>
              <c:strCache>
                <c:ptCount val="1"/>
                <c:pt idx="0">
                  <c:v>B-7</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rearranged!$J$21:$V$21</c:f>
              <c:numCache>
                <c:formatCode>General</c:formatCode>
                <c:ptCount val="13"/>
                <c:pt idx="0">
                  <c:v>-5.7</c:v>
                </c:pt>
                <c:pt idx="1">
                  <c:v>-5.8</c:v>
                </c:pt>
                <c:pt idx="2">
                  <c:v>-5.85</c:v>
                </c:pt>
                <c:pt idx="3">
                  <c:v>-6.05</c:v>
                </c:pt>
                <c:pt idx="4">
                  <c:v>-6.0</c:v>
                </c:pt>
                <c:pt idx="5">
                  <c:v>-6.05</c:v>
                </c:pt>
                <c:pt idx="6">
                  <c:v>-5.8</c:v>
                </c:pt>
                <c:pt idx="7">
                  <c:v>-5.75</c:v>
                </c:pt>
                <c:pt idx="8">
                  <c:v>-6.0</c:v>
                </c:pt>
                <c:pt idx="9">
                  <c:v>-6.0</c:v>
                </c:pt>
              </c:numCache>
            </c:numRef>
          </c:yVal>
          <c:smooth val="0"/>
        </c:ser>
        <c:ser>
          <c:idx val="1"/>
          <c:order val="1"/>
          <c:tx>
            <c:v>B-7b</c:v>
          </c:tx>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rearranged!$J$22:$V$22</c:f>
              <c:numCache>
                <c:formatCode>General</c:formatCode>
                <c:ptCount val="13"/>
                <c:pt idx="1">
                  <c:v>-5.5</c:v>
                </c:pt>
                <c:pt idx="2">
                  <c:v>-5.9</c:v>
                </c:pt>
                <c:pt idx="3">
                  <c:v>-6.0</c:v>
                </c:pt>
                <c:pt idx="4">
                  <c:v>-6.1</c:v>
                </c:pt>
                <c:pt idx="6">
                  <c:v>-5.3</c:v>
                </c:pt>
                <c:pt idx="7">
                  <c:v>-5.1</c:v>
                </c:pt>
                <c:pt idx="8">
                  <c:v>-5.2</c:v>
                </c:pt>
                <c:pt idx="9">
                  <c:v>-5.2</c:v>
                </c:pt>
              </c:numCache>
            </c:numRef>
          </c:yVal>
          <c:smooth val="0"/>
        </c:ser>
        <c:dLbls>
          <c:showLegendKey val="0"/>
          <c:showVal val="0"/>
          <c:showCatName val="0"/>
          <c:showSerName val="0"/>
          <c:showPercent val="0"/>
          <c:showBubbleSize val="0"/>
        </c:dLbls>
        <c:axId val="514440008"/>
        <c:axId val="446107752"/>
      </c:scatterChart>
      <c:valAx>
        <c:axId val="514440008"/>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46107752"/>
        <c:crossesAt val="-3.0"/>
        <c:crossBetween val="midCat"/>
        <c:majorUnit val="2000.0"/>
        <c:minorUnit val="1000.0"/>
        <c:dispUnits>
          <c:builtInUnit val="thousands"/>
        </c:dispUnits>
      </c:valAx>
      <c:valAx>
        <c:axId val="446107752"/>
        <c:scaling>
          <c:orientation val="minMax"/>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14440008"/>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rearranged!$B$24</c:f>
              <c:strCache>
                <c:ptCount val="1"/>
                <c:pt idx="0">
                  <c:v>Nahal Qanah</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rearranged!$J$24:$V$24</c:f>
              <c:numCache>
                <c:formatCode>General</c:formatCode>
                <c:ptCount val="13"/>
                <c:pt idx="0">
                  <c:v>-5.3</c:v>
                </c:pt>
                <c:pt idx="1">
                  <c:v>-5.3</c:v>
                </c:pt>
                <c:pt idx="2">
                  <c:v>-5.1</c:v>
                </c:pt>
                <c:pt idx="3">
                  <c:v>-5.8</c:v>
                </c:pt>
                <c:pt idx="4">
                  <c:v>-5.4</c:v>
                </c:pt>
                <c:pt idx="5">
                  <c:v>-6.25</c:v>
                </c:pt>
                <c:pt idx="6">
                  <c:v>-5.9</c:v>
                </c:pt>
              </c:numCache>
            </c:numRef>
          </c:yVal>
          <c:smooth val="0"/>
        </c:ser>
        <c:dLbls>
          <c:showLegendKey val="0"/>
          <c:showVal val="0"/>
          <c:showCatName val="0"/>
          <c:showSerName val="0"/>
          <c:showPercent val="0"/>
          <c:showBubbleSize val="0"/>
        </c:dLbls>
        <c:axId val="446809112"/>
        <c:axId val="403639464"/>
      </c:scatterChart>
      <c:valAx>
        <c:axId val="446809112"/>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403639464"/>
        <c:crossesAt val="-3.0"/>
        <c:crossBetween val="midCat"/>
        <c:majorUnit val="2000.0"/>
        <c:minorUnit val="1000.0"/>
        <c:dispUnits>
          <c:builtInUnit val="thousands"/>
        </c:dispUnits>
      </c:valAx>
      <c:valAx>
        <c:axId val="403639464"/>
        <c:scaling>
          <c:orientation val="minMax"/>
          <c:max val="-4.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446809112"/>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359662516080952"/>
          <c:y val="0.0150753709194117"/>
        </c:manualLayout>
      </c:layout>
      <c:overlay val="0"/>
    </c:title>
    <c:autoTitleDeleted val="0"/>
    <c:plotArea>
      <c:layout>
        <c:manualLayout>
          <c:layoutTarget val="inner"/>
          <c:xMode val="edge"/>
          <c:yMode val="edge"/>
          <c:x val="0.138985151229355"/>
          <c:y val="0.157291804041736"/>
          <c:w val="0.788359397275898"/>
          <c:h val="0.742478569489159"/>
        </c:manualLayout>
      </c:layout>
      <c:scatterChart>
        <c:scatterStyle val="lineMarker"/>
        <c:varyColors val="0"/>
        <c:ser>
          <c:idx val="0"/>
          <c:order val="0"/>
          <c:tx>
            <c:strRef>
              <c:f>rearranged!$B$14</c:f>
              <c:strCache>
                <c:ptCount val="1"/>
                <c:pt idx="0">
                  <c:v>Jeita</c:v>
                </c:pt>
              </c:strCache>
            </c:strRef>
          </c:tx>
          <c:spPr>
            <a:ln w="25400" cap="flat">
              <a:solidFill>
                <a:schemeClr val="accent1">
                  <a:shade val="95000"/>
                  <a:satMod val="105000"/>
                </a:schemeClr>
              </a:solidFill>
            </a:ln>
          </c:spPr>
          <c:marker>
            <c:symbol val="none"/>
          </c:marker>
          <c:xVal>
            <c:numRef>
              <c:f>rearranged!$J$5:$V$5</c:f>
              <c:numCache>
                <c:formatCode>General</c:formatCode>
                <c:ptCount val="13"/>
                <c:pt idx="0">
                  <c:v>0.0</c:v>
                </c:pt>
                <c:pt idx="1">
                  <c:v>1000.0</c:v>
                </c:pt>
                <c:pt idx="2">
                  <c:v>2000.0</c:v>
                </c:pt>
                <c:pt idx="3">
                  <c:v>3000.0</c:v>
                </c:pt>
                <c:pt idx="4">
                  <c:v>4000.0</c:v>
                </c:pt>
                <c:pt idx="5">
                  <c:v>5000.0</c:v>
                </c:pt>
                <c:pt idx="6">
                  <c:v>6000.0</c:v>
                </c:pt>
                <c:pt idx="7">
                  <c:v>7000.0</c:v>
                </c:pt>
                <c:pt idx="8">
                  <c:v>8000.0</c:v>
                </c:pt>
                <c:pt idx="9">
                  <c:v>9000.0</c:v>
                </c:pt>
                <c:pt idx="10">
                  <c:v>10000.0</c:v>
                </c:pt>
                <c:pt idx="11">
                  <c:v>11000.0</c:v>
                </c:pt>
                <c:pt idx="12">
                  <c:v>12000.0</c:v>
                </c:pt>
              </c:numCache>
            </c:numRef>
          </c:xVal>
          <c:yVal>
            <c:numRef>
              <c:f>rearranged!$J$14:$V$14</c:f>
              <c:numCache>
                <c:formatCode>General</c:formatCode>
                <c:ptCount val="13"/>
                <c:pt idx="1">
                  <c:v>-4.8</c:v>
                </c:pt>
                <c:pt idx="2">
                  <c:v>-4.6</c:v>
                </c:pt>
                <c:pt idx="3">
                  <c:v>-5.0</c:v>
                </c:pt>
                <c:pt idx="4">
                  <c:v>-5.0</c:v>
                </c:pt>
                <c:pt idx="5">
                  <c:v>-4.7</c:v>
                </c:pt>
                <c:pt idx="6">
                  <c:v>-5.0</c:v>
                </c:pt>
                <c:pt idx="7">
                  <c:v>-5.65</c:v>
                </c:pt>
                <c:pt idx="8">
                  <c:v>-5.6</c:v>
                </c:pt>
                <c:pt idx="9">
                  <c:v>-5.7</c:v>
                </c:pt>
                <c:pt idx="10">
                  <c:v>-5.5</c:v>
                </c:pt>
                <c:pt idx="11">
                  <c:v>-4.8</c:v>
                </c:pt>
                <c:pt idx="12">
                  <c:v>-4.5</c:v>
                </c:pt>
              </c:numCache>
            </c:numRef>
          </c:yVal>
          <c:smooth val="0"/>
        </c:ser>
        <c:dLbls>
          <c:showLegendKey val="0"/>
          <c:showVal val="0"/>
          <c:showCatName val="0"/>
          <c:showSerName val="0"/>
          <c:showPercent val="0"/>
          <c:showBubbleSize val="0"/>
        </c:dLbls>
        <c:axId val="549948024"/>
        <c:axId val="543841640"/>
      </c:scatterChart>
      <c:valAx>
        <c:axId val="549948024"/>
        <c:scaling>
          <c:orientation val="minMax"/>
          <c:max val="12000.0"/>
          <c:min val="0.0"/>
        </c:scaling>
        <c:delete val="0"/>
        <c:axPos val="b"/>
        <c:numFmt formatCode="General" sourceLinked="1"/>
        <c:majorTickMark val="out"/>
        <c:minorTickMark val="out"/>
        <c:tickLblPos val="low"/>
        <c:spPr>
          <a:ln w="1270">
            <a:solidFill>
              <a:schemeClr val="tx1"/>
            </a:solidFill>
            <a:prstDash val="solid"/>
          </a:ln>
        </c:spPr>
        <c:txPr>
          <a:bodyPr/>
          <a:lstStyle/>
          <a:p>
            <a:pPr>
              <a:defRPr b="1" i="0">
                <a:latin typeface="Arial"/>
              </a:defRPr>
            </a:pPr>
            <a:endParaRPr lang="en-US"/>
          </a:p>
        </c:txPr>
        <c:crossAx val="543841640"/>
        <c:crossesAt val="-3.0"/>
        <c:crossBetween val="midCat"/>
        <c:majorUnit val="2000.0"/>
        <c:minorUnit val="1000.0"/>
        <c:dispUnits>
          <c:builtInUnit val="thousands"/>
        </c:dispUnits>
      </c:valAx>
      <c:valAx>
        <c:axId val="543841640"/>
        <c:scaling>
          <c:orientation val="minMax"/>
          <c:max val="-4.0"/>
        </c:scaling>
        <c:delete val="0"/>
        <c:axPos val="l"/>
        <c:majorGridlines>
          <c:spPr>
            <a:ln>
              <a:noFill/>
            </a:ln>
          </c:spPr>
        </c:majorGridlines>
        <c:title>
          <c:tx>
            <c:rich>
              <a:bodyPr rot="-5400000" vert="horz"/>
              <a:lstStyle/>
              <a:p>
                <a:pPr>
                  <a:defRPr/>
                </a:pPr>
                <a:r>
                  <a:rPr lang="en-US" sz="1200" b="1" i="0" u="none" strike="noStrike" baseline="0" smtClean="0">
                    <a:latin typeface="Arial"/>
                    <a:cs typeface="Arial"/>
                  </a:rPr>
                  <a:t>Speleothem δ18O</a:t>
                </a:r>
                <a:endParaRPr lang="en-US" sz="1200" b="1">
                  <a:latin typeface="Arial"/>
                  <a:cs typeface="Arial"/>
                </a:endParaRPr>
              </a:p>
            </c:rich>
          </c:tx>
          <c:layout>
            <c:manualLayout>
              <c:xMode val="edge"/>
              <c:yMode val="edge"/>
              <c:x val="0.0194444444444444"/>
              <c:y val="0.274396420275825"/>
            </c:manualLayout>
          </c:layout>
          <c:overlay val="0"/>
        </c:title>
        <c:numFmt formatCode="General" sourceLinked="1"/>
        <c:majorTickMark val="out"/>
        <c:minorTickMark val="out"/>
        <c:tickLblPos val="low"/>
        <c:spPr>
          <a:ln w="6350">
            <a:solidFill>
              <a:schemeClr val="tx1"/>
            </a:solidFill>
          </a:ln>
        </c:spPr>
        <c:txPr>
          <a:bodyPr/>
          <a:lstStyle/>
          <a:p>
            <a:pPr>
              <a:defRPr sz="1000" b="1" i="0">
                <a:latin typeface="Arial"/>
              </a:defRPr>
            </a:pPr>
            <a:endParaRPr lang="en-US"/>
          </a:p>
        </c:txPr>
        <c:crossAx val="549948024"/>
        <c:crosses val="autoZero"/>
        <c:crossBetween val="midCat"/>
      </c:valAx>
      <c:spPr>
        <a:noFill/>
        <a:ln w="9525">
          <a:solidFill>
            <a:schemeClr val="tx1"/>
          </a:solidFill>
        </a:ln>
      </c:spPr>
    </c:plotArea>
    <c:plotVisOnly val="1"/>
    <c:dispBlanksAs val="gap"/>
    <c:showDLblsOverMax val="0"/>
  </c:chart>
  <c:spPr>
    <a:solidFill>
      <a:schemeClr val="bg1"/>
    </a:solidFill>
    <a:ln>
      <a:noFill/>
    </a:ln>
  </c:sp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20" Type="http://schemas.openxmlformats.org/officeDocument/2006/relationships/chart" Target="../charts/chart20.xml"/><Relationship Id="rId21" Type="http://schemas.openxmlformats.org/officeDocument/2006/relationships/chart" Target="../charts/chart21.xml"/><Relationship Id="rId22" Type="http://schemas.openxmlformats.org/officeDocument/2006/relationships/chart" Target="../charts/chart22.xml"/><Relationship Id="rId23" Type="http://schemas.openxmlformats.org/officeDocument/2006/relationships/chart" Target="../charts/chart23.xml"/><Relationship Id="rId24" Type="http://schemas.openxmlformats.org/officeDocument/2006/relationships/chart" Target="../charts/chart24.xml"/><Relationship Id="rId25" Type="http://schemas.openxmlformats.org/officeDocument/2006/relationships/chart" Target="../charts/chart25.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1.xml"/><Relationship Id="rId2" Type="http://schemas.openxmlformats.org/officeDocument/2006/relationships/chart" Target="../charts/chart4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3.xml"/><Relationship Id="rId2" Type="http://schemas.openxmlformats.org/officeDocument/2006/relationships/chart" Target="../charts/chart4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5.xml"/><Relationship Id="rId2" Type="http://schemas.openxmlformats.org/officeDocument/2006/relationships/chart" Target="../charts/chart4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49.xml"/><Relationship Id="rId2" Type="http://schemas.openxmlformats.org/officeDocument/2006/relationships/chart" Target="../charts/chart50.xml"/></Relationships>
</file>

<file path=xl/drawings/_rels/drawing17.xml.rels><?xml version="1.0" encoding="UTF-8" standalone="yes"?>
<Relationships xmlns="http://schemas.openxmlformats.org/package/2006/relationships"><Relationship Id="rId11" Type="http://schemas.openxmlformats.org/officeDocument/2006/relationships/chart" Target="../charts/chart61.xml"/><Relationship Id="rId12" Type="http://schemas.openxmlformats.org/officeDocument/2006/relationships/chart" Target="../charts/chart62.xml"/><Relationship Id="rId13" Type="http://schemas.openxmlformats.org/officeDocument/2006/relationships/chart" Target="../charts/chart63.xml"/><Relationship Id="rId14" Type="http://schemas.openxmlformats.org/officeDocument/2006/relationships/chart" Target="../charts/chart64.xml"/><Relationship Id="rId15" Type="http://schemas.openxmlformats.org/officeDocument/2006/relationships/chart" Target="../charts/chart65.xml"/><Relationship Id="rId1" Type="http://schemas.openxmlformats.org/officeDocument/2006/relationships/chart" Target="../charts/chart51.xml"/><Relationship Id="rId2" Type="http://schemas.openxmlformats.org/officeDocument/2006/relationships/chart" Target="../charts/chart52.xml"/><Relationship Id="rId3" Type="http://schemas.openxmlformats.org/officeDocument/2006/relationships/chart" Target="../charts/chart53.xml"/><Relationship Id="rId4" Type="http://schemas.openxmlformats.org/officeDocument/2006/relationships/chart" Target="../charts/chart54.xml"/><Relationship Id="rId5" Type="http://schemas.openxmlformats.org/officeDocument/2006/relationships/chart" Target="../charts/chart55.xml"/><Relationship Id="rId6" Type="http://schemas.openxmlformats.org/officeDocument/2006/relationships/chart" Target="../charts/chart56.xml"/><Relationship Id="rId7" Type="http://schemas.openxmlformats.org/officeDocument/2006/relationships/chart" Target="../charts/chart57.xml"/><Relationship Id="rId8" Type="http://schemas.openxmlformats.org/officeDocument/2006/relationships/chart" Target="../charts/chart58.xml"/><Relationship Id="rId9" Type="http://schemas.openxmlformats.org/officeDocument/2006/relationships/chart" Target="../charts/chart59.xml"/><Relationship Id="rId10" Type="http://schemas.openxmlformats.org/officeDocument/2006/relationships/chart" Target="../charts/chart6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6.xml"/><Relationship Id="rId2"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8.xml"/><Relationship Id="rId2" Type="http://schemas.openxmlformats.org/officeDocument/2006/relationships/chart" Target="../charts/chart2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0.xml"/><Relationship Id="rId2"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3.xml"/><Relationship Id="rId2" Type="http://schemas.openxmlformats.org/officeDocument/2006/relationships/chart" Target="../charts/chart3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22</xdr:col>
      <xdr:colOff>647700</xdr:colOff>
      <xdr:row>3</xdr:row>
      <xdr:rowOff>148166</xdr:rowOff>
    </xdr:from>
    <xdr:to>
      <xdr:col>28</xdr:col>
      <xdr:colOff>266700</xdr:colOff>
      <xdr:row>17</xdr:row>
      <xdr:rowOff>67734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19</xdr:row>
      <xdr:rowOff>0</xdr:rowOff>
    </xdr:from>
    <xdr:to>
      <xdr:col>28</xdr:col>
      <xdr:colOff>448733</xdr:colOff>
      <xdr:row>32</xdr:row>
      <xdr:rowOff>105835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34</xdr:row>
      <xdr:rowOff>0</xdr:rowOff>
    </xdr:from>
    <xdr:to>
      <xdr:col>28</xdr:col>
      <xdr:colOff>448733</xdr:colOff>
      <xdr:row>47</xdr:row>
      <xdr:rowOff>105835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64</xdr:row>
      <xdr:rowOff>0</xdr:rowOff>
    </xdr:from>
    <xdr:to>
      <xdr:col>28</xdr:col>
      <xdr:colOff>448733</xdr:colOff>
      <xdr:row>77</xdr:row>
      <xdr:rowOff>105835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19</xdr:row>
      <xdr:rowOff>0</xdr:rowOff>
    </xdr:from>
    <xdr:to>
      <xdr:col>34</xdr:col>
      <xdr:colOff>448733</xdr:colOff>
      <xdr:row>32</xdr:row>
      <xdr:rowOff>105835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34</xdr:row>
      <xdr:rowOff>0</xdr:rowOff>
    </xdr:from>
    <xdr:to>
      <xdr:col>34</xdr:col>
      <xdr:colOff>448733</xdr:colOff>
      <xdr:row>47</xdr:row>
      <xdr:rowOff>105835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49</xdr:row>
      <xdr:rowOff>0</xdr:rowOff>
    </xdr:from>
    <xdr:to>
      <xdr:col>34</xdr:col>
      <xdr:colOff>448733</xdr:colOff>
      <xdr:row>62</xdr:row>
      <xdr:rowOff>105835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0</xdr:colOff>
      <xdr:row>64</xdr:row>
      <xdr:rowOff>0</xdr:rowOff>
    </xdr:from>
    <xdr:to>
      <xdr:col>34</xdr:col>
      <xdr:colOff>448733</xdr:colOff>
      <xdr:row>77</xdr:row>
      <xdr:rowOff>105835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0</xdr:colOff>
      <xdr:row>4</xdr:row>
      <xdr:rowOff>0</xdr:rowOff>
    </xdr:from>
    <xdr:to>
      <xdr:col>34</xdr:col>
      <xdr:colOff>448733</xdr:colOff>
      <xdr:row>17</xdr:row>
      <xdr:rowOff>105835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0</xdr:colOff>
      <xdr:row>4</xdr:row>
      <xdr:rowOff>0</xdr:rowOff>
    </xdr:from>
    <xdr:to>
      <xdr:col>40</xdr:col>
      <xdr:colOff>448733</xdr:colOff>
      <xdr:row>17</xdr:row>
      <xdr:rowOff>105835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0</xdr:colOff>
      <xdr:row>19</xdr:row>
      <xdr:rowOff>0</xdr:rowOff>
    </xdr:from>
    <xdr:to>
      <xdr:col>40</xdr:col>
      <xdr:colOff>448733</xdr:colOff>
      <xdr:row>32</xdr:row>
      <xdr:rowOff>105835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0</xdr:colOff>
      <xdr:row>34</xdr:row>
      <xdr:rowOff>0</xdr:rowOff>
    </xdr:from>
    <xdr:to>
      <xdr:col>40</xdr:col>
      <xdr:colOff>448733</xdr:colOff>
      <xdr:row>47</xdr:row>
      <xdr:rowOff>105835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35</xdr:col>
      <xdr:colOff>0</xdr:colOff>
      <xdr:row>49</xdr:row>
      <xdr:rowOff>0</xdr:rowOff>
    </xdr:from>
    <xdr:to>
      <xdr:col>40</xdr:col>
      <xdr:colOff>448733</xdr:colOff>
      <xdr:row>62</xdr:row>
      <xdr:rowOff>105835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35</xdr:col>
      <xdr:colOff>0</xdr:colOff>
      <xdr:row>64</xdr:row>
      <xdr:rowOff>0</xdr:rowOff>
    </xdr:from>
    <xdr:to>
      <xdr:col>40</xdr:col>
      <xdr:colOff>448733</xdr:colOff>
      <xdr:row>77</xdr:row>
      <xdr:rowOff>105835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23</xdr:col>
      <xdr:colOff>0</xdr:colOff>
      <xdr:row>49</xdr:row>
      <xdr:rowOff>0</xdr:rowOff>
    </xdr:from>
    <xdr:to>
      <xdr:col>28</xdr:col>
      <xdr:colOff>448733</xdr:colOff>
      <xdr:row>62</xdr:row>
      <xdr:rowOff>105835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41</xdr:col>
      <xdr:colOff>0</xdr:colOff>
      <xdr:row>4</xdr:row>
      <xdr:rowOff>0</xdr:rowOff>
    </xdr:from>
    <xdr:to>
      <xdr:col>46</xdr:col>
      <xdr:colOff>448733</xdr:colOff>
      <xdr:row>17</xdr:row>
      <xdr:rowOff>105835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41</xdr:col>
      <xdr:colOff>0</xdr:colOff>
      <xdr:row>19</xdr:row>
      <xdr:rowOff>0</xdr:rowOff>
    </xdr:from>
    <xdr:to>
      <xdr:col>46</xdr:col>
      <xdr:colOff>448733</xdr:colOff>
      <xdr:row>32</xdr:row>
      <xdr:rowOff>105835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41</xdr:col>
      <xdr:colOff>0</xdr:colOff>
      <xdr:row>34</xdr:row>
      <xdr:rowOff>0</xdr:rowOff>
    </xdr:from>
    <xdr:to>
      <xdr:col>46</xdr:col>
      <xdr:colOff>448733</xdr:colOff>
      <xdr:row>47</xdr:row>
      <xdr:rowOff>105835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41</xdr:col>
      <xdr:colOff>0</xdr:colOff>
      <xdr:row>49</xdr:row>
      <xdr:rowOff>0</xdr:rowOff>
    </xdr:from>
    <xdr:to>
      <xdr:col>46</xdr:col>
      <xdr:colOff>448733</xdr:colOff>
      <xdr:row>62</xdr:row>
      <xdr:rowOff>105835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41</xdr:col>
      <xdr:colOff>0</xdr:colOff>
      <xdr:row>64</xdr:row>
      <xdr:rowOff>0</xdr:rowOff>
    </xdr:from>
    <xdr:to>
      <xdr:col>46</xdr:col>
      <xdr:colOff>448733</xdr:colOff>
      <xdr:row>77</xdr:row>
      <xdr:rowOff>105835</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47</xdr:col>
      <xdr:colOff>0</xdr:colOff>
      <xdr:row>4</xdr:row>
      <xdr:rowOff>0</xdr:rowOff>
    </xdr:from>
    <xdr:to>
      <xdr:col>52</xdr:col>
      <xdr:colOff>448733</xdr:colOff>
      <xdr:row>17</xdr:row>
      <xdr:rowOff>105835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47</xdr:col>
      <xdr:colOff>0</xdr:colOff>
      <xdr:row>19</xdr:row>
      <xdr:rowOff>0</xdr:rowOff>
    </xdr:from>
    <xdr:to>
      <xdr:col>52</xdr:col>
      <xdr:colOff>448733</xdr:colOff>
      <xdr:row>32</xdr:row>
      <xdr:rowOff>105835</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47</xdr:col>
      <xdr:colOff>0</xdr:colOff>
      <xdr:row>34</xdr:row>
      <xdr:rowOff>0</xdr:rowOff>
    </xdr:from>
    <xdr:to>
      <xdr:col>52</xdr:col>
      <xdr:colOff>448733</xdr:colOff>
      <xdr:row>47</xdr:row>
      <xdr:rowOff>105835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47</xdr:col>
      <xdr:colOff>0</xdr:colOff>
      <xdr:row>49</xdr:row>
      <xdr:rowOff>0</xdr:rowOff>
    </xdr:from>
    <xdr:to>
      <xdr:col>52</xdr:col>
      <xdr:colOff>448733</xdr:colOff>
      <xdr:row>62</xdr:row>
      <xdr:rowOff>105835</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47</xdr:col>
      <xdr:colOff>0</xdr:colOff>
      <xdr:row>64</xdr:row>
      <xdr:rowOff>0</xdr:rowOff>
    </xdr:from>
    <xdr:to>
      <xdr:col>52</xdr:col>
      <xdr:colOff>448733</xdr:colOff>
      <xdr:row>77</xdr:row>
      <xdr:rowOff>105835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777875</xdr:colOff>
      <xdr:row>4</xdr:row>
      <xdr:rowOff>0</xdr:rowOff>
    </xdr:from>
    <xdr:to>
      <xdr:col>28</xdr:col>
      <xdr:colOff>401108</xdr:colOff>
      <xdr:row>17</xdr:row>
      <xdr:rowOff>105835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714375</xdr:colOff>
      <xdr:row>4</xdr:row>
      <xdr:rowOff>0</xdr:rowOff>
    </xdr:from>
    <xdr:to>
      <xdr:col>28</xdr:col>
      <xdr:colOff>337608</xdr:colOff>
      <xdr:row>17</xdr:row>
      <xdr:rowOff>105835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19</xdr:row>
      <xdr:rowOff>0</xdr:rowOff>
    </xdr:from>
    <xdr:to>
      <xdr:col>28</xdr:col>
      <xdr:colOff>448733</xdr:colOff>
      <xdr:row>32</xdr:row>
      <xdr:rowOff>105835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22</xdr:col>
      <xdr:colOff>619125</xdr:colOff>
      <xdr:row>3</xdr:row>
      <xdr:rowOff>174625</xdr:rowOff>
    </xdr:from>
    <xdr:to>
      <xdr:col>28</xdr:col>
      <xdr:colOff>242358</xdr:colOff>
      <xdr:row>17</xdr:row>
      <xdr:rowOff>89960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31750</xdr:colOff>
      <xdr:row>19</xdr:row>
      <xdr:rowOff>63500</xdr:rowOff>
    </xdr:from>
    <xdr:to>
      <xdr:col>28</xdr:col>
      <xdr:colOff>480483</xdr:colOff>
      <xdr:row>32</xdr:row>
      <xdr:rowOff>169335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22</xdr:col>
      <xdr:colOff>777875</xdr:colOff>
      <xdr:row>3</xdr:row>
      <xdr:rowOff>63500</xdr:rowOff>
    </xdr:from>
    <xdr:to>
      <xdr:col>28</xdr:col>
      <xdr:colOff>401108</xdr:colOff>
      <xdr:row>16</xdr:row>
      <xdr:rowOff>169335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20</xdr:row>
      <xdr:rowOff>0</xdr:rowOff>
    </xdr:from>
    <xdr:to>
      <xdr:col>28</xdr:col>
      <xdr:colOff>448733</xdr:colOff>
      <xdr:row>33</xdr:row>
      <xdr:rowOff>105835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22</xdr:col>
      <xdr:colOff>460375</xdr:colOff>
      <xdr:row>3</xdr:row>
      <xdr:rowOff>95250</xdr:rowOff>
    </xdr:from>
    <xdr:to>
      <xdr:col>28</xdr:col>
      <xdr:colOff>83608</xdr:colOff>
      <xdr:row>17</xdr:row>
      <xdr:rowOff>10585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22</xdr:col>
      <xdr:colOff>730250</xdr:colOff>
      <xdr:row>4</xdr:row>
      <xdr:rowOff>0</xdr:rowOff>
    </xdr:from>
    <xdr:to>
      <xdr:col>28</xdr:col>
      <xdr:colOff>353483</xdr:colOff>
      <xdr:row>17</xdr:row>
      <xdr:rowOff>105835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22</xdr:col>
      <xdr:colOff>777875</xdr:colOff>
      <xdr:row>5</xdr:row>
      <xdr:rowOff>127000</xdr:rowOff>
    </xdr:from>
    <xdr:to>
      <xdr:col>28</xdr:col>
      <xdr:colOff>401108</xdr:colOff>
      <xdr:row>19</xdr:row>
      <xdr:rowOff>42335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22</xdr:row>
      <xdr:rowOff>0</xdr:rowOff>
    </xdr:from>
    <xdr:to>
      <xdr:col>28</xdr:col>
      <xdr:colOff>448733</xdr:colOff>
      <xdr:row>35</xdr:row>
      <xdr:rowOff>105835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23</xdr:col>
      <xdr:colOff>0</xdr:colOff>
      <xdr:row>19</xdr:row>
      <xdr:rowOff>0</xdr:rowOff>
    </xdr:from>
    <xdr:to>
      <xdr:col>28</xdr:col>
      <xdr:colOff>448733</xdr:colOff>
      <xdr:row>32</xdr:row>
      <xdr:rowOff>105835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34</xdr:row>
      <xdr:rowOff>0</xdr:rowOff>
    </xdr:from>
    <xdr:to>
      <xdr:col>28</xdr:col>
      <xdr:colOff>448733</xdr:colOff>
      <xdr:row>47</xdr:row>
      <xdr:rowOff>105835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64</xdr:row>
      <xdr:rowOff>0</xdr:rowOff>
    </xdr:from>
    <xdr:to>
      <xdr:col>28</xdr:col>
      <xdr:colOff>448733</xdr:colOff>
      <xdr:row>77</xdr:row>
      <xdr:rowOff>105835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0</xdr:colOff>
      <xdr:row>19</xdr:row>
      <xdr:rowOff>0</xdr:rowOff>
    </xdr:from>
    <xdr:to>
      <xdr:col>34</xdr:col>
      <xdr:colOff>448733</xdr:colOff>
      <xdr:row>32</xdr:row>
      <xdr:rowOff>105835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0</xdr:colOff>
      <xdr:row>34</xdr:row>
      <xdr:rowOff>0</xdr:rowOff>
    </xdr:from>
    <xdr:to>
      <xdr:col>34</xdr:col>
      <xdr:colOff>448733</xdr:colOff>
      <xdr:row>47</xdr:row>
      <xdr:rowOff>105835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0</xdr:colOff>
      <xdr:row>49</xdr:row>
      <xdr:rowOff>0</xdr:rowOff>
    </xdr:from>
    <xdr:to>
      <xdr:col>34</xdr:col>
      <xdr:colOff>448733</xdr:colOff>
      <xdr:row>62</xdr:row>
      <xdr:rowOff>105835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64</xdr:row>
      <xdr:rowOff>0</xdr:rowOff>
    </xdr:from>
    <xdr:to>
      <xdr:col>34</xdr:col>
      <xdr:colOff>448733</xdr:colOff>
      <xdr:row>77</xdr:row>
      <xdr:rowOff>105835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0</xdr:colOff>
      <xdr:row>19</xdr:row>
      <xdr:rowOff>0</xdr:rowOff>
    </xdr:from>
    <xdr:to>
      <xdr:col>40</xdr:col>
      <xdr:colOff>448733</xdr:colOff>
      <xdr:row>32</xdr:row>
      <xdr:rowOff>105835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0</xdr:colOff>
      <xdr:row>34</xdr:row>
      <xdr:rowOff>0</xdr:rowOff>
    </xdr:from>
    <xdr:to>
      <xdr:col>40</xdr:col>
      <xdr:colOff>448733</xdr:colOff>
      <xdr:row>47</xdr:row>
      <xdr:rowOff>105835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0</xdr:colOff>
      <xdr:row>49</xdr:row>
      <xdr:rowOff>0</xdr:rowOff>
    </xdr:from>
    <xdr:to>
      <xdr:col>28</xdr:col>
      <xdr:colOff>448733</xdr:colOff>
      <xdr:row>62</xdr:row>
      <xdr:rowOff>105835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41</xdr:col>
      <xdr:colOff>0</xdr:colOff>
      <xdr:row>4</xdr:row>
      <xdr:rowOff>0</xdr:rowOff>
    </xdr:from>
    <xdr:to>
      <xdr:col>46</xdr:col>
      <xdr:colOff>448733</xdr:colOff>
      <xdr:row>17</xdr:row>
      <xdr:rowOff>105835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41</xdr:col>
      <xdr:colOff>0</xdr:colOff>
      <xdr:row>19</xdr:row>
      <xdr:rowOff>0</xdr:rowOff>
    </xdr:from>
    <xdr:to>
      <xdr:col>46</xdr:col>
      <xdr:colOff>448733</xdr:colOff>
      <xdr:row>32</xdr:row>
      <xdr:rowOff>105835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47</xdr:col>
      <xdr:colOff>0</xdr:colOff>
      <xdr:row>4</xdr:row>
      <xdr:rowOff>0</xdr:rowOff>
    </xdr:from>
    <xdr:to>
      <xdr:col>52</xdr:col>
      <xdr:colOff>448733</xdr:colOff>
      <xdr:row>17</xdr:row>
      <xdr:rowOff>105835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47</xdr:col>
      <xdr:colOff>0</xdr:colOff>
      <xdr:row>19</xdr:row>
      <xdr:rowOff>0</xdr:rowOff>
    </xdr:from>
    <xdr:to>
      <xdr:col>52</xdr:col>
      <xdr:colOff>448733</xdr:colOff>
      <xdr:row>32</xdr:row>
      <xdr:rowOff>105835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47</xdr:col>
      <xdr:colOff>0</xdr:colOff>
      <xdr:row>49</xdr:row>
      <xdr:rowOff>0</xdr:rowOff>
    </xdr:from>
    <xdr:to>
      <xdr:col>52</xdr:col>
      <xdr:colOff>448733</xdr:colOff>
      <xdr:row>62</xdr:row>
      <xdr:rowOff>105835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111125</xdr:colOff>
      <xdr:row>4</xdr:row>
      <xdr:rowOff>79375</xdr:rowOff>
    </xdr:from>
    <xdr:to>
      <xdr:col>28</xdr:col>
      <xdr:colOff>559858</xdr:colOff>
      <xdr:row>17</xdr:row>
      <xdr:rowOff>185210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20</xdr:row>
      <xdr:rowOff>0</xdr:rowOff>
    </xdr:from>
    <xdr:to>
      <xdr:col>28</xdr:col>
      <xdr:colOff>448733</xdr:colOff>
      <xdr:row>33</xdr:row>
      <xdr:rowOff>105835</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23</xdr:col>
      <xdr:colOff>127000</xdr:colOff>
      <xdr:row>3</xdr:row>
      <xdr:rowOff>63500</xdr:rowOff>
    </xdr:from>
    <xdr:to>
      <xdr:col>28</xdr:col>
      <xdr:colOff>575733</xdr:colOff>
      <xdr:row>16</xdr:row>
      <xdr:rowOff>169335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0</xdr:colOff>
      <xdr:row>49</xdr:row>
      <xdr:rowOff>0</xdr:rowOff>
    </xdr:from>
    <xdr:to>
      <xdr:col>52</xdr:col>
      <xdr:colOff>448733</xdr:colOff>
      <xdr:row>62</xdr:row>
      <xdr:rowOff>105835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5</xdr:row>
      <xdr:rowOff>0</xdr:rowOff>
    </xdr:from>
    <xdr:to>
      <xdr:col>28</xdr:col>
      <xdr:colOff>448733</xdr:colOff>
      <xdr:row>18</xdr:row>
      <xdr:rowOff>105835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0</xdr:colOff>
      <xdr:row>49</xdr:row>
      <xdr:rowOff>0</xdr:rowOff>
    </xdr:from>
    <xdr:to>
      <xdr:col>52</xdr:col>
      <xdr:colOff>448733</xdr:colOff>
      <xdr:row>62</xdr:row>
      <xdr:rowOff>105835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23</xdr:col>
      <xdr:colOff>396875</xdr:colOff>
      <xdr:row>4</xdr:row>
      <xdr:rowOff>79375</xdr:rowOff>
    </xdr:from>
    <xdr:to>
      <xdr:col>29</xdr:col>
      <xdr:colOff>20108</xdr:colOff>
      <xdr:row>17</xdr:row>
      <xdr:rowOff>185210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23</xdr:col>
      <xdr:colOff>31750</xdr:colOff>
      <xdr:row>6</xdr:row>
      <xdr:rowOff>63500</xdr:rowOff>
    </xdr:from>
    <xdr:to>
      <xdr:col>28</xdr:col>
      <xdr:colOff>480483</xdr:colOff>
      <xdr:row>19</xdr:row>
      <xdr:rowOff>169335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47</xdr:col>
      <xdr:colOff>0</xdr:colOff>
      <xdr:row>49</xdr:row>
      <xdr:rowOff>0</xdr:rowOff>
    </xdr:from>
    <xdr:to>
      <xdr:col>52</xdr:col>
      <xdr:colOff>448733</xdr:colOff>
      <xdr:row>62</xdr:row>
      <xdr:rowOff>105835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23</xdr:col>
      <xdr:colOff>47625</xdr:colOff>
      <xdr:row>5</xdr:row>
      <xdr:rowOff>0</xdr:rowOff>
    </xdr:from>
    <xdr:to>
      <xdr:col>28</xdr:col>
      <xdr:colOff>496358</xdr:colOff>
      <xdr:row>18</xdr:row>
      <xdr:rowOff>105835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23</xdr:col>
      <xdr:colOff>0</xdr:colOff>
      <xdr:row>3</xdr:row>
      <xdr:rowOff>158750</xdr:rowOff>
    </xdr:from>
    <xdr:to>
      <xdr:col>28</xdr:col>
      <xdr:colOff>448733</xdr:colOff>
      <xdr:row>17</xdr:row>
      <xdr:rowOff>74085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777875</xdr:colOff>
      <xdr:row>4</xdr:row>
      <xdr:rowOff>31750</xdr:rowOff>
    </xdr:from>
    <xdr:to>
      <xdr:col>28</xdr:col>
      <xdr:colOff>401108</xdr:colOff>
      <xdr:row>17</xdr:row>
      <xdr:rowOff>137585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20</xdr:row>
      <xdr:rowOff>0</xdr:rowOff>
    </xdr:from>
    <xdr:to>
      <xdr:col>28</xdr:col>
      <xdr:colOff>448733</xdr:colOff>
      <xdr:row>33</xdr:row>
      <xdr:rowOff>105835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0</xdr:colOff>
      <xdr:row>36</xdr:row>
      <xdr:rowOff>0</xdr:rowOff>
    </xdr:from>
    <xdr:to>
      <xdr:col>28</xdr:col>
      <xdr:colOff>448733</xdr:colOff>
      <xdr:row>49</xdr:row>
      <xdr:rowOff>105835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workbookViewId="0">
      <selection activeCell="A40" sqref="A40:XFD43"/>
    </sheetView>
  </sheetViews>
  <sheetFormatPr baseColWidth="10" defaultRowHeight="15" x14ac:dyDescent="0"/>
  <sheetData>
    <row r="1" spans="1:21">
      <c r="A1" t="s">
        <v>0</v>
      </c>
    </row>
    <row r="2" spans="1:21">
      <c r="A2" t="s">
        <v>1</v>
      </c>
    </row>
    <row r="3" spans="1:21">
      <c r="A3" t="s">
        <v>2</v>
      </c>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row>
    <row r="4" spans="1:21">
      <c r="A4" t="s">
        <v>23</v>
      </c>
      <c r="B4" t="s">
        <v>24</v>
      </c>
      <c r="C4" t="s">
        <v>25</v>
      </c>
      <c r="D4">
        <v>38.15</v>
      </c>
      <c r="E4">
        <v>13.2</v>
      </c>
      <c r="F4">
        <v>22</v>
      </c>
      <c r="G4">
        <v>19.399999999999999</v>
      </c>
      <c r="H4">
        <v>-6</v>
      </c>
      <c r="I4">
        <v>-6.7</v>
      </c>
      <c r="J4">
        <v>-5.5</v>
      </c>
      <c r="O4">
        <v>-5.5</v>
      </c>
      <c r="P4">
        <v>-6.2</v>
      </c>
      <c r="Q4">
        <v>-5.25</v>
      </c>
    </row>
    <row r="5" spans="1:21">
      <c r="A5" t="s">
        <v>26</v>
      </c>
      <c r="B5" t="s">
        <v>27</v>
      </c>
      <c r="C5" t="s">
        <v>28</v>
      </c>
      <c r="D5">
        <v>43.23</v>
      </c>
      <c r="E5">
        <v>-4.3</v>
      </c>
      <c r="F5">
        <v>24</v>
      </c>
      <c r="G5">
        <v>13</v>
      </c>
      <c r="P5">
        <v>-4.75</v>
      </c>
      <c r="Q5">
        <v>-4.5999999999999996</v>
      </c>
      <c r="R5">
        <v>-4.8</v>
      </c>
      <c r="S5">
        <v>-4.3</v>
      </c>
      <c r="T5">
        <v>-4.25</v>
      </c>
      <c r="U5">
        <v>-4.2</v>
      </c>
    </row>
    <row r="6" spans="1:21">
      <c r="A6" t="s">
        <v>29</v>
      </c>
      <c r="B6" t="s">
        <v>30</v>
      </c>
      <c r="C6" t="s">
        <v>31</v>
      </c>
      <c r="D6">
        <v>52.23</v>
      </c>
      <c r="E6">
        <v>-9.44</v>
      </c>
      <c r="F6">
        <v>60</v>
      </c>
      <c r="G6">
        <v>10.4</v>
      </c>
      <c r="H6">
        <v>-5.6</v>
      </c>
      <c r="I6">
        <v>-3.8</v>
      </c>
      <c r="J6">
        <v>-3.2</v>
      </c>
      <c r="K6">
        <v>-3.2</v>
      </c>
      <c r="L6">
        <v>-3.2</v>
      </c>
      <c r="M6">
        <v>-4.2</v>
      </c>
      <c r="N6">
        <v>-3.6</v>
      </c>
      <c r="O6">
        <v>-2.9</v>
      </c>
      <c r="P6">
        <v>-3.6</v>
      </c>
      <c r="Q6">
        <v>-2.8</v>
      </c>
      <c r="R6">
        <v>-3</v>
      </c>
      <c r="S6">
        <v>-3</v>
      </c>
    </row>
    <row r="7" spans="1:21">
      <c r="A7" t="s">
        <v>29</v>
      </c>
      <c r="B7" t="s">
        <v>30</v>
      </c>
      <c r="C7" t="s">
        <v>32</v>
      </c>
      <c r="D7">
        <v>52.23</v>
      </c>
      <c r="E7">
        <v>-9.44</v>
      </c>
      <c r="F7">
        <v>60</v>
      </c>
      <c r="G7">
        <v>10.4</v>
      </c>
      <c r="H7">
        <v>-5.6</v>
      </c>
      <c r="I7">
        <v>-3.54</v>
      </c>
    </row>
    <row r="8" spans="1:21">
      <c r="A8" t="s">
        <v>33</v>
      </c>
      <c r="B8" t="s">
        <v>34</v>
      </c>
      <c r="C8" t="s">
        <v>35</v>
      </c>
      <c r="D8">
        <v>43.7</v>
      </c>
      <c r="E8">
        <v>3.6</v>
      </c>
      <c r="F8">
        <v>75</v>
      </c>
      <c r="G8">
        <v>14.5</v>
      </c>
      <c r="H8">
        <v>-6.2</v>
      </c>
      <c r="I8">
        <v>-4.95</v>
      </c>
      <c r="J8">
        <v>-4.8899999999999997</v>
      </c>
      <c r="K8">
        <v>-4.79</v>
      </c>
      <c r="L8">
        <v>-4.4800000000000004</v>
      </c>
      <c r="M8">
        <v>-4.6399999999999997</v>
      </c>
      <c r="N8">
        <v>-4.76</v>
      </c>
      <c r="O8">
        <v>-4.76</v>
      </c>
      <c r="P8">
        <v>-4.78</v>
      </c>
      <c r="Q8">
        <v>-5</v>
      </c>
      <c r="R8">
        <v>-4.9800000000000004</v>
      </c>
      <c r="S8">
        <v>-5.0199999999999996</v>
      </c>
      <c r="T8">
        <v>-4.9400000000000004</v>
      </c>
    </row>
    <row r="9" spans="1:21">
      <c r="A9" t="s">
        <v>33</v>
      </c>
      <c r="B9" t="s">
        <v>34</v>
      </c>
      <c r="C9" t="s">
        <v>36</v>
      </c>
      <c r="D9">
        <v>43.7</v>
      </c>
      <c r="E9">
        <v>3.6</v>
      </c>
      <c r="F9">
        <v>75</v>
      </c>
      <c r="G9">
        <v>14.5</v>
      </c>
      <c r="H9">
        <v>-6.2</v>
      </c>
      <c r="I9">
        <v>-5.5</v>
      </c>
      <c r="J9">
        <v>-5.7</v>
      </c>
      <c r="K9">
        <v>-5.25</v>
      </c>
    </row>
    <row r="10" spans="1:21">
      <c r="A10" t="s">
        <v>26</v>
      </c>
      <c r="B10" t="s">
        <v>37</v>
      </c>
      <c r="C10" t="s">
        <v>38</v>
      </c>
      <c r="D10">
        <v>43.43</v>
      </c>
      <c r="E10">
        <v>-3.66</v>
      </c>
      <c r="F10">
        <v>75</v>
      </c>
      <c r="G10">
        <v>12.1</v>
      </c>
      <c r="H10">
        <v>-6.1</v>
      </c>
      <c r="I10">
        <v>-3.99</v>
      </c>
      <c r="J10">
        <v>-4.01</v>
      </c>
      <c r="K10">
        <v>-3.97</v>
      </c>
      <c r="L10">
        <v>-3.9</v>
      </c>
      <c r="M10">
        <v>-4.53</v>
      </c>
      <c r="N10">
        <v>-4.74</v>
      </c>
      <c r="O10">
        <v>-4.3899999999999997</v>
      </c>
      <c r="P10">
        <v>-4.2699999999999996</v>
      </c>
      <c r="Q10">
        <v>-4.88</v>
      </c>
      <c r="R10">
        <v>-3.81</v>
      </c>
      <c r="S10">
        <v>-3.9</v>
      </c>
      <c r="T10">
        <v>-4.34</v>
      </c>
      <c r="U10">
        <v>-3.99</v>
      </c>
    </row>
    <row r="11" spans="1:21">
      <c r="A11" t="s">
        <v>26</v>
      </c>
      <c r="B11" t="s">
        <v>37</v>
      </c>
      <c r="C11" t="s">
        <v>39</v>
      </c>
      <c r="D11">
        <v>43.43</v>
      </c>
      <c r="E11">
        <v>-3.66</v>
      </c>
      <c r="F11">
        <v>75</v>
      </c>
      <c r="G11">
        <v>13</v>
      </c>
      <c r="H11">
        <v>-5.4</v>
      </c>
      <c r="I11">
        <v>-4.4800000000000004</v>
      </c>
      <c r="J11">
        <v>-4.47</v>
      </c>
    </row>
    <row r="12" spans="1:21">
      <c r="A12" t="s">
        <v>40</v>
      </c>
      <c r="B12" t="s">
        <v>41</v>
      </c>
      <c r="C12" t="s">
        <v>42</v>
      </c>
      <c r="D12">
        <v>32.93</v>
      </c>
      <c r="E12">
        <v>35.64</v>
      </c>
      <c r="F12">
        <v>100</v>
      </c>
      <c r="G12">
        <v>22</v>
      </c>
      <c r="J12">
        <v>-4.8</v>
      </c>
      <c r="K12">
        <v>-4.5999999999999996</v>
      </c>
      <c r="L12">
        <v>-5</v>
      </c>
      <c r="M12">
        <v>-5</v>
      </c>
      <c r="N12">
        <v>-4.7</v>
      </c>
      <c r="O12">
        <v>-5</v>
      </c>
      <c r="P12">
        <v>-5.65</v>
      </c>
      <c r="Q12">
        <v>-5.6</v>
      </c>
      <c r="R12">
        <v>-5.7</v>
      </c>
      <c r="S12">
        <v>-5.5</v>
      </c>
      <c r="T12">
        <v>-4.8</v>
      </c>
      <c r="U12">
        <v>-4.5</v>
      </c>
    </row>
    <row r="13" spans="1:21">
      <c r="A13" t="s">
        <v>43</v>
      </c>
      <c r="B13" t="s">
        <v>44</v>
      </c>
      <c r="C13" t="s">
        <v>45</v>
      </c>
      <c r="D13">
        <v>51.38</v>
      </c>
      <c r="E13">
        <v>2.2999999999999998</v>
      </c>
      <c r="F13">
        <v>180</v>
      </c>
      <c r="G13">
        <v>10</v>
      </c>
      <c r="I13">
        <v>-4.5</v>
      </c>
    </row>
    <row r="14" spans="1:21">
      <c r="A14" t="s">
        <v>33</v>
      </c>
      <c r="B14" t="s">
        <v>46</v>
      </c>
      <c r="C14" t="s">
        <v>47</v>
      </c>
      <c r="D14">
        <v>45.5</v>
      </c>
      <c r="E14">
        <v>0.5</v>
      </c>
      <c r="F14">
        <v>175</v>
      </c>
      <c r="G14">
        <v>12.2</v>
      </c>
      <c r="H14">
        <v>-6.33</v>
      </c>
      <c r="O14">
        <v>-4.5</v>
      </c>
      <c r="P14">
        <v>-4.3</v>
      </c>
      <c r="Q14">
        <v>-4.75</v>
      </c>
      <c r="R14">
        <v>-4.3</v>
      </c>
      <c r="S14">
        <v>-4.2</v>
      </c>
      <c r="T14">
        <v>-4.0999999999999996</v>
      </c>
      <c r="U14">
        <v>-4.25</v>
      </c>
    </row>
    <row r="15" spans="1:21">
      <c r="A15" t="s">
        <v>48</v>
      </c>
      <c r="B15" t="s">
        <v>49</v>
      </c>
      <c r="C15" t="s">
        <v>50</v>
      </c>
      <c r="D15">
        <v>50.13</v>
      </c>
      <c r="E15">
        <v>5.16</v>
      </c>
      <c r="F15">
        <v>180</v>
      </c>
      <c r="G15">
        <v>9.6</v>
      </c>
      <c r="H15">
        <v>-5.5</v>
      </c>
      <c r="L15">
        <v>-4.6500000000000004</v>
      </c>
      <c r="M15">
        <v>-5.4</v>
      </c>
      <c r="N15">
        <v>-5.08</v>
      </c>
      <c r="O15">
        <v>-5.07</v>
      </c>
      <c r="P15">
        <v>-5.76</v>
      </c>
      <c r="Q15">
        <v>-5.27</v>
      </c>
      <c r="R15">
        <v>-5.27</v>
      </c>
      <c r="S15">
        <v>-5.12</v>
      </c>
      <c r="T15">
        <v>-6.05</v>
      </c>
      <c r="U15">
        <v>-5.7</v>
      </c>
    </row>
    <row r="16" spans="1:21">
      <c r="A16" t="s">
        <v>48</v>
      </c>
      <c r="B16" t="s">
        <v>51</v>
      </c>
      <c r="C16" t="s">
        <v>52</v>
      </c>
      <c r="D16">
        <v>50.13</v>
      </c>
      <c r="E16">
        <v>5.16</v>
      </c>
      <c r="F16">
        <v>180</v>
      </c>
      <c r="G16">
        <v>9</v>
      </c>
      <c r="H16">
        <v>-7.5</v>
      </c>
      <c r="I16">
        <v>-5.5</v>
      </c>
      <c r="J16">
        <v>-6</v>
      </c>
      <c r="K16">
        <v>-6.2</v>
      </c>
    </row>
    <row r="17" spans="1:21">
      <c r="A17" t="s">
        <v>48</v>
      </c>
      <c r="B17" t="s">
        <v>51</v>
      </c>
      <c r="C17" t="s">
        <v>53</v>
      </c>
      <c r="D17">
        <v>50.13</v>
      </c>
      <c r="E17">
        <v>5.16</v>
      </c>
      <c r="F17">
        <v>180</v>
      </c>
      <c r="G17">
        <v>8.9</v>
      </c>
      <c r="H17">
        <v>-7.5</v>
      </c>
      <c r="I17">
        <v>-5.55</v>
      </c>
    </row>
    <row r="18" spans="1:21">
      <c r="A18" t="s">
        <v>54</v>
      </c>
      <c r="B18" t="s">
        <v>55</v>
      </c>
      <c r="C18" t="s">
        <v>56</v>
      </c>
      <c r="D18">
        <v>49</v>
      </c>
      <c r="E18">
        <v>7</v>
      </c>
      <c r="F18">
        <v>185</v>
      </c>
      <c r="G18">
        <v>9.4</v>
      </c>
      <c r="H18">
        <v>-8.3699999999999992</v>
      </c>
      <c r="O18">
        <v>-5.4</v>
      </c>
      <c r="P18">
        <v>-5.5</v>
      </c>
      <c r="Q18">
        <v>-5.75</v>
      </c>
      <c r="R18">
        <v>-5.3</v>
      </c>
    </row>
    <row r="19" spans="1:21">
      <c r="A19" t="s">
        <v>54</v>
      </c>
      <c r="B19" t="s">
        <v>55</v>
      </c>
      <c r="C19" t="s">
        <v>57</v>
      </c>
      <c r="D19">
        <v>49</v>
      </c>
      <c r="E19">
        <v>7</v>
      </c>
      <c r="F19">
        <v>185</v>
      </c>
      <c r="G19">
        <v>9.4</v>
      </c>
      <c r="H19">
        <v>-8.3699999999999992</v>
      </c>
      <c r="I19">
        <v>-5.7</v>
      </c>
      <c r="J19">
        <v>-5.8</v>
      </c>
      <c r="K19">
        <v>-5.85</v>
      </c>
      <c r="L19">
        <v>-6.05</v>
      </c>
      <c r="M19">
        <v>-6</v>
      </c>
      <c r="N19">
        <v>-6.05</v>
      </c>
      <c r="O19">
        <v>-5.8</v>
      </c>
      <c r="P19">
        <v>-5.75</v>
      </c>
      <c r="Q19">
        <v>-6</v>
      </c>
      <c r="R19">
        <v>-6</v>
      </c>
    </row>
    <row r="20" spans="1:21">
      <c r="A20" t="s">
        <v>54</v>
      </c>
      <c r="B20" t="s">
        <v>55</v>
      </c>
      <c r="C20" t="s">
        <v>58</v>
      </c>
      <c r="D20">
        <v>49</v>
      </c>
      <c r="E20">
        <v>7</v>
      </c>
      <c r="F20">
        <v>185</v>
      </c>
      <c r="G20">
        <v>9.4</v>
      </c>
      <c r="H20">
        <v>-8.3699999999999992</v>
      </c>
      <c r="J20">
        <v>-5.5</v>
      </c>
      <c r="K20">
        <v>-5.9</v>
      </c>
      <c r="L20">
        <v>-6</v>
      </c>
      <c r="M20">
        <v>-6.1</v>
      </c>
      <c r="O20">
        <v>-5.3</v>
      </c>
      <c r="P20">
        <v>-5.0999999999999996</v>
      </c>
      <c r="Q20">
        <v>-5.2</v>
      </c>
      <c r="R20">
        <v>-5.2</v>
      </c>
    </row>
    <row r="21" spans="1:21">
      <c r="A21" t="s">
        <v>33</v>
      </c>
      <c r="B21" t="s">
        <v>59</v>
      </c>
      <c r="C21" t="s">
        <v>60</v>
      </c>
      <c r="D21">
        <v>44.23</v>
      </c>
      <c r="E21">
        <v>4.26</v>
      </c>
      <c r="F21">
        <v>240</v>
      </c>
      <c r="G21">
        <v>13.2</v>
      </c>
      <c r="H21">
        <v>-6.8</v>
      </c>
      <c r="U21">
        <v>-5</v>
      </c>
    </row>
    <row r="22" spans="1:21">
      <c r="A22" t="s">
        <v>61</v>
      </c>
      <c r="B22" t="s">
        <v>62</v>
      </c>
      <c r="C22" t="s">
        <v>63</v>
      </c>
      <c r="D22">
        <v>32.15</v>
      </c>
      <c r="E22">
        <v>35.1</v>
      </c>
      <c r="F22">
        <v>260</v>
      </c>
      <c r="G22">
        <v>19</v>
      </c>
      <c r="H22">
        <v>-5</v>
      </c>
      <c r="I22">
        <v>-5.3</v>
      </c>
      <c r="J22">
        <v>-5.3</v>
      </c>
      <c r="K22">
        <v>-5.0999999999999996</v>
      </c>
      <c r="L22">
        <v>-5.8</v>
      </c>
      <c r="M22">
        <v>-5.4</v>
      </c>
      <c r="N22">
        <v>-6.25</v>
      </c>
      <c r="O22">
        <v>-5.9</v>
      </c>
    </row>
    <row r="23" spans="1:21">
      <c r="A23" t="s">
        <v>64</v>
      </c>
      <c r="B23" t="s">
        <v>65</v>
      </c>
      <c r="C23" t="s">
        <v>66</v>
      </c>
      <c r="D23">
        <v>67.540000000000006</v>
      </c>
      <c r="E23">
        <v>13</v>
      </c>
      <c r="F23">
        <v>280</v>
      </c>
      <c r="G23">
        <v>2.8</v>
      </c>
      <c r="H23">
        <v>-10</v>
      </c>
      <c r="J23">
        <v>-7.57</v>
      </c>
      <c r="K23">
        <v>-7.5</v>
      </c>
      <c r="L23">
        <v>-7.63</v>
      </c>
      <c r="M23">
        <v>-7.8</v>
      </c>
      <c r="N23">
        <v>-7.65</v>
      </c>
      <c r="O23">
        <v>-7.45</v>
      </c>
      <c r="P23">
        <v>-7.38</v>
      </c>
      <c r="Q23">
        <v>-7.4</v>
      </c>
    </row>
    <row r="24" spans="1:21">
      <c r="A24" t="s">
        <v>64</v>
      </c>
      <c r="B24" t="s">
        <v>65</v>
      </c>
      <c r="C24" t="s">
        <v>67</v>
      </c>
      <c r="D24">
        <v>67.540000000000006</v>
      </c>
      <c r="E24">
        <v>13</v>
      </c>
      <c r="F24">
        <v>280</v>
      </c>
      <c r="G24">
        <v>2.8</v>
      </c>
      <c r="H24">
        <v>-10</v>
      </c>
      <c r="I24">
        <v>-7.33</v>
      </c>
      <c r="J24">
        <v>-7.25</v>
      </c>
      <c r="K24">
        <v>-7.2</v>
      </c>
      <c r="L24">
        <v>-7.35</v>
      </c>
      <c r="M24">
        <v>-7.33</v>
      </c>
    </row>
    <row r="25" spans="1:21">
      <c r="A25" t="s">
        <v>64</v>
      </c>
      <c r="B25" t="s">
        <v>65</v>
      </c>
      <c r="C25" t="s">
        <v>68</v>
      </c>
      <c r="D25">
        <v>67.540000000000006</v>
      </c>
      <c r="E25">
        <v>13</v>
      </c>
      <c r="F25">
        <v>280</v>
      </c>
      <c r="G25">
        <v>2.8</v>
      </c>
      <c r="H25">
        <v>-10</v>
      </c>
      <c r="N25">
        <v>-7.53</v>
      </c>
      <c r="O25">
        <v>-7.75</v>
      </c>
      <c r="P25">
        <v>-7.1</v>
      </c>
    </row>
    <row r="26" spans="1:21">
      <c r="A26" t="s">
        <v>23</v>
      </c>
      <c r="B26" t="s">
        <v>69</v>
      </c>
      <c r="C26" t="s">
        <v>70</v>
      </c>
      <c r="D26">
        <v>45</v>
      </c>
      <c r="E26">
        <v>10</v>
      </c>
      <c r="F26">
        <v>300</v>
      </c>
      <c r="G26">
        <v>12</v>
      </c>
      <c r="J26">
        <v>-4.25</v>
      </c>
      <c r="K26">
        <v>-3.75</v>
      </c>
      <c r="L26">
        <v>-3.6</v>
      </c>
      <c r="M26">
        <v>-3.3</v>
      </c>
      <c r="N26">
        <v>-3.6</v>
      </c>
      <c r="O26">
        <v>-3.85</v>
      </c>
      <c r="P26">
        <v>-3.75</v>
      </c>
    </row>
    <row r="27" spans="1:21">
      <c r="A27" t="s">
        <v>43</v>
      </c>
      <c r="B27" t="s">
        <v>71</v>
      </c>
      <c r="C27" t="s">
        <v>72</v>
      </c>
      <c r="D27">
        <v>54.1</v>
      </c>
      <c r="E27">
        <v>-2.1</v>
      </c>
      <c r="F27">
        <v>294</v>
      </c>
      <c r="G27">
        <v>10</v>
      </c>
      <c r="M27">
        <v>-4.5999999999999996</v>
      </c>
      <c r="N27">
        <v>-4.3600000000000003</v>
      </c>
      <c r="O27">
        <v>-4.59</v>
      </c>
      <c r="P27">
        <v>-4.62</v>
      </c>
      <c r="Q27">
        <v>-3.72</v>
      </c>
      <c r="R27">
        <v>-4.13</v>
      </c>
      <c r="S27">
        <v>-3.94</v>
      </c>
      <c r="T27">
        <v>-3.64</v>
      </c>
      <c r="U27">
        <v>-3.82</v>
      </c>
    </row>
    <row r="28" spans="1:21">
      <c r="A28" t="s">
        <v>73</v>
      </c>
      <c r="B28" t="s">
        <v>74</v>
      </c>
      <c r="C28" t="s">
        <v>75</v>
      </c>
      <c r="D28">
        <v>58.15</v>
      </c>
      <c r="E28">
        <v>-4.9800000000000004</v>
      </c>
      <c r="F28">
        <v>220</v>
      </c>
      <c r="G28">
        <v>7.2</v>
      </c>
      <c r="H28">
        <v>-7.1</v>
      </c>
      <c r="I28">
        <v>-5.2</v>
      </c>
      <c r="J28">
        <v>-4.2</v>
      </c>
      <c r="K28">
        <v>-5</v>
      </c>
      <c r="L28">
        <v>-4.82</v>
      </c>
    </row>
    <row r="29" spans="1:21">
      <c r="A29" t="s">
        <v>76</v>
      </c>
      <c r="B29" t="s">
        <v>77</v>
      </c>
      <c r="C29" t="s">
        <v>78</v>
      </c>
      <c r="D29">
        <v>44.7</v>
      </c>
      <c r="E29">
        <v>21.73</v>
      </c>
      <c r="F29">
        <v>390</v>
      </c>
      <c r="G29">
        <v>10.75</v>
      </c>
      <c r="L29">
        <v>-7.75</v>
      </c>
      <c r="M29">
        <v>-7.63</v>
      </c>
      <c r="N29">
        <v>-7.75</v>
      </c>
      <c r="O29">
        <v>-8.1300000000000008</v>
      </c>
      <c r="P29">
        <v>-8.3000000000000007</v>
      </c>
      <c r="Q29">
        <v>-8</v>
      </c>
      <c r="R29">
        <v>-8.75</v>
      </c>
      <c r="S29">
        <v>-8.8800000000000008</v>
      </c>
      <c r="T29">
        <v>-8.25</v>
      </c>
      <c r="U29">
        <v>-9.75</v>
      </c>
    </row>
    <row r="30" spans="1:21">
      <c r="A30" t="s">
        <v>76</v>
      </c>
      <c r="B30" t="s">
        <v>77</v>
      </c>
      <c r="C30" t="s">
        <v>79</v>
      </c>
      <c r="D30">
        <v>44.7</v>
      </c>
      <c r="E30">
        <v>21.73</v>
      </c>
      <c r="F30">
        <v>390</v>
      </c>
      <c r="G30">
        <v>10.75</v>
      </c>
      <c r="I30">
        <v>-8.6199999999999992</v>
      </c>
      <c r="J30">
        <v>-8.3000000000000007</v>
      </c>
      <c r="K30">
        <v>-7.88</v>
      </c>
      <c r="L30">
        <v>-7.75</v>
      </c>
      <c r="M30">
        <v>-7.63</v>
      </c>
      <c r="N30">
        <v>-7.75</v>
      </c>
      <c r="O30">
        <v>-7.8</v>
      </c>
      <c r="P30">
        <v>-8.3000000000000007</v>
      </c>
      <c r="Q30">
        <v>-8</v>
      </c>
      <c r="R30">
        <v>-8.6999999999999993</v>
      </c>
      <c r="S30">
        <v>-8.8800000000000008</v>
      </c>
    </row>
    <row r="31" spans="1:21">
      <c r="A31" t="s">
        <v>80</v>
      </c>
      <c r="B31" t="s">
        <v>81</v>
      </c>
      <c r="C31" t="s">
        <v>82</v>
      </c>
      <c r="D31">
        <v>36.15</v>
      </c>
      <c r="E31">
        <v>-5.35</v>
      </c>
      <c r="F31">
        <v>400</v>
      </c>
      <c r="G31">
        <v>18.3</v>
      </c>
      <c r="H31">
        <v>-5</v>
      </c>
      <c r="I31">
        <v>-5</v>
      </c>
    </row>
    <row r="32" spans="1:21">
      <c r="A32" t="s">
        <v>61</v>
      </c>
      <c r="B32" t="s">
        <v>83</v>
      </c>
      <c r="C32" t="s">
        <v>84</v>
      </c>
      <c r="D32">
        <v>31.75</v>
      </c>
      <c r="E32">
        <v>35.020000000000003</v>
      </c>
      <c r="F32">
        <v>400</v>
      </c>
      <c r="G32">
        <v>20.3</v>
      </c>
      <c r="H32">
        <v>-5</v>
      </c>
      <c r="I32">
        <v>-5.17</v>
      </c>
      <c r="J32">
        <v>-6.7</v>
      </c>
      <c r="K32">
        <v>-7.3</v>
      </c>
    </row>
    <row r="33" spans="1:21">
      <c r="A33" t="s">
        <v>61</v>
      </c>
      <c r="B33" t="s">
        <v>83</v>
      </c>
      <c r="C33" t="s">
        <v>85</v>
      </c>
      <c r="D33">
        <v>31.75</v>
      </c>
      <c r="E33">
        <v>35.020000000000003</v>
      </c>
      <c r="F33">
        <v>400</v>
      </c>
      <c r="G33">
        <v>20.3</v>
      </c>
      <c r="H33">
        <v>-5</v>
      </c>
      <c r="J33">
        <v>-5.4</v>
      </c>
      <c r="K33">
        <v>-5.3</v>
      </c>
      <c r="L33">
        <v>-5.6</v>
      </c>
      <c r="M33">
        <v>-5.4</v>
      </c>
      <c r="O33">
        <v>-5.6</v>
      </c>
      <c r="P33">
        <v>-6</v>
      </c>
      <c r="Q33">
        <v>-6.2</v>
      </c>
      <c r="R33">
        <v>-6</v>
      </c>
      <c r="S33">
        <v>-6</v>
      </c>
      <c r="T33">
        <v>-5.5</v>
      </c>
      <c r="U33">
        <v>-4.3</v>
      </c>
    </row>
    <row r="34" spans="1:21">
      <c r="A34" t="s">
        <v>86</v>
      </c>
      <c r="B34" t="s">
        <v>87</v>
      </c>
      <c r="C34" t="s">
        <v>88</v>
      </c>
      <c r="D34">
        <v>41.42</v>
      </c>
      <c r="E34">
        <v>31.93</v>
      </c>
      <c r="F34">
        <v>400</v>
      </c>
      <c r="G34">
        <v>12</v>
      </c>
      <c r="I34">
        <v>-8.2899999999999991</v>
      </c>
      <c r="J34">
        <v>-8.18</v>
      </c>
      <c r="K34">
        <v>-8.01</v>
      </c>
      <c r="L34">
        <v>-8.0399999999999991</v>
      </c>
      <c r="M34">
        <v>-8.2899999999999991</v>
      </c>
      <c r="N34">
        <v>-8.32</v>
      </c>
      <c r="O34">
        <v>-7.97</v>
      </c>
      <c r="P34">
        <v>-8.34</v>
      </c>
      <c r="Q34">
        <v>-8.5399999999999991</v>
      </c>
      <c r="R34">
        <v>-9.3800000000000008</v>
      </c>
      <c r="S34">
        <v>-10.42</v>
      </c>
      <c r="T34">
        <v>-11.21</v>
      </c>
      <c r="U34">
        <v>-11.98</v>
      </c>
    </row>
    <row r="35" spans="1:21">
      <c r="A35" t="s">
        <v>23</v>
      </c>
      <c r="B35" t="s">
        <v>89</v>
      </c>
      <c r="C35" t="s">
        <v>90</v>
      </c>
      <c r="D35">
        <v>45.61</v>
      </c>
      <c r="E35">
        <v>13.88</v>
      </c>
      <c r="F35">
        <v>441</v>
      </c>
      <c r="G35">
        <v>12.3</v>
      </c>
      <c r="H35">
        <v>-7.28</v>
      </c>
      <c r="I35">
        <v>-6.1</v>
      </c>
      <c r="J35">
        <v>-6.7</v>
      </c>
      <c r="K35">
        <v>-6.32</v>
      </c>
      <c r="L35">
        <v>-6.62</v>
      </c>
      <c r="M35">
        <v>-6.58</v>
      </c>
      <c r="N35">
        <v>-6.48</v>
      </c>
      <c r="O35">
        <v>-6.74</v>
      </c>
      <c r="P35">
        <v>-6.53</v>
      </c>
      <c r="Q35">
        <v>-6.7</v>
      </c>
      <c r="R35">
        <v>-6.85</v>
      </c>
      <c r="S35">
        <v>-6.81</v>
      </c>
      <c r="T35">
        <v>-6.53</v>
      </c>
      <c r="U35">
        <v>-6.15</v>
      </c>
    </row>
    <row r="36" spans="1:21">
      <c r="A36" t="s">
        <v>76</v>
      </c>
      <c r="B36" t="s">
        <v>133</v>
      </c>
      <c r="C36" t="s">
        <v>91</v>
      </c>
      <c r="D36">
        <v>46.32</v>
      </c>
      <c r="E36">
        <v>22.25</v>
      </c>
      <c r="F36">
        <v>482</v>
      </c>
      <c r="G36">
        <v>9.81</v>
      </c>
      <c r="H36">
        <v>-10.3</v>
      </c>
      <c r="I36">
        <v>-7.8</v>
      </c>
    </row>
    <row r="37" spans="1:21">
      <c r="A37" t="s">
        <v>92</v>
      </c>
      <c r="B37" t="s">
        <v>93</v>
      </c>
      <c r="C37" t="s">
        <v>94</v>
      </c>
      <c r="D37">
        <v>45.77</v>
      </c>
      <c r="E37">
        <v>14.22</v>
      </c>
      <c r="F37">
        <v>529</v>
      </c>
      <c r="G37">
        <v>8</v>
      </c>
      <c r="H37">
        <v>-9.1999999999999993</v>
      </c>
      <c r="I37">
        <v>-6.7</v>
      </c>
    </row>
    <row r="38" spans="1:21">
      <c r="A38" t="s">
        <v>95</v>
      </c>
      <c r="B38" t="s">
        <v>96</v>
      </c>
      <c r="C38" t="s">
        <v>97</v>
      </c>
      <c r="D38">
        <v>45</v>
      </c>
      <c r="E38">
        <v>21</v>
      </c>
      <c r="F38">
        <v>530</v>
      </c>
      <c r="G38">
        <v>11.6</v>
      </c>
      <c r="I38">
        <v>-6.6</v>
      </c>
      <c r="J38">
        <v>-7.25</v>
      </c>
      <c r="K38">
        <v>-7.2</v>
      </c>
    </row>
    <row r="39" spans="1:21">
      <c r="A39" t="s">
        <v>98</v>
      </c>
      <c r="B39" t="s">
        <v>99</v>
      </c>
      <c r="C39" t="s">
        <v>100</v>
      </c>
      <c r="D39">
        <v>64.88</v>
      </c>
      <c r="E39">
        <v>14.15</v>
      </c>
      <c r="F39">
        <v>570</v>
      </c>
      <c r="G39">
        <v>1.4</v>
      </c>
      <c r="I39">
        <v>-8.5500000000000007</v>
      </c>
      <c r="O39">
        <v>-9.1999999999999993</v>
      </c>
      <c r="P39">
        <v>-9.1</v>
      </c>
      <c r="Q39">
        <v>-9.25</v>
      </c>
      <c r="R39">
        <v>-9.3000000000000007</v>
      </c>
    </row>
    <row r="40" spans="1:21">
      <c r="A40" t="s">
        <v>26</v>
      </c>
      <c r="B40" t="s">
        <v>101</v>
      </c>
      <c r="C40" t="s">
        <v>102</v>
      </c>
      <c r="D40">
        <v>36.5</v>
      </c>
      <c r="E40">
        <v>-4.67</v>
      </c>
      <c r="F40">
        <v>625</v>
      </c>
      <c r="G40">
        <v>17.5</v>
      </c>
      <c r="I40">
        <v>-3.6</v>
      </c>
      <c r="J40">
        <v>-4.4000000000000004</v>
      </c>
      <c r="K40">
        <v>-4.4000000000000004</v>
      </c>
    </row>
    <row r="41" spans="1:21">
      <c r="A41" t="s">
        <v>26</v>
      </c>
      <c r="B41" t="s">
        <v>101</v>
      </c>
      <c r="C41" t="s">
        <v>103</v>
      </c>
      <c r="D41">
        <v>36.5</v>
      </c>
      <c r="E41">
        <v>-4.67</v>
      </c>
      <c r="F41">
        <v>625</v>
      </c>
      <c r="G41">
        <v>17.5</v>
      </c>
      <c r="H41">
        <v>-5</v>
      </c>
      <c r="M41">
        <v>-4.8</v>
      </c>
      <c r="N41">
        <v>-5</v>
      </c>
    </row>
    <row r="42" spans="1:21">
      <c r="A42" t="s">
        <v>26</v>
      </c>
      <c r="B42" t="s">
        <v>101</v>
      </c>
      <c r="C42" t="s">
        <v>104</v>
      </c>
      <c r="D42">
        <v>36.5</v>
      </c>
      <c r="E42">
        <v>-4.67</v>
      </c>
      <c r="F42">
        <v>625</v>
      </c>
      <c r="G42">
        <v>17.5</v>
      </c>
      <c r="L42">
        <v>-4.42</v>
      </c>
      <c r="O42">
        <v>-4.58</v>
      </c>
    </row>
    <row r="43" spans="1:21">
      <c r="A43" t="s">
        <v>26</v>
      </c>
      <c r="B43" t="s">
        <v>101</v>
      </c>
      <c r="C43" t="s">
        <v>105</v>
      </c>
      <c r="D43">
        <v>36.5</v>
      </c>
      <c r="E43">
        <v>-4.67</v>
      </c>
      <c r="F43">
        <v>625</v>
      </c>
      <c r="G43">
        <v>17.5</v>
      </c>
      <c r="J43">
        <v>-4.9400000000000004</v>
      </c>
      <c r="K43">
        <v>-4.57</v>
      </c>
      <c r="L43">
        <v>-4.46</v>
      </c>
      <c r="M43">
        <v>-5.26</v>
      </c>
    </row>
    <row r="44" spans="1:21">
      <c r="A44" t="s">
        <v>98</v>
      </c>
      <c r="B44" t="s">
        <v>106</v>
      </c>
      <c r="C44" t="s">
        <v>107</v>
      </c>
      <c r="D44">
        <v>66.05</v>
      </c>
      <c r="E44">
        <v>14.67</v>
      </c>
      <c r="F44">
        <v>730</v>
      </c>
      <c r="G44">
        <v>-0.5</v>
      </c>
      <c r="Q44">
        <v>-9.4</v>
      </c>
      <c r="R44">
        <v>-9.0500000000000007</v>
      </c>
    </row>
    <row r="45" spans="1:21">
      <c r="A45" t="s">
        <v>26</v>
      </c>
      <c r="B45" t="s">
        <v>108</v>
      </c>
      <c r="C45" t="s">
        <v>109</v>
      </c>
      <c r="D45">
        <v>43.03</v>
      </c>
      <c r="E45">
        <v>-3.65</v>
      </c>
      <c r="F45">
        <v>860</v>
      </c>
      <c r="G45">
        <v>10.4</v>
      </c>
      <c r="J45">
        <v>-6.2</v>
      </c>
      <c r="K45">
        <v>-6.38</v>
      </c>
      <c r="L45">
        <v>-6.1</v>
      </c>
      <c r="M45">
        <v>-6.8</v>
      </c>
      <c r="P45">
        <v>-6</v>
      </c>
      <c r="Q45">
        <v>-6.5</v>
      </c>
    </row>
    <row r="46" spans="1:21">
      <c r="A46" t="s">
        <v>110</v>
      </c>
      <c r="B46" t="s">
        <v>111</v>
      </c>
      <c r="C46" t="s">
        <v>112</v>
      </c>
      <c r="D46">
        <v>36.03</v>
      </c>
      <c r="E46">
        <v>9.68</v>
      </c>
      <c r="F46">
        <v>975</v>
      </c>
      <c r="G46">
        <v>19.5</v>
      </c>
      <c r="H46">
        <v>-6.2</v>
      </c>
      <c r="O46">
        <v>-6.8</v>
      </c>
      <c r="P46">
        <v>-7</v>
      </c>
      <c r="Q46">
        <v>-7.25</v>
      </c>
      <c r="R46">
        <v>-7.1</v>
      </c>
      <c r="S46">
        <v>-6.75</v>
      </c>
      <c r="T46">
        <v>-6.8</v>
      </c>
      <c r="U46">
        <v>-6.2</v>
      </c>
    </row>
    <row r="47" spans="1:21">
      <c r="A47" t="s">
        <v>23</v>
      </c>
      <c r="B47" t="s">
        <v>113</v>
      </c>
      <c r="C47" t="s">
        <v>114</v>
      </c>
      <c r="D47">
        <v>45.96</v>
      </c>
      <c r="E47">
        <v>11.65</v>
      </c>
      <c r="F47">
        <v>1165</v>
      </c>
      <c r="G47">
        <v>6.7</v>
      </c>
      <c r="H47">
        <v>-9.6</v>
      </c>
      <c r="I47">
        <v>-7.8</v>
      </c>
      <c r="L47">
        <v>-7.8</v>
      </c>
      <c r="M47">
        <v>-7.6</v>
      </c>
      <c r="N47">
        <v>-7.8</v>
      </c>
      <c r="O47">
        <v>-7.6</v>
      </c>
      <c r="P47">
        <v>-7.9</v>
      </c>
      <c r="Q47">
        <v>-7.5</v>
      </c>
    </row>
    <row r="48" spans="1:21">
      <c r="A48" t="s">
        <v>23</v>
      </c>
      <c r="B48" t="s">
        <v>113</v>
      </c>
      <c r="C48" t="s">
        <v>115</v>
      </c>
      <c r="D48">
        <v>45.96</v>
      </c>
      <c r="E48">
        <v>11.65</v>
      </c>
      <c r="F48">
        <v>1165</v>
      </c>
      <c r="G48">
        <v>6.7</v>
      </c>
      <c r="H48">
        <v>-9.6</v>
      </c>
      <c r="I48">
        <v>-7.4</v>
      </c>
    </row>
    <row r="49" spans="1:21">
      <c r="A49" t="s">
        <v>23</v>
      </c>
      <c r="B49" t="s">
        <v>116</v>
      </c>
      <c r="C49" t="s">
        <v>117</v>
      </c>
      <c r="D49">
        <v>44</v>
      </c>
      <c r="E49">
        <v>10.220000000000001</v>
      </c>
      <c r="F49">
        <v>1300</v>
      </c>
      <c r="G49">
        <v>7.5</v>
      </c>
      <c r="H49">
        <v>-7.4</v>
      </c>
      <c r="J49">
        <v>-4.34</v>
      </c>
      <c r="K49">
        <v>-4.2699999999999996</v>
      </c>
      <c r="L49">
        <v>-4.3</v>
      </c>
      <c r="M49">
        <v>-4.3600000000000003</v>
      </c>
      <c r="N49">
        <v>-4.4800000000000004</v>
      </c>
      <c r="O49">
        <v>-4.49</v>
      </c>
      <c r="P49">
        <v>-4.57</v>
      </c>
      <c r="Q49">
        <v>-4.9400000000000004</v>
      </c>
      <c r="R49">
        <v>-4.46</v>
      </c>
      <c r="S49">
        <v>-4.5</v>
      </c>
      <c r="T49">
        <v>-4.4000000000000004</v>
      </c>
      <c r="U49">
        <v>-4.1500000000000004</v>
      </c>
    </row>
    <row r="50" spans="1:21">
      <c r="A50" t="s">
        <v>54</v>
      </c>
      <c r="B50" t="s">
        <v>118</v>
      </c>
      <c r="C50" t="s">
        <v>119</v>
      </c>
      <c r="D50">
        <v>47</v>
      </c>
      <c r="E50">
        <v>10</v>
      </c>
      <c r="F50">
        <v>1440</v>
      </c>
      <c r="G50">
        <v>3.5</v>
      </c>
      <c r="H50">
        <v>-11.8</v>
      </c>
      <c r="I50">
        <v>-7.97</v>
      </c>
      <c r="J50">
        <v>-8.07</v>
      </c>
      <c r="K50">
        <v>-8.2200000000000006</v>
      </c>
      <c r="L50">
        <v>-8.27</v>
      </c>
      <c r="M50">
        <v>-8.57</v>
      </c>
      <c r="N50">
        <v>-8</v>
      </c>
      <c r="O50">
        <v>-8.27</v>
      </c>
      <c r="P50">
        <v>-8.4700000000000006</v>
      </c>
      <c r="Q50">
        <v>-8.4700000000000006</v>
      </c>
      <c r="R50">
        <v>-8.4700000000000006</v>
      </c>
      <c r="S50">
        <v>-8.9</v>
      </c>
      <c r="T50">
        <v>-8.8699999999999992</v>
      </c>
      <c r="U50">
        <v>-10.87</v>
      </c>
    </row>
    <row r="51" spans="1:21">
      <c r="A51" t="s">
        <v>120</v>
      </c>
      <c r="B51" t="s">
        <v>121</v>
      </c>
      <c r="C51" t="s">
        <v>122</v>
      </c>
      <c r="D51">
        <v>47.09</v>
      </c>
      <c r="E51">
        <v>11.67</v>
      </c>
      <c r="F51">
        <v>2347</v>
      </c>
      <c r="G51">
        <v>1.9</v>
      </c>
      <c r="H51">
        <v>-11.3</v>
      </c>
      <c r="I51">
        <v>-7.49</v>
      </c>
      <c r="J51">
        <v>-7.47</v>
      </c>
      <c r="K51">
        <v>-7.4</v>
      </c>
    </row>
    <row r="52" spans="1:21">
      <c r="A52" t="s">
        <v>120</v>
      </c>
      <c r="B52" t="s">
        <v>121</v>
      </c>
      <c r="C52" t="s">
        <v>123</v>
      </c>
      <c r="D52">
        <v>47.09</v>
      </c>
      <c r="E52">
        <v>11.67</v>
      </c>
      <c r="F52">
        <v>2500</v>
      </c>
      <c r="G52">
        <v>1.9</v>
      </c>
      <c r="H52">
        <v>-11.3</v>
      </c>
      <c r="I52">
        <v>-7.9</v>
      </c>
      <c r="J52">
        <v>-7.9</v>
      </c>
      <c r="K52">
        <v>-7.6</v>
      </c>
      <c r="L52">
        <v>-7.7</v>
      </c>
      <c r="M52">
        <v>-7.5</v>
      </c>
      <c r="N52">
        <v>-7.8</v>
      </c>
      <c r="O52">
        <v>-7.5</v>
      </c>
      <c r="P52">
        <v>-8</v>
      </c>
      <c r="Q52">
        <v>-7.75</v>
      </c>
      <c r="R52">
        <v>-8.25</v>
      </c>
    </row>
    <row r="53" spans="1:21">
      <c r="A53" t="s">
        <v>120</v>
      </c>
      <c r="B53" t="s">
        <v>124</v>
      </c>
      <c r="C53" t="s">
        <v>125</v>
      </c>
      <c r="D53">
        <v>47.08</v>
      </c>
      <c r="E53">
        <v>15.55</v>
      </c>
      <c r="F53">
        <v>900</v>
      </c>
      <c r="G53">
        <v>8.8000000000000007</v>
      </c>
      <c r="H53">
        <v>-8.8000000000000007</v>
      </c>
      <c r="Q53">
        <v>-6.41</v>
      </c>
      <c r="R53">
        <v>-6.67</v>
      </c>
      <c r="S53">
        <v>-7.09</v>
      </c>
    </row>
    <row r="54" spans="1:21">
      <c r="A54" t="s">
        <v>120</v>
      </c>
      <c r="B54" t="s">
        <v>124</v>
      </c>
      <c r="C54" t="s">
        <v>126</v>
      </c>
      <c r="D54">
        <v>47.08</v>
      </c>
      <c r="E54">
        <v>15.55</v>
      </c>
      <c r="F54">
        <v>900</v>
      </c>
      <c r="G54">
        <v>8.8000000000000007</v>
      </c>
      <c r="H54">
        <v>-8.8000000000000007</v>
      </c>
      <c r="Q54">
        <v>-6.29</v>
      </c>
      <c r="R54">
        <v>-5.99</v>
      </c>
      <c r="S54">
        <v>-6.71</v>
      </c>
    </row>
    <row r="55" spans="1:21">
      <c r="A55" t="s">
        <v>54</v>
      </c>
      <c r="B55" t="s">
        <v>127</v>
      </c>
      <c r="C55" t="s">
        <v>128</v>
      </c>
      <c r="D55">
        <v>50.8</v>
      </c>
      <c r="E55">
        <v>7.44</v>
      </c>
      <c r="F55">
        <v>308</v>
      </c>
      <c r="G55">
        <v>9.4</v>
      </c>
      <c r="H55">
        <v>-8.92</v>
      </c>
      <c r="K55">
        <v>-6.25</v>
      </c>
      <c r="L55">
        <v>-6.2</v>
      </c>
      <c r="M55">
        <v>-6.2</v>
      </c>
      <c r="N55">
        <v>-6.2</v>
      </c>
    </row>
    <row r="56" spans="1:21">
      <c r="A56" t="s">
        <v>64</v>
      </c>
      <c r="B56" t="s">
        <v>129</v>
      </c>
      <c r="C56" t="s">
        <v>130</v>
      </c>
      <c r="D56">
        <v>67</v>
      </c>
      <c r="E56">
        <v>15</v>
      </c>
      <c r="F56">
        <v>200</v>
      </c>
      <c r="G56">
        <v>3.2</v>
      </c>
      <c r="I56">
        <v>-7.06</v>
      </c>
      <c r="R56">
        <v>-6.41</v>
      </c>
      <c r="S56">
        <v>-6.67</v>
      </c>
      <c r="T56">
        <v>-7.09</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topLeftCell="J1" zoomScale="80" zoomScaleNormal="80" zoomScalePageLayoutView="80" workbookViewId="0">
      <selection activeCell="AE5" sqref="AE5:AE29"/>
    </sheetView>
  </sheetViews>
  <sheetFormatPr baseColWidth="10" defaultRowHeight="15" x14ac:dyDescent="0"/>
  <sheetData>
    <row r="1" spans="1:39">
      <c r="A1" t="s">
        <v>0</v>
      </c>
    </row>
    <row r="2" spans="1:39">
      <c r="A2" t="s">
        <v>1</v>
      </c>
    </row>
    <row r="3" spans="1:39">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39">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AD4" t="s">
        <v>135</v>
      </c>
      <c r="AE4" s="2" t="s">
        <v>136</v>
      </c>
      <c r="AF4" s="2" t="s">
        <v>137</v>
      </c>
      <c r="AG4" s="2" t="s">
        <v>138</v>
      </c>
      <c r="AH4" s="2" t="s">
        <v>139</v>
      </c>
      <c r="AI4" s="2" t="s">
        <v>140</v>
      </c>
      <c r="AJ4" s="2" t="s">
        <v>141</v>
      </c>
      <c r="AK4" s="2" t="s">
        <v>142</v>
      </c>
      <c r="AL4" s="2" t="s">
        <v>143</v>
      </c>
      <c r="AM4" s="2" t="s">
        <v>144</v>
      </c>
    </row>
    <row r="5" spans="1:39">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D5">
        <v>100</v>
      </c>
      <c r="AE5">
        <v>0</v>
      </c>
      <c r="AF5">
        <v>0</v>
      </c>
      <c r="AG5">
        <v>0</v>
      </c>
      <c r="AH5">
        <v>0</v>
      </c>
      <c r="AI5">
        <v>0</v>
      </c>
      <c r="AJ5">
        <v>0</v>
      </c>
      <c r="AK5">
        <v>0</v>
      </c>
      <c r="AL5">
        <v>0</v>
      </c>
      <c r="AM5">
        <v>0</v>
      </c>
    </row>
    <row r="6" spans="1:39">
      <c r="A6" t="s">
        <v>23</v>
      </c>
      <c r="B6" t="s">
        <v>24</v>
      </c>
      <c r="C6" t="s">
        <v>25</v>
      </c>
      <c r="D6">
        <f>LOOKUP(B6,lonlat_id!$C$2:$C$38,lonlat_id!$A$2:$A$38)</f>
        <v>1</v>
      </c>
      <c r="E6">
        <v>38.15</v>
      </c>
      <c r="F6">
        <v>13.2</v>
      </c>
      <c r="G6">
        <v>22</v>
      </c>
      <c r="H6">
        <v>19.399999999999999</v>
      </c>
      <c r="I6">
        <v>-6</v>
      </c>
      <c r="J6">
        <v>-6.7</v>
      </c>
      <c r="K6">
        <v>-5.5</v>
      </c>
      <c r="P6">
        <v>-5.5</v>
      </c>
      <c r="Q6">
        <v>-6.2</v>
      </c>
      <c r="R6">
        <v>-5.25</v>
      </c>
      <c r="AD6">
        <v>500</v>
      </c>
      <c r="AE6">
        <v>4.2943924665499997E-2</v>
      </c>
      <c r="AF6">
        <v>0.17654585838299999</v>
      </c>
      <c r="AG6">
        <v>-0.45009216666200003</v>
      </c>
      <c r="AH6">
        <v>0.236786514521</v>
      </c>
      <c r="AI6">
        <v>-795.43231201200001</v>
      </c>
      <c r="AJ6">
        <v>3.9979100227399998E-2</v>
      </c>
      <c r="AK6">
        <v>-2.32350111008</v>
      </c>
      <c r="AL6">
        <v>-2.6133227348300001</v>
      </c>
      <c r="AM6">
        <v>-1.13404202461</v>
      </c>
    </row>
    <row r="7" spans="1:39">
      <c r="A7" t="s">
        <v>26</v>
      </c>
      <c r="B7" t="s">
        <v>27</v>
      </c>
      <c r="C7" t="s">
        <v>28</v>
      </c>
      <c r="D7">
        <f>LOOKUP(B7,lonlat_id!$C$2:$C$38,lonlat_id!$A$2:$A$38)</f>
        <v>2</v>
      </c>
      <c r="E7">
        <v>43.23</v>
      </c>
      <c r="F7">
        <v>-4.3</v>
      </c>
      <c r="G7">
        <v>24</v>
      </c>
      <c r="H7">
        <v>13</v>
      </c>
      <c r="Q7">
        <v>-4.75</v>
      </c>
      <c r="R7">
        <v>-4.5999999999999996</v>
      </c>
      <c r="S7">
        <v>-4.8</v>
      </c>
      <c r="T7">
        <v>-4.3</v>
      </c>
      <c r="U7">
        <v>-4.25</v>
      </c>
      <c r="V7">
        <v>-4.2</v>
      </c>
      <c r="AD7">
        <v>1000</v>
      </c>
      <c r="AE7">
        <v>1.2196177244199999</v>
      </c>
      <c r="AF7">
        <v>2.6695175170900001</v>
      </c>
      <c r="AG7">
        <v>8.2784965634300003E-3</v>
      </c>
      <c r="AH7">
        <v>0.28031060099600003</v>
      </c>
      <c r="AI7">
        <v>-752.34039306600005</v>
      </c>
      <c r="AJ7">
        <v>8.4071762859800003E-2</v>
      </c>
      <c r="AK7">
        <v>-2.1020739078499999</v>
      </c>
      <c r="AL7">
        <v>-1.90631341934</v>
      </c>
      <c r="AM7">
        <v>-0.98521190881700005</v>
      </c>
    </row>
    <row r="8" spans="1:39">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D8">
        <v>1500</v>
      </c>
      <c r="AE8">
        <v>1.43999552727</v>
      </c>
      <c r="AF8">
        <v>4.8267440795900001</v>
      </c>
      <c r="AG8">
        <v>0.50779414176899995</v>
      </c>
      <c r="AH8">
        <v>0.49121621251100001</v>
      </c>
      <c r="AI8">
        <v>-917.70489501999998</v>
      </c>
      <c r="AJ8">
        <v>0.15245890617399999</v>
      </c>
      <c r="AK8">
        <v>-3.1093497276300002</v>
      </c>
      <c r="AL8">
        <v>-2.7909517288200001</v>
      </c>
      <c r="AM8">
        <v>-1.88089823723</v>
      </c>
    </row>
    <row r="9" spans="1:39">
      <c r="A9" t="s">
        <v>29</v>
      </c>
      <c r="B9" t="s">
        <v>30</v>
      </c>
      <c r="C9" t="s">
        <v>32</v>
      </c>
      <c r="D9">
        <f>LOOKUP(B9,lonlat_id!$C$2:$C$38,lonlat_id!$A$2:$A$38)</f>
        <v>3</v>
      </c>
      <c r="E9">
        <v>52.23</v>
      </c>
      <c r="F9">
        <v>-9.44</v>
      </c>
      <c r="G9">
        <v>60</v>
      </c>
      <c r="H9">
        <v>10.4</v>
      </c>
      <c r="I9">
        <v>-5.6</v>
      </c>
      <c r="J9">
        <v>-3.54</v>
      </c>
      <c r="AD9">
        <v>2000</v>
      </c>
      <c r="AE9">
        <v>1.2323589324999999</v>
      </c>
      <c r="AF9">
        <v>3.4586157798800001</v>
      </c>
      <c r="AG9">
        <v>-0.21630141139</v>
      </c>
      <c r="AH9">
        <v>0.47107627987900003</v>
      </c>
      <c r="AI9">
        <v>-975.74810791000004</v>
      </c>
      <c r="AJ9">
        <v>0.123373992741</v>
      </c>
      <c r="AK9">
        <v>-4.0388312339799999</v>
      </c>
      <c r="AL9">
        <v>-3.33612442017</v>
      </c>
      <c r="AM9">
        <v>-2.0783996581999999</v>
      </c>
    </row>
    <row r="10" spans="1:39">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D10">
        <v>2500</v>
      </c>
      <c r="AE10">
        <v>1.7349368333799999</v>
      </c>
      <c r="AF10">
        <v>6.3452734947199998</v>
      </c>
      <c r="AG10">
        <v>-0.13655117154099999</v>
      </c>
      <c r="AH10">
        <v>0.205448359251</v>
      </c>
      <c r="AI10" t="s">
        <v>147</v>
      </c>
      <c r="AJ10">
        <v>0.14451465010600001</v>
      </c>
      <c r="AK10">
        <v>-4.2936806678800004</v>
      </c>
      <c r="AL10">
        <v>-3.6747069358800002</v>
      </c>
      <c r="AM10">
        <v>-2.49026608467</v>
      </c>
    </row>
    <row r="11" spans="1:39">
      <c r="A11" t="s">
        <v>33</v>
      </c>
      <c r="B11" t="s">
        <v>34</v>
      </c>
      <c r="C11" t="s">
        <v>36</v>
      </c>
      <c r="D11">
        <f>LOOKUP(B11,lonlat_id!$C$2:$C$38,lonlat_id!$A$2:$A$38)</f>
        <v>4</v>
      </c>
      <c r="E11">
        <v>43.7</v>
      </c>
      <c r="F11">
        <v>3.6</v>
      </c>
      <c r="G11">
        <v>75</v>
      </c>
      <c r="H11">
        <v>14.5</v>
      </c>
      <c r="I11">
        <v>-6.2</v>
      </c>
      <c r="J11">
        <v>-5.5</v>
      </c>
      <c r="K11">
        <v>-5.7</v>
      </c>
      <c r="L11">
        <v>-5.25</v>
      </c>
      <c r="AD11">
        <v>3000</v>
      </c>
      <c r="AE11">
        <v>7.6678127050400002E-2</v>
      </c>
      <c r="AF11">
        <v>7.1667523384100003</v>
      </c>
      <c r="AG11">
        <v>0.73115932941399997</v>
      </c>
      <c r="AH11">
        <v>0.35700014233600003</v>
      </c>
      <c r="AI11" t="s">
        <v>147</v>
      </c>
      <c r="AJ11">
        <v>0.26982894539800001</v>
      </c>
      <c r="AK11">
        <v>-4.2112541198700004</v>
      </c>
      <c r="AL11">
        <v>-3.0664010047899999</v>
      </c>
      <c r="AM11">
        <v>-2.75713276863</v>
      </c>
    </row>
    <row r="12" spans="1:39">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D12">
        <v>3500</v>
      </c>
      <c r="AE12">
        <v>-0.64287286996799997</v>
      </c>
      <c r="AF12">
        <v>-1.20768976212</v>
      </c>
      <c r="AG12">
        <v>-0.225171923637</v>
      </c>
      <c r="AH12">
        <v>-6.1581730842600003E-3</v>
      </c>
      <c r="AI12">
        <v>-970.22430419900002</v>
      </c>
      <c r="AJ12">
        <v>5.2653856575500001E-2</v>
      </c>
      <c r="AK12">
        <v>-3.5558395385699999</v>
      </c>
      <c r="AL12">
        <v>-3.0091700553899998</v>
      </c>
      <c r="AM12">
        <v>-3.2782793044999998</v>
      </c>
    </row>
    <row r="13" spans="1:39">
      <c r="A13" t="s">
        <v>26</v>
      </c>
      <c r="B13" t="s">
        <v>37</v>
      </c>
      <c r="C13" t="s">
        <v>39</v>
      </c>
      <c r="D13">
        <f>LOOKUP(B13,lonlat_id!$C$2:$C$38,lonlat_id!$A$2:$A$38)</f>
        <v>5</v>
      </c>
      <c r="E13">
        <v>43.43</v>
      </c>
      <c r="F13">
        <v>-3.66</v>
      </c>
      <c r="G13">
        <v>75</v>
      </c>
      <c r="H13">
        <v>13</v>
      </c>
      <c r="I13">
        <v>-5.4</v>
      </c>
      <c r="J13">
        <v>-4.4800000000000004</v>
      </c>
      <c r="K13">
        <v>-4.47</v>
      </c>
      <c r="AD13">
        <v>4000</v>
      </c>
      <c r="AE13">
        <v>-0.12817779183399999</v>
      </c>
      <c r="AF13">
        <v>3.5647382736200002</v>
      </c>
      <c r="AG13">
        <v>0.38316595554400001</v>
      </c>
      <c r="AH13">
        <v>8.1734091043500004E-2</v>
      </c>
      <c r="AI13">
        <v>-457.20709228499999</v>
      </c>
      <c r="AJ13">
        <v>0.115538917482</v>
      </c>
      <c r="AK13">
        <v>-3.2905173301700001</v>
      </c>
      <c r="AL13">
        <v>-2.14877796173</v>
      </c>
      <c r="AM13">
        <v>-2.4039328098300001</v>
      </c>
    </row>
    <row r="14" spans="1:39">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D14">
        <v>4500</v>
      </c>
      <c r="AE14">
        <v>-0.89108753204299995</v>
      </c>
      <c r="AF14">
        <v>5.15760946274</v>
      </c>
      <c r="AG14">
        <v>0.32731285691299999</v>
      </c>
      <c r="AH14">
        <v>0.21223154663999999</v>
      </c>
      <c r="AI14">
        <v>-501.04656982400002</v>
      </c>
      <c r="AJ14">
        <v>0.15703463554399999</v>
      </c>
      <c r="AK14">
        <v>-3.5042023658799999</v>
      </c>
      <c r="AL14">
        <v>-2.2829618454</v>
      </c>
      <c r="AM14">
        <v>-2.3948438167599999</v>
      </c>
    </row>
    <row r="15" spans="1:39">
      <c r="A15" t="s">
        <v>43</v>
      </c>
      <c r="B15" t="s">
        <v>44</v>
      </c>
      <c r="C15" t="s">
        <v>45</v>
      </c>
      <c r="D15">
        <f>LOOKUP(B15,lonlat_id!$C$2:$C$38,lonlat_id!$A$2:$A$38)</f>
        <v>7</v>
      </c>
      <c r="E15">
        <v>51.38</v>
      </c>
      <c r="F15">
        <v>2.2999999999999998</v>
      </c>
      <c r="G15">
        <v>180</v>
      </c>
      <c r="H15">
        <v>10</v>
      </c>
      <c r="J15">
        <v>-4.5</v>
      </c>
      <c r="AD15">
        <v>5000</v>
      </c>
      <c r="AE15">
        <v>1.30719864368</v>
      </c>
      <c r="AF15">
        <v>4.4315528869599996</v>
      </c>
      <c r="AG15">
        <v>0.52636849880199998</v>
      </c>
      <c r="AH15">
        <v>8.6111277341800005E-2</v>
      </c>
      <c r="AI15">
        <v>-919.88385009800004</v>
      </c>
      <c r="AJ15">
        <v>0.13792929053299999</v>
      </c>
      <c r="AK15">
        <v>-3.7680325508100001</v>
      </c>
      <c r="AL15">
        <v>-3.3118438720699999</v>
      </c>
      <c r="AM15">
        <v>-2.9797961711899998</v>
      </c>
    </row>
    <row r="16" spans="1:39">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D16">
        <v>5500</v>
      </c>
      <c r="AE16">
        <v>1.80404031277</v>
      </c>
      <c r="AF16">
        <v>7.5054430961599996</v>
      </c>
      <c r="AG16">
        <v>0.27639657259</v>
      </c>
      <c r="AH16">
        <v>0.73147475719499999</v>
      </c>
      <c r="AI16">
        <v>-1169.88549805</v>
      </c>
      <c r="AJ16">
        <v>0.213770866394</v>
      </c>
      <c r="AK16">
        <v>-4.1976108550999998</v>
      </c>
      <c r="AL16">
        <v>-3.9159207344100002</v>
      </c>
      <c r="AM16">
        <v>-2.9890611171699999</v>
      </c>
    </row>
    <row r="17" spans="1:39">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D17">
        <v>6000</v>
      </c>
      <c r="AE17">
        <v>1.6692360639599999</v>
      </c>
      <c r="AF17">
        <v>9.0826721191399997</v>
      </c>
      <c r="AG17">
        <v>-0.12037659436500001</v>
      </c>
      <c r="AH17">
        <v>0.50502073764800004</v>
      </c>
      <c r="AI17">
        <v>-956.32171630899995</v>
      </c>
      <c r="AJ17">
        <v>0.315314471722</v>
      </c>
      <c r="AK17">
        <v>-3.7868123054499998</v>
      </c>
      <c r="AL17">
        <v>-3.2444233894300001</v>
      </c>
      <c r="AM17">
        <v>-2.6325311660800002</v>
      </c>
    </row>
    <row r="18" spans="1:39">
      <c r="A18" t="s">
        <v>48</v>
      </c>
      <c r="B18" t="s">
        <v>51</v>
      </c>
      <c r="C18" t="s">
        <v>52</v>
      </c>
      <c r="D18">
        <f>LOOKUP(B18,lonlat_id!$C$2:$C$38,lonlat_id!$A$2:$A$38)</f>
        <v>10</v>
      </c>
      <c r="E18">
        <v>50.13</v>
      </c>
      <c r="F18">
        <v>5.16</v>
      </c>
      <c r="G18">
        <v>180</v>
      </c>
      <c r="H18">
        <v>9</v>
      </c>
      <c r="I18">
        <v>-7.5</v>
      </c>
      <c r="J18">
        <v>-5.5</v>
      </c>
      <c r="K18">
        <v>-6</v>
      </c>
      <c r="L18">
        <v>-6.2</v>
      </c>
      <c r="AD18">
        <v>6500</v>
      </c>
      <c r="AE18">
        <v>0.49786922335599998</v>
      </c>
      <c r="AF18">
        <v>5.1863150596600001</v>
      </c>
      <c r="AG18">
        <v>-0.45688936114299999</v>
      </c>
      <c r="AH18">
        <v>0.395787268877</v>
      </c>
      <c r="AI18">
        <v>-645.67547607400002</v>
      </c>
      <c r="AJ18">
        <v>0.103638000786</v>
      </c>
      <c r="AK18">
        <v>-4.1540880203199997</v>
      </c>
      <c r="AL18">
        <v>-3.9717855453499999</v>
      </c>
      <c r="AM18">
        <v>-3.1946740150499999</v>
      </c>
    </row>
    <row r="19" spans="1:39">
      <c r="A19" t="s">
        <v>48</v>
      </c>
      <c r="B19" t="s">
        <v>51</v>
      </c>
      <c r="C19" t="s">
        <v>53</v>
      </c>
      <c r="D19">
        <f>LOOKUP(B19,lonlat_id!$C$2:$C$38,lonlat_id!$A$2:$A$38)</f>
        <v>10</v>
      </c>
      <c r="E19">
        <v>50.13</v>
      </c>
      <c r="F19">
        <v>5.16</v>
      </c>
      <c r="G19">
        <v>180</v>
      </c>
      <c r="H19">
        <v>8.9</v>
      </c>
      <c r="I19">
        <v>-7.5</v>
      </c>
      <c r="J19">
        <v>-5.55</v>
      </c>
      <c r="AD19">
        <v>7000</v>
      </c>
      <c r="AE19">
        <v>-0.69756835699099995</v>
      </c>
      <c r="AF19">
        <v>3.2353701591499999</v>
      </c>
      <c r="AG19">
        <v>-0.51302909851099998</v>
      </c>
      <c r="AH19">
        <v>5.1467150449799999E-2</v>
      </c>
      <c r="AI19">
        <v>421.27832031200001</v>
      </c>
      <c r="AJ19">
        <v>7.4419617652900005E-2</v>
      </c>
      <c r="AK19">
        <v>-2.4470825195299999</v>
      </c>
      <c r="AL19">
        <v>-2.4221711158799999</v>
      </c>
      <c r="AM19">
        <v>-1.93736457825</v>
      </c>
    </row>
    <row r="20" spans="1:39">
      <c r="A20" t="s">
        <v>54</v>
      </c>
      <c r="B20" t="s">
        <v>55</v>
      </c>
      <c r="C20" t="s">
        <v>56</v>
      </c>
      <c r="D20">
        <f>LOOKUP(B20,lonlat_id!$C$2:$C$38,lonlat_id!$A$2:$A$38)</f>
        <v>11</v>
      </c>
      <c r="E20">
        <v>49</v>
      </c>
      <c r="F20">
        <v>7</v>
      </c>
      <c r="G20">
        <v>185</v>
      </c>
      <c r="H20">
        <v>9.4</v>
      </c>
      <c r="I20">
        <v>-8.3699999999999992</v>
      </c>
      <c r="P20">
        <v>-5.4</v>
      </c>
      <c r="Q20">
        <v>-5.5</v>
      </c>
      <c r="R20">
        <v>-5.75</v>
      </c>
      <c r="S20">
        <v>-5.3</v>
      </c>
      <c r="AD20">
        <v>7500</v>
      </c>
      <c r="AE20">
        <v>3.31696248055</v>
      </c>
      <c r="AF20">
        <v>-0.50562334060699998</v>
      </c>
      <c r="AG20">
        <v>-1.2474592924100001</v>
      </c>
      <c r="AH20">
        <v>0.16500601172400001</v>
      </c>
      <c r="AI20">
        <v>-86.626525878899997</v>
      </c>
      <c r="AJ20">
        <v>9.9879346787900003E-2</v>
      </c>
      <c r="AK20">
        <v>-3.0243639945999998</v>
      </c>
      <c r="AL20">
        <v>-1.98528814316</v>
      </c>
      <c r="AM20">
        <v>-3.3618278503400001</v>
      </c>
    </row>
    <row r="21" spans="1:39">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D21">
        <v>8000</v>
      </c>
      <c r="AE21">
        <v>4.5165438652000001</v>
      </c>
      <c r="AF21">
        <v>-3.3992938995399999</v>
      </c>
      <c r="AG21">
        <v>-1.4084624052000001</v>
      </c>
      <c r="AH21">
        <v>0.58978557586699998</v>
      </c>
      <c r="AI21">
        <v>267.57946777299998</v>
      </c>
      <c r="AJ21">
        <v>0.165312707424</v>
      </c>
      <c r="AK21">
        <v>-3.18183374405</v>
      </c>
      <c r="AL21">
        <v>-2.7997078895600001</v>
      </c>
      <c r="AM21">
        <v>-2.3956649303400002</v>
      </c>
    </row>
    <row r="22" spans="1:39">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D22">
        <v>8500</v>
      </c>
      <c r="AE22">
        <v>5.5152139663700002</v>
      </c>
      <c r="AF22">
        <v>-1.0632070303000001</v>
      </c>
      <c r="AG22">
        <v>-0.85841530561400003</v>
      </c>
      <c r="AH22">
        <v>0.48326423764199999</v>
      </c>
      <c r="AI22">
        <v>-357.47033691399997</v>
      </c>
      <c r="AJ22">
        <v>0.14855790138200001</v>
      </c>
      <c r="AK22">
        <v>-3.71598577499</v>
      </c>
      <c r="AL22">
        <v>-3.2318134307899999</v>
      </c>
      <c r="AM22">
        <v>-3.72491073608</v>
      </c>
    </row>
    <row r="23" spans="1:39">
      <c r="A23" t="s">
        <v>33</v>
      </c>
      <c r="B23" t="s">
        <v>59</v>
      </c>
      <c r="C23" t="s">
        <v>60</v>
      </c>
      <c r="D23">
        <f>LOOKUP(B23,lonlat_id!$C$2:$C$38,lonlat_id!$A$2:$A$38)</f>
        <v>12</v>
      </c>
      <c r="E23">
        <v>44.23</v>
      </c>
      <c r="F23">
        <v>4.26</v>
      </c>
      <c r="G23">
        <v>240</v>
      </c>
      <c r="H23">
        <v>13.2</v>
      </c>
      <c r="I23">
        <v>-6.8</v>
      </c>
      <c r="V23">
        <v>-5</v>
      </c>
      <c r="AD23">
        <v>9000</v>
      </c>
      <c r="AE23">
        <v>5.5596957206699997</v>
      </c>
      <c r="AF23">
        <v>-3.5691242218000001</v>
      </c>
      <c r="AG23">
        <v>-1.23810958862</v>
      </c>
      <c r="AH23">
        <v>0.37530341744399998</v>
      </c>
      <c r="AI23">
        <v>-481.51593017599998</v>
      </c>
      <c r="AJ23">
        <v>0.109776698053</v>
      </c>
      <c r="AK23">
        <v>-4.2695355415299998</v>
      </c>
      <c r="AL23">
        <v>-3.97583007812</v>
      </c>
      <c r="AM23">
        <v>-4.1314573287999998</v>
      </c>
    </row>
    <row r="24" spans="1:39">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D24">
        <v>9500</v>
      </c>
      <c r="AE24">
        <v>5.3271241187999996</v>
      </c>
      <c r="AF24">
        <v>-3.3579993248000002</v>
      </c>
      <c r="AG24">
        <v>-2.3418643474600001</v>
      </c>
      <c r="AH24">
        <v>-4.0933161974000001E-2</v>
      </c>
      <c r="AI24">
        <v>-149.32086181599999</v>
      </c>
      <c r="AJ24">
        <v>0.11446829885199999</v>
      </c>
      <c r="AK24">
        <v>-3.7355103492700001</v>
      </c>
      <c r="AL24">
        <v>-3.5080966949499999</v>
      </c>
      <c r="AM24">
        <v>-3.3514618873600002</v>
      </c>
    </row>
    <row r="25" spans="1:39">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D25">
        <v>10000</v>
      </c>
      <c r="AE25">
        <v>5.1419444084199997</v>
      </c>
      <c r="AF25">
        <v>-6.8234949111900001</v>
      </c>
      <c r="AG25">
        <v>-2.4814636707300002</v>
      </c>
      <c r="AH25">
        <v>0.421274632215</v>
      </c>
      <c r="AI25">
        <v>-236.32366943400001</v>
      </c>
      <c r="AJ25">
        <v>9.12783369422E-2</v>
      </c>
      <c r="AK25">
        <v>-4.9432392120399999</v>
      </c>
      <c r="AL25">
        <v>-4.7322273254400002</v>
      </c>
      <c r="AM25">
        <v>-4.0364460945099996</v>
      </c>
    </row>
    <row r="26" spans="1:39">
      <c r="A26" t="s">
        <v>64</v>
      </c>
      <c r="B26" t="s">
        <v>65</v>
      </c>
      <c r="C26" t="s">
        <v>67</v>
      </c>
      <c r="D26">
        <f>LOOKUP(B26,lonlat_id!$C$2:$C$38,lonlat_id!$A$2:$A$38)</f>
        <v>14</v>
      </c>
      <c r="E26">
        <v>67.540000000000006</v>
      </c>
      <c r="F26">
        <v>13</v>
      </c>
      <c r="G26">
        <v>280</v>
      </c>
      <c r="H26">
        <v>2.8</v>
      </c>
      <c r="I26">
        <v>-10</v>
      </c>
      <c r="J26">
        <v>-7.33</v>
      </c>
      <c r="K26">
        <v>-7.25</v>
      </c>
      <c r="L26">
        <v>-7.2</v>
      </c>
      <c r="M26">
        <v>-7.35</v>
      </c>
      <c r="N26">
        <v>-7.33</v>
      </c>
      <c r="AD26">
        <v>10500</v>
      </c>
      <c r="AE26">
        <v>4.93487167358</v>
      </c>
      <c r="AF26">
        <v>-5.8542623519900001</v>
      </c>
      <c r="AG26">
        <v>-2.17088365555</v>
      </c>
      <c r="AH26">
        <v>0.66554427146899997</v>
      </c>
      <c r="AI26">
        <v>-545.02606201200001</v>
      </c>
      <c r="AJ26">
        <v>7.2723910212500006E-2</v>
      </c>
      <c r="AK26">
        <v>-4.7170767784100001</v>
      </c>
      <c r="AL26">
        <v>-4.4606389999399996</v>
      </c>
      <c r="AM26">
        <v>-3.5426106452899999</v>
      </c>
    </row>
    <row r="27" spans="1:39">
      <c r="A27" t="s">
        <v>64</v>
      </c>
      <c r="B27" t="s">
        <v>65</v>
      </c>
      <c r="C27" t="s">
        <v>68</v>
      </c>
      <c r="D27">
        <f>LOOKUP(B27,lonlat_id!$C$2:$C$38,lonlat_id!$A$2:$A$38)</f>
        <v>14</v>
      </c>
      <c r="E27">
        <v>67.540000000000006</v>
      </c>
      <c r="F27">
        <v>13</v>
      </c>
      <c r="G27">
        <v>280</v>
      </c>
      <c r="H27">
        <v>2.8</v>
      </c>
      <c r="I27">
        <v>-10</v>
      </c>
      <c r="O27">
        <v>-7.53</v>
      </c>
      <c r="P27">
        <v>-7.75</v>
      </c>
      <c r="Q27">
        <v>-7.1</v>
      </c>
      <c r="AD27">
        <v>11000</v>
      </c>
      <c r="AE27">
        <v>4.4192786216700002</v>
      </c>
      <c r="AF27">
        <v>-2.1553962230699999</v>
      </c>
      <c r="AG27">
        <v>-1.74287712574</v>
      </c>
      <c r="AH27">
        <v>0.51456844806699997</v>
      </c>
      <c r="AI27">
        <v>-410.494140625</v>
      </c>
      <c r="AJ27">
        <v>9.9340461194500004E-2</v>
      </c>
      <c r="AK27">
        <v>-2.8617372512800001</v>
      </c>
      <c r="AL27">
        <v>-3.0675511360200001</v>
      </c>
      <c r="AM27">
        <v>-3.2117071151699998</v>
      </c>
    </row>
    <row r="28" spans="1:39">
      <c r="A28" t="s">
        <v>23</v>
      </c>
      <c r="B28" t="s">
        <v>69</v>
      </c>
      <c r="C28" t="s">
        <v>70</v>
      </c>
      <c r="D28">
        <f>LOOKUP(B28,lonlat_id!$C$2:$C$38,lonlat_id!$A$2:$A$38)</f>
        <v>15</v>
      </c>
      <c r="E28">
        <v>45</v>
      </c>
      <c r="F28">
        <v>10</v>
      </c>
      <c r="G28">
        <v>300</v>
      </c>
      <c r="H28">
        <v>12</v>
      </c>
      <c r="K28">
        <v>-4.25</v>
      </c>
      <c r="L28">
        <v>-3.75</v>
      </c>
      <c r="M28">
        <v>-3.6</v>
      </c>
      <c r="N28">
        <v>-3.3</v>
      </c>
      <c r="O28">
        <v>-3.6</v>
      </c>
      <c r="P28">
        <v>-3.85</v>
      </c>
      <c r="Q28">
        <v>-3.75</v>
      </c>
      <c r="AD28">
        <v>11500</v>
      </c>
      <c r="AE28">
        <v>3.1930482387499999</v>
      </c>
      <c r="AF28">
        <v>-4.6881475448599996</v>
      </c>
      <c r="AG28">
        <v>-2.1148772239700002</v>
      </c>
      <c r="AH28">
        <v>7.8678041696500001E-2</v>
      </c>
      <c r="AI28">
        <v>-512.43206787099996</v>
      </c>
      <c r="AJ28">
        <v>2.7091622352600001E-2</v>
      </c>
      <c r="AK28">
        <v>-2.6279110908500001</v>
      </c>
      <c r="AL28">
        <v>-3.0328903198199999</v>
      </c>
      <c r="AM28">
        <v>-2.5706958770799999</v>
      </c>
    </row>
    <row r="29" spans="1:39">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D29">
        <v>12000</v>
      </c>
      <c r="AE29">
        <v>2.5285158157300001</v>
      </c>
      <c r="AF29">
        <v>-1.45421659946</v>
      </c>
      <c r="AG29">
        <v>-1.2842631339999999</v>
      </c>
      <c r="AH29">
        <v>0.28948846459400002</v>
      </c>
      <c r="AI29">
        <v>-669.45562744100005</v>
      </c>
      <c r="AJ29">
        <v>-1.34990736842E-3</v>
      </c>
      <c r="AK29">
        <v>-3.2122774124100002</v>
      </c>
      <c r="AL29">
        <v>-2.3853688240099999</v>
      </c>
      <c r="AM29">
        <v>-2.3652901649500002</v>
      </c>
    </row>
    <row r="30" spans="1:39">
      <c r="A30" t="s">
        <v>73</v>
      </c>
      <c r="B30" t="s">
        <v>74</v>
      </c>
      <c r="C30" t="s">
        <v>75</v>
      </c>
      <c r="D30">
        <f>LOOKUP(B30,lonlat_id!$C$2:$C$38,lonlat_id!$A$2:$A$38)</f>
        <v>17</v>
      </c>
      <c r="E30">
        <v>58.15</v>
      </c>
      <c r="F30">
        <v>-4.9800000000000004</v>
      </c>
      <c r="G30">
        <v>220</v>
      </c>
      <c r="H30">
        <v>7.2</v>
      </c>
      <c r="I30">
        <v>-7.1</v>
      </c>
      <c r="J30">
        <v>-5.2</v>
      </c>
      <c r="K30">
        <v>-4.2</v>
      </c>
      <c r="L30">
        <v>-5</v>
      </c>
      <c r="M30">
        <v>-4.82</v>
      </c>
    </row>
    <row r="31" spans="1:39">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39">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topLeftCell="L5" zoomScale="80" zoomScaleNormal="80" zoomScalePageLayoutView="80" workbookViewId="0">
      <selection activeCell="AH45" sqref="AH45"/>
    </sheetView>
  </sheetViews>
  <sheetFormatPr baseColWidth="10" defaultRowHeight="15" x14ac:dyDescent="0"/>
  <sheetData>
    <row r="1" spans="1:40">
      <c r="A1" t="s">
        <v>0</v>
      </c>
    </row>
    <row r="2" spans="1:40">
      <c r="A2" t="s">
        <v>1</v>
      </c>
    </row>
    <row r="3" spans="1:40">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40">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row>
    <row r="5" spans="1:40">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E5" t="s">
        <v>135</v>
      </c>
      <c r="AF5" s="2" t="s">
        <v>136</v>
      </c>
      <c r="AG5" s="2" t="s">
        <v>137</v>
      </c>
      <c r="AH5" s="2" t="s">
        <v>138</v>
      </c>
      <c r="AI5" s="2" t="s">
        <v>139</v>
      </c>
      <c r="AJ5" s="2" t="s">
        <v>140</v>
      </c>
      <c r="AK5" s="2" t="s">
        <v>141</v>
      </c>
      <c r="AL5" s="2" t="s">
        <v>142</v>
      </c>
      <c r="AM5" s="2" t="s">
        <v>143</v>
      </c>
      <c r="AN5" s="2" t="s">
        <v>144</v>
      </c>
    </row>
    <row r="6" spans="1:40">
      <c r="A6" t="s">
        <v>23</v>
      </c>
      <c r="B6" t="s">
        <v>24</v>
      </c>
      <c r="C6" t="s">
        <v>25</v>
      </c>
      <c r="D6">
        <f>LOOKUP(B6,lonlat_id!$C$2:$C$38,lonlat_id!$A$2:$A$38)</f>
        <v>1</v>
      </c>
      <c r="E6">
        <v>38.15</v>
      </c>
      <c r="F6">
        <v>13.2</v>
      </c>
      <c r="G6">
        <v>22</v>
      </c>
      <c r="H6">
        <v>19.399999999999999</v>
      </c>
      <c r="I6">
        <v>-6</v>
      </c>
      <c r="J6">
        <v>-6.7</v>
      </c>
      <c r="K6">
        <v>-5.5</v>
      </c>
      <c r="P6">
        <v>-5.5</v>
      </c>
      <c r="Q6">
        <v>-6.2</v>
      </c>
      <c r="R6">
        <v>-5.25</v>
      </c>
      <c r="AE6">
        <v>100</v>
      </c>
      <c r="AF6">
        <v>0</v>
      </c>
      <c r="AG6">
        <v>0</v>
      </c>
      <c r="AH6">
        <v>0</v>
      </c>
      <c r="AI6">
        <v>0</v>
      </c>
      <c r="AJ6">
        <v>0</v>
      </c>
      <c r="AK6">
        <v>0</v>
      </c>
      <c r="AL6">
        <v>0</v>
      </c>
      <c r="AM6">
        <v>0</v>
      </c>
      <c r="AN6">
        <v>0</v>
      </c>
    </row>
    <row r="7" spans="1:40">
      <c r="A7" t="s">
        <v>26</v>
      </c>
      <c r="B7" t="s">
        <v>27</v>
      </c>
      <c r="C7" t="s">
        <v>28</v>
      </c>
      <c r="D7">
        <f>LOOKUP(B7,lonlat_id!$C$2:$C$38,lonlat_id!$A$2:$A$38)</f>
        <v>2</v>
      </c>
      <c r="E7">
        <v>43.23</v>
      </c>
      <c r="F7">
        <v>-4.3</v>
      </c>
      <c r="G7">
        <v>24</v>
      </c>
      <c r="H7">
        <v>13</v>
      </c>
      <c r="Q7">
        <v>-4.75</v>
      </c>
      <c r="R7">
        <v>-4.5999999999999996</v>
      </c>
      <c r="S7">
        <v>-4.8</v>
      </c>
      <c r="T7">
        <v>-4.3</v>
      </c>
      <c r="U7">
        <v>-4.25</v>
      </c>
      <c r="V7">
        <v>-4.2</v>
      </c>
      <c r="AE7">
        <v>500</v>
      </c>
      <c r="AF7">
        <v>3.5885648727400001</v>
      </c>
      <c r="AG7">
        <v>-3.7742800712600002</v>
      </c>
      <c r="AH7">
        <v>-0.55401867628099999</v>
      </c>
      <c r="AI7">
        <v>-9.3610882759099998E-3</v>
      </c>
      <c r="AJ7">
        <v>150.40612793</v>
      </c>
      <c r="AK7">
        <v>5.2336379885700004E-3</v>
      </c>
      <c r="AL7">
        <v>-9.7739756107299999E-2</v>
      </c>
      <c r="AM7">
        <v>-1.56089293957</v>
      </c>
      <c r="AN7">
        <v>0.89782422781000004</v>
      </c>
    </row>
    <row r="8" spans="1:40">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E8">
        <v>1000</v>
      </c>
      <c r="AF8">
        <v>2.9294595718399998</v>
      </c>
      <c r="AG8">
        <v>-3.7943708896600001</v>
      </c>
      <c r="AH8">
        <v>-0.60766935348499995</v>
      </c>
      <c r="AI8">
        <v>-6.9000050425500004E-2</v>
      </c>
      <c r="AJ8">
        <v>410.57168579099999</v>
      </c>
      <c r="AK8">
        <v>1.4903975650700001E-2</v>
      </c>
      <c r="AL8">
        <v>0.463626563549</v>
      </c>
      <c r="AM8">
        <v>-2.1889238357499998</v>
      </c>
      <c r="AN8">
        <v>2.5603125095400001</v>
      </c>
    </row>
    <row r="9" spans="1:40">
      <c r="A9" t="s">
        <v>29</v>
      </c>
      <c r="B9" t="s">
        <v>30</v>
      </c>
      <c r="C9" t="s">
        <v>32</v>
      </c>
      <c r="D9">
        <f>LOOKUP(B9,lonlat_id!$C$2:$C$38,lonlat_id!$A$2:$A$38)</f>
        <v>3</v>
      </c>
      <c r="E9">
        <v>52.23</v>
      </c>
      <c r="F9">
        <v>-9.44</v>
      </c>
      <c r="G9">
        <v>60</v>
      </c>
      <c r="H9">
        <v>10.4</v>
      </c>
      <c r="I9">
        <v>-5.6</v>
      </c>
      <c r="J9">
        <v>-3.54</v>
      </c>
      <c r="AE9">
        <v>1500</v>
      </c>
      <c r="AF9">
        <v>3.4761629104599998</v>
      </c>
      <c r="AG9">
        <v>-2.24264574051</v>
      </c>
      <c r="AH9">
        <v>0.26488667726499998</v>
      </c>
      <c r="AI9">
        <v>-5.04286587238E-2</v>
      </c>
      <c r="AJ9">
        <v>142.038162231</v>
      </c>
      <c r="AK9">
        <v>7.9766353592299992E-3</v>
      </c>
      <c r="AL9">
        <v>-0.24582433700600001</v>
      </c>
      <c r="AM9">
        <v>-1.84444248676</v>
      </c>
      <c r="AN9">
        <v>1.07716262341</v>
      </c>
    </row>
    <row r="10" spans="1:40">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E10">
        <v>2000</v>
      </c>
      <c r="AF10">
        <v>0.35251522064200003</v>
      </c>
      <c r="AG10">
        <v>-8.2765617370599998</v>
      </c>
      <c r="AH10">
        <v>-0.121467195451</v>
      </c>
      <c r="AI10">
        <v>-1.01867341995</v>
      </c>
      <c r="AJ10">
        <v>370.87911987299998</v>
      </c>
      <c r="AK10">
        <v>-3.0204154551E-2</v>
      </c>
      <c r="AL10">
        <v>7.8671634197199997E-2</v>
      </c>
      <c r="AM10">
        <v>-1.6293901205100001</v>
      </c>
      <c r="AN10">
        <v>1.3158931732200001</v>
      </c>
    </row>
    <row r="11" spans="1:40">
      <c r="A11" t="s">
        <v>33</v>
      </c>
      <c r="B11" t="s">
        <v>34</v>
      </c>
      <c r="C11" t="s">
        <v>36</v>
      </c>
      <c r="D11">
        <f>LOOKUP(B11,lonlat_id!$C$2:$C$38,lonlat_id!$A$2:$A$38)</f>
        <v>4</v>
      </c>
      <c r="E11">
        <v>43.7</v>
      </c>
      <c r="F11">
        <v>3.6</v>
      </c>
      <c r="G11">
        <v>75</v>
      </c>
      <c r="H11">
        <v>14.5</v>
      </c>
      <c r="I11">
        <v>-6.2</v>
      </c>
      <c r="J11">
        <v>-5.5</v>
      </c>
      <c r="K11">
        <v>-5.7</v>
      </c>
      <c r="L11">
        <v>-5.25</v>
      </c>
      <c r="AE11">
        <v>2500</v>
      </c>
      <c r="AF11">
        <v>3.9663553237900002</v>
      </c>
      <c r="AG11">
        <v>-12.5974750519</v>
      </c>
      <c r="AH11">
        <v>-0.34728163480800001</v>
      </c>
      <c r="AI11">
        <v>-0.82109516859099996</v>
      </c>
      <c r="AJ11">
        <v>139.26622009299999</v>
      </c>
      <c r="AK11">
        <v>-1.13382218406E-2</v>
      </c>
      <c r="AL11">
        <v>-0.52866071462599995</v>
      </c>
      <c r="AM11">
        <v>-1.99364387989</v>
      </c>
      <c r="AN11">
        <v>1.0333397388500001</v>
      </c>
    </row>
    <row r="12" spans="1:40">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E12">
        <v>3000</v>
      </c>
      <c r="AF12">
        <v>0.89416313171399997</v>
      </c>
      <c r="AG12">
        <v>-13.251469612099999</v>
      </c>
      <c r="AH12">
        <v>-0.89990597963300001</v>
      </c>
      <c r="AI12">
        <v>-0.87390697002399997</v>
      </c>
      <c r="AJ12">
        <v>137.877487183</v>
      </c>
      <c r="AK12">
        <v>-3.7316069006900002E-2</v>
      </c>
      <c r="AL12">
        <v>-0.55809444189099999</v>
      </c>
      <c r="AM12">
        <v>-1.7487012147900001</v>
      </c>
      <c r="AN12">
        <v>0.73812890052799995</v>
      </c>
    </row>
    <row r="13" spans="1:40">
      <c r="A13" t="s">
        <v>26</v>
      </c>
      <c r="B13" t="s">
        <v>37</v>
      </c>
      <c r="C13" t="s">
        <v>39</v>
      </c>
      <c r="D13">
        <f>LOOKUP(B13,lonlat_id!$C$2:$C$38,lonlat_id!$A$2:$A$38)</f>
        <v>5</v>
      </c>
      <c r="E13">
        <v>43.43</v>
      </c>
      <c r="F13">
        <v>-3.66</v>
      </c>
      <c r="G13">
        <v>75</v>
      </c>
      <c r="H13">
        <v>13</v>
      </c>
      <c r="I13">
        <v>-5.4</v>
      </c>
      <c r="J13">
        <v>-4.4800000000000004</v>
      </c>
      <c r="K13">
        <v>-4.47</v>
      </c>
      <c r="AE13">
        <v>3500</v>
      </c>
      <c r="AF13">
        <v>2.8784837722800001</v>
      </c>
      <c r="AG13">
        <v>-10.287529945399999</v>
      </c>
      <c r="AH13">
        <v>-0.36472746729900002</v>
      </c>
      <c r="AI13">
        <v>-0.75615692138699997</v>
      </c>
      <c r="AJ13">
        <v>203.735717773</v>
      </c>
      <c r="AK13">
        <v>-2.8288673609499999E-2</v>
      </c>
      <c r="AL13">
        <v>-8.2067906856500006E-2</v>
      </c>
      <c r="AM13">
        <v>-1.02087056637</v>
      </c>
      <c r="AN13">
        <v>0.82021188735999995</v>
      </c>
    </row>
    <row r="14" spans="1:40">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E14">
        <v>4000</v>
      </c>
      <c r="AF14">
        <v>-0.492268562317</v>
      </c>
      <c r="AG14">
        <v>-12.394016265899999</v>
      </c>
      <c r="AH14">
        <v>-0.83047378063199995</v>
      </c>
      <c r="AI14">
        <v>-0.61149621009800004</v>
      </c>
      <c r="AJ14">
        <v>212.39466857900001</v>
      </c>
      <c r="AK14">
        <v>-2.9238883405900001E-2</v>
      </c>
      <c r="AL14">
        <v>3.8098126649899998E-2</v>
      </c>
      <c r="AM14">
        <v>-1.3785877227800001</v>
      </c>
      <c r="AN14">
        <v>1.2691020965599999</v>
      </c>
    </row>
    <row r="15" spans="1:40">
      <c r="A15" t="s">
        <v>43</v>
      </c>
      <c r="B15" t="s">
        <v>44</v>
      </c>
      <c r="C15" t="s">
        <v>45</v>
      </c>
      <c r="D15">
        <f>LOOKUP(B15,lonlat_id!$C$2:$C$38,lonlat_id!$A$2:$A$38)</f>
        <v>7</v>
      </c>
      <c r="E15">
        <v>51.38</v>
      </c>
      <c r="F15">
        <v>2.2999999999999998</v>
      </c>
      <c r="G15">
        <v>180</v>
      </c>
      <c r="H15">
        <v>10</v>
      </c>
      <c r="J15">
        <v>-4.5</v>
      </c>
      <c r="AE15">
        <v>4500</v>
      </c>
      <c r="AF15">
        <v>7.3185243606599997</v>
      </c>
      <c r="AG15">
        <v>-3.3124930858599999</v>
      </c>
      <c r="AH15">
        <v>0.18665517866600001</v>
      </c>
      <c r="AI15">
        <v>-0.44613465666800001</v>
      </c>
      <c r="AJ15">
        <v>393.70944213899998</v>
      </c>
      <c r="AK15">
        <v>-1.19915325195E-2</v>
      </c>
      <c r="AL15">
        <v>1.10504102707</v>
      </c>
      <c r="AM15">
        <v>0.77494800090799998</v>
      </c>
      <c r="AN15">
        <v>1.5658034086199999</v>
      </c>
    </row>
    <row r="16" spans="1:40">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E16">
        <v>5000</v>
      </c>
      <c r="AF16">
        <v>2.4481496810899999</v>
      </c>
      <c r="AG16">
        <v>-5.1233220100399999</v>
      </c>
      <c r="AH16">
        <v>-9.3364007770999999E-2</v>
      </c>
      <c r="AI16">
        <v>-0.57155448198299996</v>
      </c>
      <c r="AJ16">
        <v>227.50405883799999</v>
      </c>
      <c r="AK16">
        <v>-1.6413066536200002E-2</v>
      </c>
      <c r="AL16">
        <v>0.56448602676399995</v>
      </c>
      <c r="AM16">
        <v>0.14869588613500001</v>
      </c>
      <c r="AN16">
        <v>1.0816924572</v>
      </c>
    </row>
    <row r="17" spans="1:40">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E17">
        <v>5500</v>
      </c>
      <c r="AF17">
        <v>1.55606460571</v>
      </c>
      <c r="AG17">
        <v>-1.6678171157799999</v>
      </c>
      <c r="AH17">
        <v>8.0629654228699998E-2</v>
      </c>
      <c r="AI17">
        <v>-0.61775124072999998</v>
      </c>
      <c r="AJ17">
        <v>399.51702880900001</v>
      </c>
      <c r="AK17">
        <v>-2.9258016496900002E-2</v>
      </c>
      <c r="AL17">
        <v>1.9734604358700001</v>
      </c>
      <c r="AM17">
        <v>1.64955711365</v>
      </c>
      <c r="AN17">
        <v>2.04724884033</v>
      </c>
    </row>
    <row r="18" spans="1:40">
      <c r="A18" t="s">
        <v>48</v>
      </c>
      <c r="B18" t="s">
        <v>51</v>
      </c>
      <c r="C18" t="s">
        <v>52</v>
      </c>
      <c r="D18">
        <f>LOOKUP(B18,lonlat_id!$C$2:$C$38,lonlat_id!$A$2:$A$38)</f>
        <v>10</v>
      </c>
      <c r="E18">
        <v>50.13</v>
      </c>
      <c r="F18">
        <v>5.16</v>
      </c>
      <c r="G18">
        <v>180</v>
      </c>
      <c r="H18">
        <v>9</v>
      </c>
      <c r="I18">
        <v>-7.5</v>
      </c>
      <c r="J18">
        <v>-5.5</v>
      </c>
      <c r="K18">
        <v>-6</v>
      </c>
      <c r="L18">
        <v>-6.2</v>
      </c>
      <c r="AE18">
        <v>6000</v>
      </c>
      <c r="AF18">
        <v>2.7640161514299999</v>
      </c>
      <c r="AG18">
        <v>2.4451699256900001</v>
      </c>
      <c r="AH18">
        <v>0.345431357622</v>
      </c>
      <c r="AI18">
        <v>8.5947483778000003E-2</v>
      </c>
      <c r="AJ18">
        <v>315.87164306599999</v>
      </c>
      <c r="AK18">
        <v>-1.29101667553E-2</v>
      </c>
      <c r="AL18">
        <v>2.1448321342500001</v>
      </c>
      <c r="AM18">
        <v>1.8758879900000001</v>
      </c>
      <c r="AN18">
        <v>1.70909428596</v>
      </c>
    </row>
    <row r="19" spans="1:40">
      <c r="A19" t="s">
        <v>48</v>
      </c>
      <c r="B19" t="s">
        <v>51</v>
      </c>
      <c r="C19" t="s">
        <v>53</v>
      </c>
      <c r="D19">
        <f>LOOKUP(B19,lonlat_id!$C$2:$C$38,lonlat_id!$A$2:$A$38)</f>
        <v>10</v>
      </c>
      <c r="E19">
        <v>50.13</v>
      </c>
      <c r="F19">
        <v>5.16</v>
      </c>
      <c r="G19">
        <v>180</v>
      </c>
      <c r="H19">
        <v>8.9</v>
      </c>
      <c r="I19">
        <v>-7.5</v>
      </c>
      <c r="J19">
        <v>-5.55</v>
      </c>
      <c r="AE19">
        <v>6500</v>
      </c>
      <c r="AF19">
        <v>2.8171339034999998</v>
      </c>
      <c r="AG19">
        <v>-1.41374015808</v>
      </c>
      <c r="AH19">
        <v>0.189725100994</v>
      </c>
      <c r="AI19">
        <v>-0.59916758537299997</v>
      </c>
      <c r="AJ19">
        <v>395.98849487299998</v>
      </c>
      <c r="AK19">
        <v>-2.4792984128E-2</v>
      </c>
      <c r="AL19">
        <v>1.92626166344</v>
      </c>
      <c r="AM19">
        <v>1.13992142677</v>
      </c>
      <c r="AN19">
        <v>2.0001547336600001</v>
      </c>
    </row>
    <row r="20" spans="1:40">
      <c r="A20" t="s">
        <v>54</v>
      </c>
      <c r="B20" t="s">
        <v>55</v>
      </c>
      <c r="C20" t="s">
        <v>56</v>
      </c>
      <c r="D20">
        <f>LOOKUP(B20,lonlat_id!$C$2:$C$38,lonlat_id!$A$2:$A$38)</f>
        <v>11</v>
      </c>
      <c r="E20">
        <v>49</v>
      </c>
      <c r="F20">
        <v>7</v>
      </c>
      <c r="G20">
        <v>185</v>
      </c>
      <c r="H20">
        <v>9.4</v>
      </c>
      <c r="I20">
        <v>-8.3699999999999992</v>
      </c>
      <c r="P20">
        <v>-5.4</v>
      </c>
      <c r="Q20">
        <v>-5.5</v>
      </c>
      <c r="R20">
        <v>-5.75</v>
      </c>
      <c r="S20">
        <v>-5.3</v>
      </c>
      <c r="AE20">
        <v>7000</v>
      </c>
      <c r="AF20">
        <v>-1.40764713287</v>
      </c>
      <c r="AG20">
        <v>-11.318608284</v>
      </c>
      <c r="AH20">
        <v>-0.74509721994400002</v>
      </c>
      <c r="AI20">
        <v>-1.2065196037299999</v>
      </c>
      <c r="AJ20">
        <v>343.52127075200002</v>
      </c>
      <c r="AK20">
        <v>-2.4240946397200001E-2</v>
      </c>
      <c r="AL20">
        <v>1.7088551521299999</v>
      </c>
      <c r="AM20">
        <v>0.42394798994100003</v>
      </c>
      <c r="AN20">
        <v>0.79442697763400005</v>
      </c>
    </row>
    <row r="21" spans="1:40">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E21">
        <v>7500</v>
      </c>
      <c r="AF21">
        <v>2.7443418502800001</v>
      </c>
      <c r="AG21">
        <v>-12.4307155609</v>
      </c>
      <c r="AH21">
        <v>-0.871718943119</v>
      </c>
      <c r="AI21">
        <v>-0.96391296386699998</v>
      </c>
      <c r="AJ21">
        <v>438.3387146</v>
      </c>
      <c r="AK21">
        <v>-3.3423505723500002E-2</v>
      </c>
      <c r="AL21">
        <v>1.5153515338900001</v>
      </c>
      <c r="AM21">
        <v>-0.156796276569</v>
      </c>
      <c r="AN21">
        <v>2.1595749854999999</v>
      </c>
    </row>
    <row r="22" spans="1:40">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E22">
        <v>8000</v>
      </c>
      <c r="AF22">
        <v>3.6758298873899999</v>
      </c>
      <c r="AG22">
        <v>-7.0414595603899999</v>
      </c>
      <c r="AH22">
        <v>-0.47939327359200001</v>
      </c>
      <c r="AI22">
        <v>-0.81818860769299995</v>
      </c>
      <c r="AJ22">
        <v>493.13711547899999</v>
      </c>
      <c r="AK22">
        <v>-3.0953366309400002E-2</v>
      </c>
      <c r="AL22">
        <v>-0.74429863691300002</v>
      </c>
      <c r="AM22">
        <v>0.29245603084600003</v>
      </c>
      <c r="AN22">
        <v>1.3815276622799999</v>
      </c>
    </row>
    <row r="23" spans="1:40">
      <c r="A23" t="s">
        <v>33</v>
      </c>
      <c r="B23" t="s">
        <v>59</v>
      </c>
      <c r="C23" t="s">
        <v>60</v>
      </c>
      <c r="D23">
        <f>LOOKUP(B23,lonlat_id!$C$2:$C$38,lonlat_id!$A$2:$A$38)</f>
        <v>12</v>
      </c>
      <c r="E23">
        <v>44.23</v>
      </c>
      <c r="F23">
        <v>4.26</v>
      </c>
      <c r="G23">
        <v>240</v>
      </c>
      <c r="H23">
        <v>13.2</v>
      </c>
      <c r="I23">
        <v>-6.8</v>
      </c>
      <c r="V23">
        <v>-5</v>
      </c>
      <c r="AE23">
        <v>8500</v>
      </c>
      <c r="AF23">
        <v>2.9805517196700002</v>
      </c>
      <c r="AG23">
        <v>-5.9810404777499997</v>
      </c>
      <c r="AH23">
        <v>-0.311175584793</v>
      </c>
      <c r="AI23">
        <v>-0.514078497887</v>
      </c>
      <c r="AJ23">
        <v>330.12564086899999</v>
      </c>
      <c r="AK23">
        <v>-7.2018504142800002E-3</v>
      </c>
      <c r="AL23">
        <v>1.0777025222800001</v>
      </c>
      <c r="AM23">
        <v>0.355820119381</v>
      </c>
      <c r="AN23">
        <v>1.4683599472</v>
      </c>
    </row>
    <row r="24" spans="1:40">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E24">
        <v>9000</v>
      </c>
      <c r="AF24">
        <v>0.97943019866900005</v>
      </c>
      <c r="AG24">
        <v>-9.45117759705</v>
      </c>
      <c r="AH24">
        <v>-1.1343017816500001</v>
      </c>
      <c r="AI24">
        <v>-0.65250134468099996</v>
      </c>
      <c r="AJ24">
        <v>194.41867065400001</v>
      </c>
      <c r="AK24">
        <v>-2.2500151768299999E-2</v>
      </c>
      <c r="AL24">
        <v>-0.249862015247</v>
      </c>
      <c r="AM24">
        <v>-1.19180727005</v>
      </c>
      <c r="AN24">
        <v>1.47552585602</v>
      </c>
    </row>
    <row r="25" spans="1:40">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E25">
        <v>9500</v>
      </c>
      <c r="AF25">
        <v>3.5664472580000002</v>
      </c>
      <c r="AG25">
        <v>-8.1343203783000001E-2</v>
      </c>
      <c r="AH25">
        <v>-0.18854355812099999</v>
      </c>
      <c r="AI25">
        <v>-0.867576062679</v>
      </c>
      <c r="AJ25">
        <v>173.41130065900001</v>
      </c>
      <c r="AK25">
        <v>-4.5115120708900003E-2</v>
      </c>
      <c r="AL25">
        <v>-0.68719094991700003</v>
      </c>
      <c r="AM25">
        <v>-1.04737341404</v>
      </c>
      <c r="AN25">
        <v>2.5997741222399999</v>
      </c>
    </row>
    <row r="26" spans="1:40">
      <c r="A26" t="s">
        <v>64</v>
      </c>
      <c r="B26" t="s">
        <v>65</v>
      </c>
      <c r="C26" t="s">
        <v>67</v>
      </c>
      <c r="D26">
        <f>LOOKUP(B26,lonlat_id!$C$2:$C$38,lonlat_id!$A$2:$A$38)</f>
        <v>14</v>
      </c>
      <c r="E26">
        <v>67.540000000000006</v>
      </c>
      <c r="F26">
        <v>13</v>
      </c>
      <c r="G26">
        <v>280</v>
      </c>
      <c r="H26">
        <v>2.8</v>
      </c>
      <c r="I26">
        <v>-10</v>
      </c>
      <c r="J26">
        <v>-7.33</v>
      </c>
      <c r="K26">
        <v>-7.25</v>
      </c>
      <c r="L26">
        <v>-7.2</v>
      </c>
      <c r="M26">
        <v>-7.35</v>
      </c>
      <c r="N26">
        <v>-7.33</v>
      </c>
      <c r="AE26">
        <v>10000</v>
      </c>
      <c r="AF26">
        <v>2.3979625701899998</v>
      </c>
      <c r="AG26">
        <v>-5.2785406112700004</v>
      </c>
      <c r="AH26">
        <v>-0.54437512159300006</v>
      </c>
      <c r="AI26">
        <v>-0.59192359447499998</v>
      </c>
      <c r="AJ26">
        <v>89.994003295900001</v>
      </c>
      <c r="AK26">
        <v>-2.1193258464300001E-2</v>
      </c>
      <c r="AL26">
        <v>-1.78117632866</v>
      </c>
      <c r="AM26">
        <v>-3.98575258255</v>
      </c>
      <c r="AN26">
        <v>0.608154892921</v>
      </c>
    </row>
    <row r="27" spans="1:40">
      <c r="A27" t="s">
        <v>64</v>
      </c>
      <c r="B27" t="s">
        <v>65</v>
      </c>
      <c r="C27" t="s">
        <v>68</v>
      </c>
      <c r="D27">
        <f>LOOKUP(B27,lonlat_id!$C$2:$C$38,lonlat_id!$A$2:$A$38)</f>
        <v>14</v>
      </c>
      <c r="E27">
        <v>67.540000000000006</v>
      </c>
      <c r="F27">
        <v>13</v>
      </c>
      <c r="G27">
        <v>280</v>
      </c>
      <c r="H27">
        <v>2.8</v>
      </c>
      <c r="I27">
        <v>-10</v>
      </c>
      <c r="O27">
        <v>-7.53</v>
      </c>
      <c r="P27">
        <v>-7.75</v>
      </c>
      <c r="Q27">
        <v>-7.1</v>
      </c>
      <c r="AE27">
        <v>10500</v>
      </c>
      <c r="AF27">
        <v>2.6760625839199998</v>
      </c>
      <c r="AG27">
        <v>-6.0162210464500001</v>
      </c>
      <c r="AH27">
        <v>-0.56791472435000001</v>
      </c>
      <c r="AI27">
        <v>-0.17767435312300001</v>
      </c>
      <c r="AJ27">
        <v>81.700309753400006</v>
      </c>
      <c r="AK27">
        <v>-2.0748013630499999E-2</v>
      </c>
      <c r="AL27">
        <v>-0.68744748830799995</v>
      </c>
      <c r="AM27">
        <v>-2.64148378372</v>
      </c>
      <c r="AN27">
        <v>-0.34080678224599997</v>
      </c>
    </row>
    <row r="28" spans="1:40">
      <c r="A28" t="s">
        <v>23</v>
      </c>
      <c r="B28" t="s">
        <v>69</v>
      </c>
      <c r="C28" t="s">
        <v>70</v>
      </c>
      <c r="D28">
        <f>LOOKUP(B28,lonlat_id!$C$2:$C$38,lonlat_id!$A$2:$A$38)</f>
        <v>15</v>
      </c>
      <c r="E28">
        <v>45</v>
      </c>
      <c r="F28">
        <v>10</v>
      </c>
      <c r="G28">
        <v>300</v>
      </c>
      <c r="H28">
        <v>12</v>
      </c>
      <c r="K28">
        <v>-4.25</v>
      </c>
      <c r="L28">
        <v>-3.75</v>
      </c>
      <c r="M28">
        <v>-3.6</v>
      </c>
      <c r="N28">
        <v>-3.3</v>
      </c>
      <c r="O28">
        <v>-3.6</v>
      </c>
      <c r="P28">
        <v>-3.85</v>
      </c>
      <c r="Q28">
        <v>-3.75</v>
      </c>
      <c r="AE28">
        <v>11000</v>
      </c>
      <c r="AF28">
        <v>0.56909751892100002</v>
      </c>
      <c r="AG28">
        <v>-5.7296400070200004</v>
      </c>
      <c r="AH28">
        <v>-0.41933712363199999</v>
      </c>
      <c r="AI28">
        <v>4.8478692769999998E-2</v>
      </c>
      <c r="AJ28">
        <v>315.32141113300003</v>
      </c>
      <c r="AK28">
        <v>-1.19037013501E-2</v>
      </c>
      <c r="AL28">
        <v>-0.22217446565599999</v>
      </c>
      <c r="AM28">
        <v>-0.78755211830100003</v>
      </c>
      <c r="AN28">
        <v>1.6526120901100001</v>
      </c>
    </row>
    <row r="29" spans="1:40">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E29">
        <v>11500</v>
      </c>
      <c r="AF29">
        <v>-0.173310279846</v>
      </c>
      <c r="AG29">
        <v>-2.27474546432</v>
      </c>
      <c r="AH29">
        <v>-0.15485987067199999</v>
      </c>
      <c r="AI29">
        <v>-0.39863434433900002</v>
      </c>
      <c r="AJ29">
        <v>468.15093994099999</v>
      </c>
      <c r="AK29">
        <v>-3.7060715258100002E-3</v>
      </c>
      <c r="AL29">
        <v>0.764523029327</v>
      </c>
      <c r="AM29">
        <v>-1.6720453500700001</v>
      </c>
      <c r="AN29">
        <v>1.93688368797</v>
      </c>
    </row>
    <row r="30" spans="1:40">
      <c r="A30" t="s">
        <v>73</v>
      </c>
      <c r="B30" t="s">
        <v>74</v>
      </c>
      <c r="C30" t="s">
        <v>75</v>
      </c>
      <c r="D30">
        <f>LOOKUP(B30,lonlat_id!$C$2:$C$38,lonlat_id!$A$2:$A$38)</f>
        <v>17</v>
      </c>
      <c r="E30">
        <v>58.15</v>
      </c>
      <c r="F30">
        <v>-4.9800000000000004</v>
      </c>
      <c r="G30">
        <v>220</v>
      </c>
      <c r="H30">
        <v>7.2</v>
      </c>
      <c r="I30">
        <v>-7.1</v>
      </c>
      <c r="J30">
        <v>-5.2</v>
      </c>
      <c r="K30">
        <v>-4.2</v>
      </c>
      <c r="L30">
        <v>-5</v>
      </c>
      <c r="M30">
        <v>-4.82</v>
      </c>
      <c r="AE30">
        <v>12000</v>
      </c>
      <c r="AF30">
        <v>-2.2062740325900001</v>
      </c>
      <c r="AG30">
        <v>-1.4386992454500001</v>
      </c>
      <c r="AH30">
        <v>-9.9031455814799996E-2</v>
      </c>
      <c r="AI30">
        <v>-0.74830484390300001</v>
      </c>
      <c r="AJ30">
        <v>473.65740966800001</v>
      </c>
      <c r="AK30">
        <v>-3.5345274955000001E-4</v>
      </c>
      <c r="AL30">
        <v>1.5359842777299999</v>
      </c>
      <c r="AM30">
        <v>-2.71258306503</v>
      </c>
      <c r="AN30">
        <v>0.17750138044399999</v>
      </c>
    </row>
    <row r="31" spans="1:40">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40">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topLeftCell="P1" zoomScale="80" zoomScaleNormal="80" zoomScalePageLayoutView="80" workbookViewId="0">
      <selection sqref="A1:XFD1048576"/>
    </sheetView>
  </sheetViews>
  <sheetFormatPr baseColWidth="10" defaultRowHeight="15" x14ac:dyDescent="0"/>
  <sheetData>
    <row r="1" spans="1:39">
      <c r="A1" t="s">
        <v>0</v>
      </c>
    </row>
    <row r="2" spans="1:39">
      <c r="A2" t="s">
        <v>1</v>
      </c>
    </row>
    <row r="3" spans="1:39">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39">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AD4" t="s">
        <v>135</v>
      </c>
      <c r="AE4" s="2" t="s">
        <v>136</v>
      </c>
      <c r="AF4" s="2" t="s">
        <v>137</v>
      </c>
      <c r="AG4" s="2" t="s">
        <v>138</v>
      </c>
      <c r="AH4" s="2" t="s">
        <v>139</v>
      </c>
      <c r="AI4" s="2" t="s">
        <v>140</v>
      </c>
      <c r="AJ4" s="2" t="s">
        <v>141</v>
      </c>
      <c r="AK4" s="2" t="s">
        <v>142</v>
      </c>
      <c r="AL4" s="2" t="s">
        <v>143</v>
      </c>
      <c r="AM4" s="2" t="s">
        <v>144</v>
      </c>
    </row>
    <row r="5" spans="1:39">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D5">
        <v>100</v>
      </c>
      <c r="AE5">
        <v>0</v>
      </c>
      <c r="AF5">
        <v>0</v>
      </c>
      <c r="AG5">
        <v>0</v>
      </c>
      <c r="AH5">
        <v>0</v>
      </c>
      <c r="AI5">
        <v>0</v>
      </c>
      <c r="AJ5">
        <v>0</v>
      </c>
      <c r="AK5">
        <v>0</v>
      </c>
      <c r="AL5">
        <v>0</v>
      </c>
      <c r="AM5">
        <v>0</v>
      </c>
    </row>
    <row r="6" spans="1:39">
      <c r="A6" t="s">
        <v>23</v>
      </c>
      <c r="B6" t="s">
        <v>24</v>
      </c>
      <c r="C6" t="s">
        <v>25</v>
      </c>
      <c r="D6">
        <f>LOOKUP(B6,lonlat_id!$C$2:$C$38,lonlat_id!$A$2:$A$38)</f>
        <v>1</v>
      </c>
      <c r="E6">
        <v>38.15</v>
      </c>
      <c r="F6">
        <v>13.2</v>
      </c>
      <c r="G6">
        <v>22</v>
      </c>
      <c r="H6">
        <v>19.399999999999999</v>
      </c>
      <c r="I6">
        <v>-6</v>
      </c>
      <c r="J6">
        <v>-6.7</v>
      </c>
      <c r="K6">
        <v>-5.5</v>
      </c>
      <c r="P6">
        <v>-5.5</v>
      </c>
      <c r="Q6">
        <v>-6.2</v>
      </c>
      <c r="R6">
        <v>-5.25</v>
      </c>
      <c r="AD6">
        <v>500</v>
      </c>
      <c r="AE6">
        <v>-0.42347288131700001</v>
      </c>
      <c r="AF6">
        <v>-0.92574584484099998</v>
      </c>
      <c r="AG6">
        <v>-0.24929907917999999</v>
      </c>
      <c r="AH6">
        <v>5.13393580914E-2</v>
      </c>
      <c r="AI6">
        <v>-78.266998290999993</v>
      </c>
      <c r="AJ6">
        <v>-1.80673599243E-3</v>
      </c>
      <c r="AK6">
        <v>-0.310277223587</v>
      </c>
      <c r="AL6">
        <v>-0.52564024925200004</v>
      </c>
      <c r="AM6">
        <v>-0.39135265350300003</v>
      </c>
    </row>
    <row r="7" spans="1:39">
      <c r="A7" t="s">
        <v>26</v>
      </c>
      <c r="B7" t="s">
        <v>27</v>
      </c>
      <c r="C7" t="s">
        <v>28</v>
      </c>
      <c r="D7">
        <f>LOOKUP(B7,lonlat_id!$C$2:$C$38,lonlat_id!$A$2:$A$38)</f>
        <v>2</v>
      </c>
      <c r="E7">
        <v>43.23</v>
      </c>
      <c r="F7">
        <v>-4.3</v>
      </c>
      <c r="G7">
        <v>24</v>
      </c>
      <c r="H7">
        <v>13</v>
      </c>
      <c r="Q7">
        <v>-4.75</v>
      </c>
      <c r="R7">
        <v>-4.5999999999999996</v>
      </c>
      <c r="S7">
        <v>-4.8</v>
      </c>
      <c r="T7">
        <v>-4.3</v>
      </c>
      <c r="U7">
        <v>-4.25</v>
      </c>
      <c r="V7">
        <v>-4.2</v>
      </c>
      <c r="AD7">
        <v>1000</v>
      </c>
      <c r="AE7">
        <v>-1.18045806885E-2</v>
      </c>
      <c r="AF7">
        <v>-1.0105531215700001</v>
      </c>
      <c r="AG7">
        <v>-9.2382967472099994E-2</v>
      </c>
      <c r="AH7">
        <v>-0.119390130043</v>
      </c>
      <c r="AI7">
        <v>-138.72753906200001</v>
      </c>
      <c r="AJ7">
        <v>-1.3181582093200001E-2</v>
      </c>
      <c r="AK7">
        <v>-0.32201170921299999</v>
      </c>
      <c r="AL7">
        <v>-0.20988702774000001</v>
      </c>
      <c r="AM7">
        <v>-0.67703199386599999</v>
      </c>
    </row>
    <row r="8" spans="1:39">
      <c r="A8" s="4" t="s">
        <v>29</v>
      </c>
      <c r="B8" s="4" t="s">
        <v>30</v>
      </c>
      <c r="C8" s="4" t="s">
        <v>31</v>
      </c>
      <c r="D8" s="4">
        <f>LOOKUP(B8,lonlat_id!$C$2:$C$38,lonlat_id!$A$2:$A$38)</f>
        <v>3</v>
      </c>
      <c r="E8" s="4">
        <v>52.23</v>
      </c>
      <c r="F8" s="4">
        <v>-9.44</v>
      </c>
      <c r="G8" s="4">
        <v>60</v>
      </c>
      <c r="H8" s="4">
        <v>10.4</v>
      </c>
      <c r="I8" s="4">
        <v>-5.6</v>
      </c>
      <c r="J8" s="4">
        <v>-3.8</v>
      </c>
      <c r="K8" s="4">
        <v>-3.2</v>
      </c>
      <c r="L8" s="4">
        <v>-3.2</v>
      </c>
      <c r="M8" s="4">
        <v>-3.2</v>
      </c>
      <c r="N8" s="4">
        <v>-4.2</v>
      </c>
      <c r="O8" s="4">
        <v>-3.6</v>
      </c>
      <c r="P8" s="4">
        <v>-2.9</v>
      </c>
      <c r="Q8" s="4">
        <v>-3.6</v>
      </c>
      <c r="R8" s="4">
        <v>-2.8</v>
      </c>
      <c r="S8" s="4">
        <v>-3</v>
      </c>
      <c r="T8" s="4">
        <v>-3</v>
      </c>
      <c r="U8" s="4"/>
      <c r="V8" s="4"/>
      <c r="AD8">
        <v>1500</v>
      </c>
      <c r="AE8">
        <v>-4.1232109069800002E-2</v>
      </c>
      <c r="AF8">
        <v>-2.1389527320899999</v>
      </c>
      <c r="AG8">
        <v>-9.0388834476499993E-2</v>
      </c>
      <c r="AH8">
        <v>-0.231027185917</v>
      </c>
      <c r="AI8">
        <v>-62.684295654300001</v>
      </c>
      <c r="AJ8">
        <v>-4.5153014361900001E-3</v>
      </c>
      <c r="AK8">
        <v>-0.18616843223599999</v>
      </c>
      <c r="AL8">
        <v>-2.27078199387E-2</v>
      </c>
      <c r="AM8">
        <v>-0.36296415328999998</v>
      </c>
    </row>
    <row r="9" spans="1:39">
      <c r="A9" t="s">
        <v>29</v>
      </c>
      <c r="B9" t="s">
        <v>30</v>
      </c>
      <c r="C9" t="s">
        <v>32</v>
      </c>
      <c r="D9">
        <f>LOOKUP(B9,lonlat_id!$C$2:$C$38,lonlat_id!$A$2:$A$38)</f>
        <v>3</v>
      </c>
      <c r="E9">
        <v>52.23</v>
      </c>
      <c r="F9">
        <v>-9.44</v>
      </c>
      <c r="G9">
        <v>60</v>
      </c>
      <c r="H9">
        <v>10.4</v>
      </c>
      <c r="I9">
        <v>-5.6</v>
      </c>
      <c r="J9">
        <v>-3.54</v>
      </c>
      <c r="AD9">
        <v>2000</v>
      </c>
      <c r="AE9">
        <v>0.82245826721199999</v>
      </c>
      <c r="AF9">
        <v>-3.02146911621</v>
      </c>
      <c r="AG9">
        <v>-0.177209109068</v>
      </c>
      <c r="AH9">
        <v>-0.26966238021900002</v>
      </c>
      <c r="AI9">
        <v>-43.944366455100003</v>
      </c>
      <c r="AJ9">
        <v>-1.6081359237399999E-2</v>
      </c>
      <c r="AK9">
        <v>-0.28874540328999998</v>
      </c>
      <c r="AL9">
        <v>-0.32575833797499998</v>
      </c>
      <c r="AM9">
        <v>-1.2110948562599999E-2</v>
      </c>
    </row>
    <row r="10" spans="1:39">
      <c r="A10" s="4" t="s">
        <v>33</v>
      </c>
      <c r="B10" s="4" t="s">
        <v>34</v>
      </c>
      <c r="C10" s="4" t="s">
        <v>35</v>
      </c>
      <c r="D10" s="4">
        <f>LOOKUP(B10,lonlat_id!$C$2:$C$38,lonlat_id!$A$2:$A$38)</f>
        <v>4</v>
      </c>
      <c r="E10" s="4">
        <v>43.7</v>
      </c>
      <c r="F10" s="4">
        <v>3.6</v>
      </c>
      <c r="G10" s="4">
        <v>75</v>
      </c>
      <c r="H10" s="4">
        <v>14.5</v>
      </c>
      <c r="I10" s="4">
        <v>-6.2</v>
      </c>
      <c r="J10" s="4">
        <v>-4.95</v>
      </c>
      <c r="K10" s="4">
        <v>-4.8899999999999997</v>
      </c>
      <c r="L10" s="4">
        <v>-4.79</v>
      </c>
      <c r="M10" s="4">
        <v>-4.4800000000000004</v>
      </c>
      <c r="N10" s="4">
        <v>-4.6399999999999997</v>
      </c>
      <c r="O10" s="4">
        <v>-4.76</v>
      </c>
      <c r="P10" s="4">
        <v>-4.76</v>
      </c>
      <c r="Q10" s="4">
        <v>-4.78</v>
      </c>
      <c r="R10" s="4">
        <v>-5</v>
      </c>
      <c r="S10" s="4">
        <v>-4.9800000000000004</v>
      </c>
      <c r="T10" s="4">
        <v>-5.0199999999999996</v>
      </c>
      <c r="U10" s="4">
        <v>-4.9400000000000004</v>
      </c>
      <c r="V10" s="4"/>
      <c r="AD10">
        <v>2500</v>
      </c>
      <c r="AE10">
        <v>0.79448461532600001</v>
      </c>
      <c r="AF10">
        <v>-1.6360558271400001</v>
      </c>
      <c r="AG10">
        <v>-0.31481176614799999</v>
      </c>
      <c r="AH10">
        <v>-0.176185369492</v>
      </c>
      <c r="AI10">
        <v>-116.662445068</v>
      </c>
      <c r="AJ10">
        <v>-5.33748045564E-3</v>
      </c>
      <c r="AK10">
        <v>-0.41461634635900002</v>
      </c>
      <c r="AL10">
        <v>-0.782337188721</v>
      </c>
      <c r="AM10">
        <v>0.13415801525099999</v>
      </c>
    </row>
    <row r="11" spans="1:39">
      <c r="A11" t="s">
        <v>33</v>
      </c>
      <c r="B11" t="s">
        <v>34</v>
      </c>
      <c r="C11" t="s">
        <v>36</v>
      </c>
      <c r="D11">
        <f>LOOKUP(B11,lonlat_id!$C$2:$C$38,lonlat_id!$A$2:$A$38)</f>
        <v>4</v>
      </c>
      <c r="E11">
        <v>43.7</v>
      </c>
      <c r="F11">
        <v>3.6</v>
      </c>
      <c r="G11">
        <v>75</v>
      </c>
      <c r="H11">
        <v>14.5</v>
      </c>
      <c r="I11">
        <v>-6.2</v>
      </c>
      <c r="J11">
        <v>-5.5</v>
      </c>
      <c r="K11">
        <v>-5.7</v>
      </c>
      <c r="L11">
        <v>-5.25</v>
      </c>
      <c r="AD11">
        <v>3000</v>
      </c>
      <c r="AE11">
        <v>0.23892116546600001</v>
      </c>
      <c r="AF11">
        <v>0.28610217571300001</v>
      </c>
      <c r="AG11">
        <v>6.8502008914900006E-2</v>
      </c>
      <c r="AH11">
        <v>-7.0765852928199993E-2</v>
      </c>
      <c r="AI11">
        <v>-190.737060547</v>
      </c>
      <c r="AJ11">
        <v>5.7371892035E-3</v>
      </c>
      <c r="AK11">
        <v>-0.31469488143899998</v>
      </c>
      <c r="AL11">
        <v>-0.68309569358800004</v>
      </c>
      <c r="AM11">
        <v>-0.71402907371500002</v>
      </c>
    </row>
    <row r="12" spans="1:39">
      <c r="A12" s="4" t="s">
        <v>26</v>
      </c>
      <c r="B12" s="4" t="s">
        <v>37</v>
      </c>
      <c r="C12" s="4" t="s">
        <v>38</v>
      </c>
      <c r="D12" s="4">
        <f>LOOKUP(B12,lonlat_id!$C$2:$C$38,lonlat_id!$A$2:$A$38)</f>
        <v>5</v>
      </c>
      <c r="E12" s="4">
        <v>43.43</v>
      </c>
      <c r="F12" s="4">
        <v>-3.66</v>
      </c>
      <c r="G12" s="4">
        <v>75</v>
      </c>
      <c r="H12" s="4">
        <v>12.1</v>
      </c>
      <c r="I12" s="4">
        <v>-6.1</v>
      </c>
      <c r="J12" s="4">
        <v>-3.99</v>
      </c>
      <c r="K12" s="4">
        <v>-4.01</v>
      </c>
      <c r="L12" s="4">
        <v>-3.97</v>
      </c>
      <c r="M12" s="4">
        <v>-3.9</v>
      </c>
      <c r="N12" s="4">
        <v>-4.53</v>
      </c>
      <c r="O12" s="4">
        <v>-4.74</v>
      </c>
      <c r="P12" s="4">
        <v>-4.3899999999999997</v>
      </c>
      <c r="Q12" s="4">
        <v>-4.2699999999999996</v>
      </c>
      <c r="R12" s="4">
        <v>-4.88</v>
      </c>
      <c r="S12" s="4">
        <v>-3.81</v>
      </c>
      <c r="T12" s="4">
        <v>-3.9</v>
      </c>
      <c r="U12" s="4">
        <v>-4.34</v>
      </c>
      <c r="V12" s="4">
        <v>-3.99</v>
      </c>
      <c r="AD12">
        <v>3500</v>
      </c>
      <c r="AE12">
        <v>-0.55577373504600003</v>
      </c>
      <c r="AF12">
        <v>-0.96879053115799996</v>
      </c>
      <c r="AG12">
        <v>-0.14924848079700001</v>
      </c>
      <c r="AH12">
        <v>-0.16470837593099999</v>
      </c>
      <c r="AI12">
        <v>-16.7708587646</v>
      </c>
      <c r="AJ12">
        <v>-5.4443478584300002E-3</v>
      </c>
      <c r="AK12">
        <v>-0.32344222068799999</v>
      </c>
      <c r="AL12">
        <v>-0.66496670246099998</v>
      </c>
      <c r="AM12">
        <v>0.15697622299200001</v>
      </c>
    </row>
    <row r="13" spans="1:39">
      <c r="A13" t="s">
        <v>26</v>
      </c>
      <c r="B13" t="s">
        <v>37</v>
      </c>
      <c r="C13" t="s">
        <v>39</v>
      </c>
      <c r="D13">
        <f>LOOKUP(B13,lonlat_id!$C$2:$C$38,lonlat_id!$A$2:$A$38)</f>
        <v>5</v>
      </c>
      <c r="E13">
        <v>43.43</v>
      </c>
      <c r="F13">
        <v>-3.66</v>
      </c>
      <c r="G13">
        <v>75</v>
      </c>
      <c r="H13">
        <v>13</v>
      </c>
      <c r="I13">
        <v>-5.4</v>
      </c>
      <c r="J13">
        <v>-4.4800000000000004</v>
      </c>
      <c r="K13">
        <v>-4.47</v>
      </c>
      <c r="AD13">
        <v>4000</v>
      </c>
      <c r="AE13">
        <v>0.18638753891000001</v>
      </c>
      <c r="AF13">
        <v>0.14062756300000001</v>
      </c>
      <c r="AG13">
        <v>-1.74689292908E-2</v>
      </c>
      <c r="AH13">
        <v>-9.0828061103799998E-2</v>
      </c>
      <c r="AI13">
        <v>-76.610260009800001</v>
      </c>
      <c r="AJ13">
        <v>1.1732056736899999E-3</v>
      </c>
      <c r="AK13">
        <v>-0.28479874134099997</v>
      </c>
      <c r="AL13">
        <v>-0.74586570262899998</v>
      </c>
      <c r="AM13">
        <v>-0.133371114731</v>
      </c>
    </row>
    <row r="14" spans="1:39">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D14">
        <v>4500</v>
      </c>
      <c r="AE14">
        <v>0.65975570678700002</v>
      </c>
      <c r="AF14">
        <v>1.0240063667299999</v>
      </c>
      <c r="AG14">
        <v>-1.52705907822E-2</v>
      </c>
      <c r="AH14">
        <v>-3.1807005405399998E-2</v>
      </c>
      <c r="AI14">
        <v>-122.499206543</v>
      </c>
      <c r="AJ14">
        <v>1.4133047312500001E-2</v>
      </c>
      <c r="AK14">
        <v>-0.21369266510000001</v>
      </c>
      <c r="AL14">
        <v>-0.672082066536</v>
      </c>
      <c r="AM14">
        <v>-0.25888204574599999</v>
      </c>
    </row>
    <row r="15" spans="1:39">
      <c r="A15" t="s">
        <v>43</v>
      </c>
      <c r="B15" t="s">
        <v>44</v>
      </c>
      <c r="C15" t="s">
        <v>45</v>
      </c>
      <c r="D15">
        <f>LOOKUP(B15,lonlat_id!$C$2:$C$38,lonlat_id!$A$2:$A$38)</f>
        <v>7</v>
      </c>
      <c r="E15">
        <v>51.38</v>
      </c>
      <c r="F15">
        <v>2.2999999999999998</v>
      </c>
      <c r="G15">
        <v>180</v>
      </c>
      <c r="H15">
        <v>10</v>
      </c>
      <c r="J15">
        <v>-4.5</v>
      </c>
      <c r="AD15">
        <v>5000</v>
      </c>
      <c r="AE15">
        <v>0.30404901504499998</v>
      </c>
      <c r="AF15">
        <v>-0.51612293720199998</v>
      </c>
      <c r="AG15">
        <v>-0.133517086506</v>
      </c>
      <c r="AH15">
        <v>-0.10533356666599999</v>
      </c>
      <c r="AI15">
        <v>-37.0189056396</v>
      </c>
      <c r="AJ15">
        <v>6.6243186593100004E-3</v>
      </c>
      <c r="AK15">
        <v>-0.22817921638499999</v>
      </c>
      <c r="AL15">
        <v>-0.76170980930300003</v>
      </c>
      <c r="AM15">
        <v>-2.8218984603899998E-2</v>
      </c>
    </row>
    <row r="16" spans="1:39">
      <c r="A16" s="4" t="s">
        <v>33</v>
      </c>
      <c r="B16" s="4" t="s">
        <v>46</v>
      </c>
      <c r="C16" s="4" t="s">
        <v>47</v>
      </c>
      <c r="D16" s="4">
        <f>LOOKUP(B16,lonlat_id!$C$2:$C$38,lonlat_id!$A$2:$A$38)</f>
        <v>8</v>
      </c>
      <c r="E16" s="4">
        <v>45.5</v>
      </c>
      <c r="F16" s="4">
        <v>0.5</v>
      </c>
      <c r="G16" s="4">
        <v>175</v>
      </c>
      <c r="H16" s="4">
        <v>12.2</v>
      </c>
      <c r="I16" s="4">
        <v>-6.33</v>
      </c>
      <c r="J16" s="4"/>
      <c r="K16" s="4"/>
      <c r="L16" s="4"/>
      <c r="M16" s="4"/>
      <c r="N16" s="4"/>
      <c r="O16" s="4"/>
      <c r="P16" s="4">
        <v>-4.5</v>
      </c>
      <c r="Q16" s="4">
        <v>-4.3</v>
      </c>
      <c r="R16" s="4">
        <v>-4.75</v>
      </c>
      <c r="S16" s="4">
        <v>-4.3</v>
      </c>
      <c r="T16" s="4">
        <v>-4.2</v>
      </c>
      <c r="U16" s="4">
        <v>-4.0999999999999996</v>
      </c>
      <c r="V16" s="4">
        <v>-4.25</v>
      </c>
      <c r="AD16">
        <v>5500</v>
      </c>
      <c r="AE16">
        <v>4.8857688903800003E-2</v>
      </c>
      <c r="AF16">
        <v>-0.25557971000700003</v>
      </c>
      <c r="AG16">
        <v>-0.15768036246299999</v>
      </c>
      <c r="AH16">
        <v>2.8298795223199998E-2</v>
      </c>
      <c r="AI16">
        <v>-104.946014404</v>
      </c>
      <c r="AJ16">
        <v>1.2831997126299999E-2</v>
      </c>
      <c r="AK16">
        <v>-0.66612792015099997</v>
      </c>
      <c r="AL16">
        <v>-0.98192894458799995</v>
      </c>
      <c r="AM16">
        <v>-0.30563354492200001</v>
      </c>
    </row>
    <row r="17" spans="1:39">
      <c r="A17" s="4" t="s">
        <v>48</v>
      </c>
      <c r="B17" s="4" t="s">
        <v>49</v>
      </c>
      <c r="C17" s="4" t="s">
        <v>50</v>
      </c>
      <c r="D17" s="4">
        <f>LOOKUP(B17,lonlat_id!$C$2:$C$38,lonlat_id!$A$2:$A$38)</f>
        <v>9</v>
      </c>
      <c r="E17" s="4">
        <v>50.13</v>
      </c>
      <c r="F17" s="4">
        <v>5.16</v>
      </c>
      <c r="G17" s="4">
        <v>180</v>
      </c>
      <c r="H17" s="4">
        <v>9.6</v>
      </c>
      <c r="I17" s="4">
        <v>-5.5</v>
      </c>
      <c r="J17" s="4"/>
      <c r="K17" s="4"/>
      <c r="L17" s="4"/>
      <c r="M17" s="4">
        <v>-4.6500000000000004</v>
      </c>
      <c r="N17" s="4">
        <v>-5.4</v>
      </c>
      <c r="O17" s="4">
        <v>-5.08</v>
      </c>
      <c r="P17" s="4">
        <v>-5.07</v>
      </c>
      <c r="Q17" s="4">
        <v>-5.76</v>
      </c>
      <c r="R17" s="4">
        <v>-5.27</v>
      </c>
      <c r="S17" s="4">
        <v>-5.27</v>
      </c>
      <c r="T17" s="4">
        <v>-5.12</v>
      </c>
      <c r="U17" s="4">
        <v>-6.05</v>
      </c>
      <c r="V17" s="4">
        <v>-5.7</v>
      </c>
      <c r="AD17">
        <v>6000</v>
      </c>
      <c r="AE17">
        <v>0.85580539703400005</v>
      </c>
      <c r="AF17">
        <v>0.40354731679</v>
      </c>
      <c r="AG17">
        <v>7.9877555370300002E-2</v>
      </c>
      <c r="AH17">
        <v>-1.9291341304800001E-2</v>
      </c>
      <c r="AI17">
        <v>-254.846069336</v>
      </c>
      <c r="AJ17">
        <v>5.5452696979000002E-3</v>
      </c>
      <c r="AK17">
        <v>-1.37334513664</v>
      </c>
      <c r="AL17">
        <v>-1.5355492830299999</v>
      </c>
      <c r="AM17">
        <v>-1.1540184021</v>
      </c>
    </row>
    <row r="18" spans="1:39">
      <c r="A18" t="s">
        <v>48</v>
      </c>
      <c r="B18" t="s">
        <v>51</v>
      </c>
      <c r="C18" t="s">
        <v>52</v>
      </c>
      <c r="D18">
        <f>LOOKUP(B18,lonlat_id!$C$2:$C$38,lonlat_id!$A$2:$A$38)</f>
        <v>10</v>
      </c>
      <c r="E18">
        <v>50.13</v>
      </c>
      <c r="F18">
        <v>5.16</v>
      </c>
      <c r="G18">
        <v>180</v>
      </c>
      <c r="H18">
        <v>9</v>
      </c>
      <c r="I18">
        <v>-7.5</v>
      </c>
      <c r="J18">
        <v>-5.5</v>
      </c>
      <c r="K18">
        <v>-6</v>
      </c>
      <c r="L18">
        <v>-6.2</v>
      </c>
      <c r="AD18">
        <v>6500</v>
      </c>
      <c r="AE18">
        <v>1.2533164024400001</v>
      </c>
      <c r="AF18">
        <v>1.02204680443</v>
      </c>
      <c r="AG18">
        <v>0.113301992416</v>
      </c>
      <c r="AH18">
        <v>-2.2355139255499999E-2</v>
      </c>
      <c r="AI18">
        <v>-178.524536133</v>
      </c>
      <c r="AJ18">
        <v>1.6948228701899999E-2</v>
      </c>
      <c r="AK18">
        <v>-0.96984004974399995</v>
      </c>
      <c r="AL18">
        <v>-1.2178894281399999</v>
      </c>
      <c r="AM18">
        <v>-1.2598674297300001</v>
      </c>
    </row>
    <row r="19" spans="1:39">
      <c r="A19" t="s">
        <v>48</v>
      </c>
      <c r="B19" t="s">
        <v>51</v>
      </c>
      <c r="C19" t="s">
        <v>53</v>
      </c>
      <c r="D19">
        <f>LOOKUP(B19,lonlat_id!$C$2:$C$38,lonlat_id!$A$2:$A$38)</f>
        <v>10</v>
      </c>
      <c r="E19">
        <v>50.13</v>
      </c>
      <c r="F19">
        <v>5.16</v>
      </c>
      <c r="G19">
        <v>180</v>
      </c>
      <c r="H19">
        <v>8.9</v>
      </c>
      <c r="I19">
        <v>-7.5</v>
      </c>
      <c r="J19">
        <v>-5.55</v>
      </c>
      <c r="AD19">
        <v>7000</v>
      </c>
      <c r="AE19">
        <v>2.2182354927099999</v>
      </c>
      <c r="AF19">
        <v>4.4585494995100001</v>
      </c>
      <c r="AG19">
        <v>0.34342682361600002</v>
      </c>
      <c r="AH19">
        <v>0.23768183589</v>
      </c>
      <c r="AI19">
        <v>-139.334350586</v>
      </c>
      <c r="AJ19">
        <v>5.2076019346700003E-3</v>
      </c>
      <c r="AK19">
        <v>-0.56565809249900001</v>
      </c>
      <c r="AL19">
        <v>-0.85064506530799999</v>
      </c>
      <c r="AM19">
        <v>-1.2409284114800001</v>
      </c>
    </row>
    <row r="20" spans="1:39">
      <c r="A20" t="s">
        <v>54</v>
      </c>
      <c r="B20" t="s">
        <v>55</v>
      </c>
      <c r="C20" t="s">
        <v>56</v>
      </c>
      <c r="D20">
        <f>LOOKUP(B20,lonlat_id!$C$2:$C$38,lonlat_id!$A$2:$A$38)</f>
        <v>11</v>
      </c>
      <c r="E20">
        <v>49</v>
      </c>
      <c r="F20">
        <v>7</v>
      </c>
      <c r="G20">
        <v>185</v>
      </c>
      <c r="H20">
        <v>9.4</v>
      </c>
      <c r="I20">
        <v>-8.3699999999999992</v>
      </c>
      <c r="P20">
        <v>-5.4</v>
      </c>
      <c r="Q20">
        <v>-5.5</v>
      </c>
      <c r="R20">
        <v>-5.75</v>
      </c>
      <c r="S20">
        <v>-5.3</v>
      </c>
      <c r="AD20">
        <v>7500</v>
      </c>
      <c r="AE20">
        <v>-0.89867067336999995</v>
      </c>
      <c r="AF20">
        <v>4.6818852424600002E-2</v>
      </c>
      <c r="AG20">
        <v>-0.14812874794</v>
      </c>
      <c r="AH20">
        <v>0.100859224796</v>
      </c>
      <c r="AI20">
        <v>-134.00454711899999</v>
      </c>
      <c r="AJ20">
        <v>1.2644981965400001E-2</v>
      </c>
      <c r="AK20">
        <v>-1.1567325592</v>
      </c>
      <c r="AL20">
        <v>-1.18637979031</v>
      </c>
      <c r="AM20">
        <v>-0.93317794799800002</v>
      </c>
    </row>
    <row r="21" spans="1:39">
      <c r="A21" s="4" t="s">
        <v>54</v>
      </c>
      <c r="B21" s="4" t="s">
        <v>55</v>
      </c>
      <c r="C21" s="4" t="s">
        <v>57</v>
      </c>
      <c r="D21" s="4">
        <f>LOOKUP(B21,lonlat_id!$C$2:$C$38,lonlat_id!$A$2:$A$38)</f>
        <v>11</v>
      </c>
      <c r="E21" s="4">
        <v>49</v>
      </c>
      <c r="F21" s="4">
        <v>7</v>
      </c>
      <c r="G21" s="4">
        <v>185</v>
      </c>
      <c r="H21" s="4">
        <v>9.4</v>
      </c>
      <c r="I21" s="4">
        <v>-8.3699999999999992</v>
      </c>
      <c r="J21" s="4">
        <v>-5.7</v>
      </c>
      <c r="K21" s="4">
        <v>-5.8</v>
      </c>
      <c r="L21" s="4">
        <v>-5.85</v>
      </c>
      <c r="M21" s="4">
        <v>-6.05</v>
      </c>
      <c r="N21" s="4">
        <v>-6</v>
      </c>
      <c r="O21" s="4">
        <v>-6.05</v>
      </c>
      <c r="P21" s="4">
        <v>-5.8</v>
      </c>
      <c r="Q21" s="4">
        <v>-5.75</v>
      </c>
      <c r="R21" s="4">
        <v>-6</v>
      </c>
      <c r="S21" s="4">
        <v>-6</v>
      </c>
      <c r="T21" s="4"/>
      <c r="U21" s="4"/>
      <c r="V21" s="4"/>
      <c r="AD21">
        <v>8000</v>
      </c>
      <c r="AE21">
        <v>-1.7569108009300001</v>
      </c>
      <c r="AF21">
        <v>-1.9037989378</v>
      </c>
      <c r="AG21">
        <v>-0.32497796416300001</v>
      </c>
      <c r="AH21">
        <v>8.0975890159599995E-3</v>
      </c>
      <c r="AI21">
        <v>-32.5484771729</v>
      </c>
      <c r="AJ21">
        <v>1.3973230495999999E-2</v>
      </c>
      <c r="AK21">
        <v>-0.47229242324800003</v>
      </c>
      <c r="AL21">
        <v>-0.58863365650199995</v>
      </c>
      <c r="AM21">
        <v>-0.311656236649</v>
      </c>
    </row>
    <row r="22" spans="1:39">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D22">
        <v>8500</v>
      </c>
      <c r="AE22">
        <v>-2.0537538528399999</v>
      </c>
      <c r="AF22">
        <v>-2.2856674194300002</v>
      </c>
      <c r="AG22">
        <v>-0.51832807064099995</v>
      </c>
      <c r="AH22">
        <v>3.6956459283800001E-2</v>
      </c>
      <c r="AI22">
        <v>-179.205078125</v>
      </c>
      <c r="AJ22">
        <v>1.9600389525300001E-2</v>
      </c>
      <c r="AK22">
        <v>-0.70431232452400006</v>
      </c>
      <c r="AL22">
        <v>-0.82054960727699999</v>
      </c>
      <c r="AM22">
        <v>-0.51325297355699995</v>
      </c>
    </row>
    <row r="23" spans="1:39">
      <c r="A23" t="s">
        <v>33</v>
      </c>
      <c r="B23" t="s">
        <v>59</v>
      </c>
      <c r="C23" t="s">
        <v>60</v>
      </c>
      <c r="D23">
        <f>LOOKUP(B23,lonlat_id!$C$2:$C$38,lonlat_id!$A$2:$A$38)</f>
        <v>12</v>
      </c>
      <c r="E23">
        <v>44.23</v>
      </c>
      <c r="F23">
        <v>4.26</v>
      </c>
      <c r="G23">
        <v>240</v>
      </c>
      <c r="H23">
        <v>13.2</v>
      </c>
      <c r="I23">
        <v>-6.8</v>
      </c>
      <c r="V23">
        <v>-5</v>
      </c>
      <c r="AD23">
        <v>9000</v>
      </c>
      <c r="AE23">
        <v>-2.5749311447099998</v>
      </c>
      <c r="AF23">
        <v>-3.3363885879500002</v>
      </c>
      <c r="AG23">
        <v>-0.54448628425599999</v>
      </c>
      <c r="AH23">
        <v>-0.11813187599199999</v>
      </c>
      <c r="AI23">
        <v>-22.492904663099999</v>
      </c>
      <c r="AJ23">
        <v>8.0078914761499993E-3</v>
      </c>
      <c r="AK23">
        <v>-0.24924969673200001</v>
      </c>
      <c r="AL23">
        <v>-0.226650953293</v>
      </c>
      <c r="AM23">
        <v>-0.153893947601</v>
      </c>
    </row>
    <row r="24" spans="1:39">
      <c r="A24" s="4" t="s">
        <v>61</v>
      </c>
      <c r="B24" s="4" t="s">
        <v>62</v>
      </c>
      <c r="C24" s="4" t="s">
        <v>63</v>
      </c>
      <c r="D24" s="4">
        <f>LOOKUP(B24,lonlat_id!$C$2:$C$38,lonlat_id!$A$2:$A$38)</f>
        <v>13</v>
      </c>
      <c r="E24" s="4">
        <v>32.15</v>
      </c>
      <c r="F24" s="4">
        <v>35.1</v>
      </c>
      <c r="G24" s="4">
        <v>260</v>
      </c>
      <c r="H24" s="4">
        <v>19</v>
      </c>
      <c r="I24" s="4">
        <v>-5</v>
      </c>
      <c r="J24" s="4">
        <v>-5.3</v>
      </c>
      <c r="K24" s="4">
        <v>-5.3</v>
      </c>
      <c r="L24" s="4">
        <v>-5.0999999999999996</v>
      </c>
      <c r="M24" s="4">
        <v>-5.8</v>
      </c>
      <c r="N24" s="4">
        <v>-5.4</v>
      </c>
      <c r="O24" s="4">
        <v>-6.25</v>
      </c>
      <c r="P24" s="4">
        <v>-5.9</v>
      </c>
      <c r="Q24" s="4"/>
      <c r="R24" s="4"/>
      <c r="S24" s="4"/>
      <c r="T24" s="4"/>
      <c r="U24" s="4"/>
      <c r="V24" s="4"/>
      <c r="AD24">
        <v>9500</v>
      </c>
      <c r="AE24">
        <v>-3.14484620094</v>
      </c>
      <c r="AF24">
        <v>-4.4602236747699999</v>
      </c>
      <c r="AG24">
        <v>-0.716970264912</v>
      </c>
      <c r="AH24">
        <v>-7.6810300350200006E-2</v>
      </c>
      <c r="AI24">
        <v>-90.183990478499993</v>
      </c>
      <c r="AJ24">
        <v>1.5354309231E-2</v>
      </c>
      <c r="AK24">
        <v>-0.72454142570500002</v>
      </c>
      <c r="AL24">
        <v>-0.71234035491900005</v>
      </c>
      <c r="AM24">
        <v>-0.64459681510900002</v>
      </c>
    </row>
    <row r="25" spans="1:39">
      <c r="A25" s="4" t="s">
        <v>64</v>
      </c>
      <c r="B25" s="4" t="s">
        <v>65</v>
      </c>
      <c r="C25" s="4" t="s">
        <v>66</v>
      </c>
      <c r="D25" s="4">
        <f>LOOKUP(B25,lonlat_id!$C$2:$C$38,lonlat_id!$A$2:$A$38)</f>
        <v>14</v>
      </c>
      <c r="E25" s="4">
        <v>67.540000000000006</v>
      </c>
      <c r="F25" s="4">
        <v>13</v>
      </c>
      <c r="G25" s="4">
        <v>280</v>
      </c>
      <c r="H25" s="4">
        <v>2.8</v>
      </c>
      <c r="I25" s="4">
        <v>-10</v>
      </c>
      <c r="J25" s="4"/>
      <c r="K25" s="4">
        <v>-7.57</v>
      </c>
      <c r="L25" s="4">
        <v>-7.5</v>
      </c>
      <c r="M25" s="4">
        <v>-7.63</v>
      </c>
      <c r="N25" s="4">
        <v>-7.8</v>
      </c>
      <c r="O25" s="4">
        <v>-7.65</v>
      </c>
      <c r="P25" s="4">
        <v>-7.45</v>
      </c>
      <c r="Q25" s="4">
        <v>-7.38</v>
      </c>
      <c r="R25" s="4">
        <v>-7.4</v>
      </c>
      <c r="S25" s="4"/>
      <c r="T25" s="4"/>
      <c r="U25" s="4"/>
      <c r="V25" s="4"/>
      <c r="AD25">
        <v>10000</v>
      </c>
      <c r="AE25">
        <v>-3.5678527355199998</v>
      </c>
      <c r="AF25">
        <v>-4.6444959640499999</v>
      </c>
      <c r="AG25">
        <v>-0.77061980962800003</v>
      </c>
      <c r="AH25">
        <v>-0.102574110031</v>
      </c>
      <c r="AI25">
        <v>-17.51953125</v>
      </c>
      <c r="AJ25">
        <v>9.3727651983499995E-3</v>
      </c>
      <c r="AK25">
        <v>-0.47483634948699999</v>
      </c>
      <c r="AL25">
        <v>-0.65164458751700005</v>
      </c>
      <c r="AM25">
        <v>-0.14456701278699999</v>
      </c>
    </row>
    <row r="26" spans="1:39">
      <c r="A26" t="s">
        <v>64</v>
      </c>
      <c r="B26" t="s">
        <v>65</v>
      </c>
      <c r="C26" t="s">
        <v>67</v>
      </c>
      <c r="D26">
        <f>LOOKUP(B26,lonlat_id!$C$2:$C$38,lonlat_id!$A$2:$A$38)</f>
        <v>14</v>
      </c>
      <c r="E26">
        <v>67.540000000000006</v>
      </c>
      <c r="F26">
        <v>13</v>
      </c>
      <c r="G26">
        <v>280</v>
      </c>
      <c r="H26">
        <v>2.8</v>
      </c>
      <c r="I26">
        <v>-10</v>
      </c>
      <c r="J26">
        <v>-7.33</v>
      </c>
      <c r="K26">
        <v>-7.25</v>
      </c>
      <c r="L26">
        <v>-7.2</v>
      </c>
      <c r="M26">
        <v>-7.35</v>
      </c>
      <c r="N26">
        <v>-7.33</v>
      </c>
      <c r="AD26">
        <v>10500</v>
      </c>
      <c r="AE26">
        <v>-3.3140931129500002</v>
      </c>
      <c r="AF26">
        <v>-4.3607463836699996</v>
      </c>
      <c r="AG26">
        <v>-0.71440172195399998</v>
      </c>
      <c r="AH26">
        <v>-3.7677347660100002E-2</v>
      </c>
      <c r="AI26">
        <v>-61.689163207999997</v>
      </c>
      <c r="AJ26">
        <v>1.7825379967699999E-2</v>
      </c>
      <c r="AK26">
        <v>-0.28421771526299999</v>
      </c>
      <c r="AL26">
        <v>-0.25216984748799998</v>
      </c>
      <c r="AM26">
        <v>-0.24575924873400001</v>
      </c>
    </row>
    <row r="27" spans="1:39">
      <c r="A27" t="s">
        <v>64</v>
      </c>
      <c r="B27" t="s">
        <v>65</v>
      </c>
      <c r="C27" t="s">
        <v>68</v>
      </c>
      <c r="D27">
        <f>LOOKUP(B27,lonlat_id!$C$2:$C$38,lonlat_id!$A$2:$A$38)</f>
        <v>14</v>
      </c>
      <c r="E27">
        <v>67.540000000000006</v>
      </c>
      <c r="F27">
        <v>13</v>
      </c>
      <c r="G27">
        <v>280</v>
      </c>
      <c r="H27">
        <v>2.8</v>
      </c>
      <c r="I27">
        <v>-10</v>
      </c>
      <c r="O27">
        <v>-7.53</v>
      </c>
      <c r="P27">
        <v>-7.75</v>
      </c>
      <c r="Q27">
        <v>-7.1</v>
      </c>
      <c r="AD27">
        <v>11000</v>
      </c>
      <c r="AE27">
        <v>-3.2769861221299998</v>
      </c>
      <c r="AF27">
        <v>-6.1436743736299997</v>
      </c>
      <c r="AG27">
        <v>-0.77630186080899999</v>
      </c>
      <c r="AH27">
        <v>-0.30017924308799998</v>
      </c>
      <c r="AI27">
        <v>-95.668640136700006</v>
      </c>
      <c r="AJ27">
        <v>1.31318047643E-2</v>
      </c>
      <c r="AK27">
        <v>-0.166296839714</v>
      </c>
      <c r="AL27">
        <v>-0.29816210269900001</v>
      </c>
      <c r="AM27">
        <v>-0.32189464569100001</v>
      </c>
    </row>
    <row r="28" spans="1:39">
      <c r="A28" t="s">
        <v>23</v>
      </c>
      <c r="B28" t="s">
        <v>69</v>
      </c>
      <c r="C28" t="s">
        <v>70</v>
      </c>
      <c r="D28">
        <f>LOOKUP(B28,lonlat_id!$C$2:$C$38,lonlat_id!$A$2:$A$38)</f>
        <v>15</v>
      </c>
      <c r="E28">
        <v>45</v>
      </c>
      <c r="F28">
        <v>10</v>
      </c>
      <c r="G28">
        <v>300</v>
      </c>
      <c r="H28">
        <v>12</v>
      </c>
      <c r="K28">
        <v>-4.25</v>
      </c>
      <c r="L28">
        <v>-3.75</v>
      </c>
      <c r="M28">
        <v>-3.6</v>
      </c>
      <c r="N28">
        <v>-3.3</v>
      </c>
      <c r="O28">
        <v>-3.6</v>
      </c>
      <c r="P28">
        <v>-3.85</v>
      </c>
      <c r="Q28">
        <v>-3.75</v>
      </c>
      <c r="AD28">
        <v>11500</v>
      </c>
      <c r="AE28">
        <v>-3.2937183380100001</v>
      </c>
      <c r="AF28">
        <v>-5.2584643364000003</v>
      </c>
      <c r="AG28">
        <v>-0.84852337837199998</v>
      </c>
      <c r="AH28">
        <v>5.4397583007800001E-3</v>
      </c>
      <c r="AI28">
        <v>-540.107910156</v>
      </c>
      <c r="AJ28">
        <v>2.2503208369000001E-2</v>
      </c>
      <c r="AK28">
        <v>-1.63105535507</v>
      </c>
      <c r="AL28">
        <v>-1.7886854410199999</v>
      </c>
      <c r="AM28">
        <v>-0.90670442581199995</v>
      </c>
    </row>
    <row r="29" spans="1:39">
      <c r="A29" s="4" t="s">
        <v>43</v>
      </c>
      <c r="B29" s="4" t="s">
        <v>71</v>
      </c>
      <c r="C29" s="4" t="s">
        <v>72</v>
      </c>
      <c r="D29" s="4">
        <f>LOOKUP(B29,lonlat_id!$C$2:$C$38,lonlat_id!$A$2:$A$38)</f>
        <v>16</v>
      </c>
      <c r="E29" s="4">
        <v>54.1</v>
      </c>
      <c r="F29" s="4">
        <v>-2.1</v>
      </c>
      <c r="G29" s="4">
        <v>294</v>
      </c>
      <c r="H29" s="4">
        <v>10</v>
      </c>
      <c r="I29" s="4"/>
      <c r="J29" s="4"/>
      <c r="K29" s="4"/>
      <c r="L29" s="4"/>
      <c r="M29" s="4"/>
      <c r="N29" s="4">
        <v>-4.5999999999999996</v>
      </c>
      <c r="O29" s="4">
        <v>-4.3600000000000003</v>
      </c>
      <c r="P29" s="4">
        <v>-4.59</v>
      </c>
      <c r="Q29" s="4">
        <v>-4.62</v>
      </c>
      <c r="R29" s="4">
        <v>-3.72</v>
      </c>
      <c r="S29" s="4">
        <v>-4.13</v>
      </c>
      <c r="T29" s="4">
        <v>-3.94</v>
      </c>
      <c r="U29" s="4">
        <v>-3.64</v>
      </c>
      <c r="V29" s="4">
        <v>-3.82</v>
      </c>
      <c r="AD29">
        <v>12000</v>
      </c>
      <c r="AE29">
        <v>-3.6625661850000002</v>
      </c>
      <c r="AF29">
        <v>-4.42484092712</v>
      </c>
      <c r="AG29">
        <v>-0.91859149932899997</v>
      </c>
      <c r="AH29">
        <v>1.9054681062699998E-2</v>
      </c>
      <c r="AI29">
        <v>-785.67980956999997</v>
      </c>
      <c r="AJ29">
        <v>6.8558715283899997E-3</v>
      </c>
      <c r="AK29">
        <v>-3.3846490383100001</v>
      </c>
      <c r="AL29">
        <v>-2.1940288543699999</v>
      </c>
      <c r="AM29">
        <v>-0.96675610542299995</v>
      </c>
    </row>
    <row r="30" spans="1:39">
      <c r="A30" t="s">
        <v>73</v>
      </c>
      <c r="B30" t="s">
        <v>74</v>
      </c>
      <c r="C30" t="s">
        <v>75</v>
      </c>
      <c r="D30">
        <f>LOOKUP(B30,lonlat_id!$C$2:$C$38,lonlat_id!$A$2:$A$38)</f>
        <v>17</v>
      </c>
      <c r="E30">
        <v>58.15</v>
      </c>
      <c r="F30">
        <v>-4.9800000000000004</v>
      </c>
      <c r="G30">
        <v>220</v>
      </c>
      <c r="H30">
        <v>7.2</v>
      </c>
      <c r="I30">
        <v>-7.1</v>
      </c>
      <c r="J30">
        <v>-5.2</v>
      </c>
      <c r="K30">
        <v>-4.2</v>
      </c>
      <c r="L30">
        <v>-5</v>
      </c>
      <c r="M30">
        <v>-4.82</v>
      </c>
    </row>
    <row r="31" spans="1:39">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39">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s="4" t="s">
        <v>86</v>
      </c>
      <c r="B36" s="4" t="s">
        <v>87</v>
      </c>
      <c r="C36" s="4" t="s">
        <v>88</v>
      </c>
      <c r="D36" s="4">
        <f>LOOKUP(B36,lonlat_id!$C$2:$C$38,lonlat_id!$A$2:$A$38)</f>
        <v>21</v>
      </c>
      <c r="E36" s="4">
        <v>41.42</v>
      </c>
      <c r="F36" s="4">
        <v>31.93</v>
      </c>
      <c r="G36" s="4">
        <v>400</v>
      </c>
      <c r="H36" s="4">
        <v>12</v>
      </c>
      <c r="I36" s="4"/>
      <c r="J36" s="4">
        <v>-8.2899999999999991</v>
      </c>
      <c r="K36" s="4">
        <v>-8.18</v>
      </c>
      <c r="L36" s="4">
        <v>-8.01</v>
      </c>
      <c r="M36" s="4">
        <v>-8.0399999999999991</v>
      </c>
      <c r="N36" s="4">
        <v>-8.2899999999999991</v>
      </c>
      <c r="O36" s="4">
        <v>-8.32</v>
      </c>
      <c r="P36" s="4">
        <v>-7.97</v>
      </c>
      <c r="Q36" s="4">
        <v>-8.34</v>
      </c>
      <c r="R36" s="4">
        <v>-8.5399999999999991</v>
      </c>
      <c r="S36" s="4">
        <v>-9.3800000000000008</v>
      </c>
      <c r="T36" s="4">
        <v>-10.42</v>
      </c>
      <c r="U36" s="4">
        <v>-11.21</v>
      </c>
      <c r="V36" s="4">
        <v>-11.98</v>
      </c>
    </row>
    <row r="37" spans="1:22">
      <c r="A37" s="4" t="s">
        <v>23</v>
      </c>
      <c r="B37" s="4" t="s">
        <v>89</v>
      </c>
      <c r="C37" s="4" t="s">
        <v>90</v>
      </c>
      <c r="D37" s="4">
        <f>LOOKUP(B37,lonlat_id!$C$2:$C$38,lonlat_id!$A$2:$A$38)</f>
        <v>22</v>
      </c>
      <c r="E37" s="4">
        <v>45.61</v>
      </c>
      <c r="F37" s="4">
        <v>13.88</v>
      </c>
      <c r="G37" s="4">
        <v>441</v>
      </c>
      <c r="H37" s="4">
        <v>12.3</v>
      </c>
      <c r="I37" s="4">
        <v>-7.28</v>
      </c>
      <c r="J37" s="4">
        <v>-6.1</v>
      </c>
      <c r="K37" s="4">
        <v>-6.7</v>
      </c>
      <c r="L37" s="4">
        <v>-6.32</v>
      </c>
      <c r="M37" s="4">
        <v>-6.62</v>
      </c>
      <c r="N37" s="4">
        <v>-6.58</v>
      </c>
      <c r="O37" s="4">
        <v>-6.48</v>
      </c>
      <c r="P37" s="4">
        <v>-6.74</v>
      </c>
      <c r="Q37" s="4">
        <v>-6.53</v>
      </c>
      <c r="R37" s="4">
        <v>-6.7</v>
      </c>
      <c r="S37" s="4">
        <v>-6.85</v>
      </c>
      <c r="T37" s="4">
        <v>-6.81</v>
      </c>
      <c r="U37" s="4">
        <v>-6.53</v>
      </c>
      <c r="V37" s="4">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s="4" t="s">
        <v>110</v>
      </c>
      <c r="B48" s="4" t="s">
        <v>111</v>
      </c>
      <c r="C48" s="4" t="s">
        <v>112</v>
      </c>
      <c r="D48" s="4">
        <f>LOOKUP(B48,lonlat_id!$C$2:$C$38,lonlat_id!$A$2:$A$38)</f>
        <v>30</v>
      </c>
      <c r="E48" s="4">
        <v>36.03</v>
      </c>
      <c r="F48" s="4">
        <v>9.68</v>
      </c>
      <c r="G48" s="4">
        <v>975</v>
      </c>
      <c r="H48" s="4">
        <v>19.5</v>
      </c>
      <c r="I48" s="4">
        <v>-6.2</v>
      </c>
      <c r="J48" s="4"/>
      <c r="K48" s="4"/>
      <c r="L48" s="4"/>
      <c r="M48" s="4"/>
      <c r="N48" s="4"/>
      <c r="O48" s="4"/>
      <c r="P48" s="4">
        <v>-6.8</v>
      </c>
      <c r="Q48" s="4">
        <v>-7</v>
      </c>
      <c r="R48" s="4">
        <v>-7.25</v>
      </c>
      <c r="S48" s="4">
        <v>-7.1</v>
      </c>
      <c r="T48" s="4">
        <v>-6.75</v>
      </c>
      <c r="U48" s="4">
        <v>-6.8</v>
      </c>
      <c r="V48" s="4">
        <v>-6.2</v>
      </c>
    </row>
    <row r="49" spans="1:22">
      <c r="A49" s="4" t="s">
        <v>23</v>
      </c>
      <c r="B49" s="4" t="s">
        <v>113</v>
      </c>
      <c r="C49" s="4" t="s">
        <v>114</v>
      </c>
      <c r="D49" s="4">
        <f>LOOKUP(B49,lonlat_id!$C$2:$C$38,lonlat_id!$A$2:$A$38)</f>
        <v>31</v>
      </c>
      <c r="E49" s="4">
        <v>45.96</v>
      </c>
      <c r="F49" s="4">
        <v>11.65</v>
      </c>
      <c r="G49" s="4">
        <v>1165</v>
      </c>
      <c r="H49" s="4">
        <v>6.7</v>
      </c>
      <c r="I49" s="4">
        <v>-9.6</v>
      </c>
      <c r="J49" s="4">
        <v>-7.8</v>
      </c>
      <c r="K49" s="4"/>
      <c r="L49" s="4"/>
      <c r="M49" s="4">
        <v>-7.8</v>
      </c>
      <c r="N49" s="4">
        <v>-7.6</v>
      </c>
      <c r="O49" s="4">
        <v>-7.8</v>
      </c>
      <c r="P49" s="4">
        <v>-7.6</v>
      </c>
      <c r="Q49" s="4">
        <v>-7.9</v>
      </c>
      <c r="R49" s="4">
        <v>-7.5</v>
      </c>
      <c r="S49" s="4"/>
      <c r="T49" s="4"/>
      <c r="U49" s="4"/>
      <c r="V49" s="4"/>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s="4" t="s">
        <v>54</v>
      </c>
      <c r="B52" s="4" t="s">
        <v>118</v>
      </c>
      <c r="C52" s="4" t="s">
        <v>119</v>
      </c>
      <c r="D52" s="4">
        <f>LOOKUP(B52,lonlat_id!$C$2:$C$38,lonlat_id!$A$2:$A$38)</f>
        <v>33</v>
      </c>
      <c r="E52" s="4">
        <v>47</v>
      </c>
      <c r="F52" s="4">
        <v>10</v>
      </c>
      <c r="G52" s="4">
        <v>1440</v>
      </c>
      <c r="H52" s="4">
        <v>3.5</v>
      </c>
      <c r="I52" s="4">
        <v>-11.8</v>
      </c>
      <c r="J52" s="4">
        <v>-7.97</v>
      </c>
      <c r="K52" s="4">
        <v>-8.07</v>
      </c>
      <c r="L52" s="4">
        <v>-8.2200000000000006</v>
      </c>
      <c r="M52" s="4">
        <v>-8.27</v>
      </c>
      <c r="N52" s="4">
        <v>-8.57</v>
      </c>
      <c r="O52" s="4">
        <v>-8</v>
      </c>
      <c r="P52" s="4">
        <v>-8.27</v>
      </c>
      <c r="Q52" s="4">
        <v>-8.4700000000000006</v>
      </c>
      <c r="R52" s="4">
        <v>-8.4700000000000006</v>
      </c>
      <c r="S52" s="4">
        <v>-8.4700000000000006</v>
      </c>
      <c r="T52" s="4">
        <v>-8.9</v>
      </c>
      <c r="U52" s="4">
        <v>-8.8699999999999992</v>
      </c>
      <c r="V52" s="4">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topLeftCell="J1" zoomScale="80" zoomScaleNormal="80" zoomScalePageLayoutView="80" workbookViewId="0">
      <selection activeCell="AE51" sqref="AE51"/>
    </sheetView>
  </sheetViews>
  <sheetFormatPr baseColWidth="10" defaultRowHeight="15" x14ac:dyDescent="0"/>
  <sheetData>
    <row r="1" spans="1:40">
      <c r="A1" t="s">
        <v>0</v>
      </c>
    </row>
    <row r="2" spans="1:40">
      <c r="A2" t="s">
        <v>1</v>
      </c>
    </row>
    <row r="3" spans="1:40">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40">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X4" t="s">
        <v>162</v>
      </c>
      <c r="AE4" t="s">
        <v>135</v>
      </c>
      <c r="AF4" s="2" t="s">
        <v>136</v>
      </c>
      <c r="AG4" s="2" t="s">
        <v>137</v>
      </c>
      <c r="AH4" s="2" t="s">
        <v>138</v>
      </c>
      <c r="AI4" s="2" t="s">
        <v>139</v>
      </c>
      <c r="AJ4" s="2" t="s">
        <v>140</v>
      </c>
      <c r="AK4" s="2" t="s">
        <v>141</v>
      </c>
      <c r="AL4" s="2" t="s">
        <v>142</v>
      </c>
      <c r="AM4" s="2" t="s">
        <v>143</v>
      </c>
      <c r="AN4" s="2" t="s">
        <v>144</v>
      </c>
    </row>
    <row r="5" spans="1:40">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E5">
        <v>100</v>
      </c>
      <c r="AF5">
        <v>0</v>
      </c>
      <c r="AG5">
        <v>0</v>
      </c>
      <c r="AH5">
        <v>0</v>
      </c>
      <c r="AI5">
        <v>0</v>
      </c>
      <c r="AJ5">
        <v>0</v>
      </c>
      <c r="AK5">
        <v>0</v>
      </c>
      <c r="AL5">
        <v>0</v>
      </c>
      <c r="AM5">
        <v>0</v>
      </c>
      <c r="AN5">
        <v>0</v>
      </c>
    </row>
    <row r="6" spans="1:40">
      <c r="A6" t="s">
        <v>23</v>
      </c>
      <c r="B6" t="s">
        <v>24</v>
      </c>
      <c r="C6" t="s">
        <v>25</v>
      </c>
      <c r="D6">
        <f>LOOKUP(B6,lonlat_id!$C$2:$C$38,lonlat_id!$A$2:$A$38)</f>
        <v>1</v>
      </c>
      <c r="E6">
        <v>38.15</v>
      </c>
      <c r="F6">
        <v>13.2</v>
      </c>
      <c r="G6">
        <v>22</v>
      </c>
      <c r="H6">
        <v>19.399999999999999</v>
      </c>
      <c r="I6">
        <v>-6</v>
      </c>
      <c r="J6">
        <v>-6.7</v>
      </c>
      <c r="K6">
        <v>-5.5</v>
      </c>
      <c r="P6">
        <v>-5.5</v>
      </c>
      <c r="Q6">
        <v>-6.2</v>
      </c>
      <c r="R6">
        <v>-5.25</v>
      </c>
      <c r="AE6">
        <v>500</v>
      </c>
      <c r="AF6">
        <v>4.1233205795299996</v>
      </c>
      <c r="AG6">
        <v>2.6668741702999998</v>
      </c>
      <c r="AH6">
        <v>0.383632689714</v>
      </c>
      <c r="AI6">
        <v>0.18621669709700001</v>
      </c>
      <c r="AJ6">
        <v>-43.9535217285</v>
      </c>
      <c r="AK6">
        <v>2.11672857404E-3</v>
      </c>
      <c r="AL6">
        <v>0.29844021797199999</v>
      </c>
      <c r="AM6">
        <v>0.74981164932300004</v>
      </c>
      <c r="AN6">
        <v>5.7444810867300002E-2</v>
      </c>
    </row>
    <row r="7" spans="1:40">
      <c r="A7" t="s">
        <v>26</v>
      </c>
      <c r="B7" t="s">
        <v>27</v>
      </c>
      <c r="C7" t="s">
        <v>28</v>
      </c>
      <c r="D7">
        <f>LOOKUP(B7,lonlat_id!$C$2:$C$38,lonlat_id!$A$2:$A$38)</f>
        <v>2</v>
      </c>
      <c r="E7">
        <v>43.23</v>
      </c>
      <c r="F7">
        <v>-4.3</v>
      </c>
      <c r="G7">
        <v>24</v>
      </c>
      <c r="H7">
        <v>13</v>
      </c>
      <c r="Q7">
        <v>-4.75</v>
      </c>
      <c r="R7">
        <v>-4.5999999999999996</v>
      </c>
      <c r="S7">
        <v>-4.8</v>
      </c>
      <c r="T7">
        <v>-4.3</v>
      </c>
      <c r="U7">
        <v>-4.25</v>
      </c>
      <c r="V7">
        <v>-4.2</v>
      </c>
      <c r="AE7">
        <v>1000</v>
      </c>
      <c r="AF7">
        <v>4.1152257919300004</v>
      </c>
      <c r="AG7">
        <v>0.73916012048699997</v>
      </c>
      <c r="AH7">
        <v>0.31899204850200003</v>
      </c>
      <c r="AI7">
        <v>-0.121054708958</v>
      </c>
      <c r="AJ7">
        <v>13.424194335899999</v>
      </c>
      <c r="AK7">
        <v>9.9639464169699998E-3</v>
      </c>
      <c r="AL7">
        <v>0.55229425430300005</v>
      </c>
      <c r="AM7">
        <v>1.1187926530800001</v>
      </c>
      <c r="AN7">
        <v>-3.8192510604899997E-2</v>
      </c>
    </row>
    <row r="8" spans="1:40">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E8">
        <v>1500</v>
      </c>
      <c r="AF8">
        <v>4.8230085372899998</v>
      </c>
      <c r="AG8">
        <v>0.91364860534699999</v>
      </c>
      <c r="AH8">
        <v>0.43795222043999998</v>
      </c>
      <c r="AI8">
        <v>-8.8366746902500001E-2</v>
      </c>
      <c r="AJ8">
        <v>-85.621841430700002</v>
      </c>
      <c r="AK8">
        <v>-2.0865164697199999E-3</v>
      </c>
      <c r="AL8">
        <v>0.29057401418700002</v>
      </c>
      <c r="AM8">
        <v>0.87672519683799999</v>
      </c>
      <c r="AN8">
        <v>-0.26193213462800002</v>
      </c>
    </row>
    <row r="9" spans="1:40">
      <c r="A9" t="s">
        <v>29</v>
      </c>
      <c r="B9" t="s">
        <v>30</v>
      </c>
      <c r="C9" t="s">
        <v>32</v>
      </c>
      <c r="D9">
        <f>LOOKUP(B9,lonlat_id!$C$2:$C$38,lonlat_id!$A$2:$A$38)</f>
        <v>3</v>
      </c>
      <c r="E9">
        <v>52.23</v>
      </c>
      <c r="F9">
        <v>-9.44</v>
      </c>
      <c r="G9">
        <v>60</v>
      </c>
      <c r="H9">
        <v>10.4</v>
      </c>
      <c r="I9">
        <v>-5.6</v>
      </c>
      <c r="J9">
        <v>-3.54</v>
      </c>
      <c r="AE9">
        <v>2000</v>
      </c>
      <c r="AF9">
        <v>2.6135358810399998</v>
      </c>
      <c r="AG9">
        <v>-0.90669524669599999</v>
      </c>
      <c r="AH9">
        <v>0.15061151981400001</v>
      </c>
      <c r="AI9">
        <v>-0.16690009832399999</v>
      </c>
      <c r="AJ9">
        <v>68.879028320299994</v>
      </c>
      <c r="AK9">
        <v>-6.4551718533000001E-3</v>
      </c>
      <c r="AL9">
        <v>0.86377096176099999</v>
      </c>
      <c r="AM9">
        <v>1.4270452261</v>
      </c>
      <c r="AN9">
        <v>-0.1124548316</v>
      </c>
    </row>
    <row r="10" spans="1:40">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E10">
        <v>2500</v>
      </c>
      <c r="AF10">
        <v>1.0857591629000001</v>
      </c>
      <c r="AG10">
        <v>-2.3209657669100001</v>
      </c>
      <c r="AH10">
        <v>-5.8302581310299998E-3</v>
      </c>
      <c r="AI10">
        <v>-0.15987694263499999</v>
      </c>
      <c r="AJ10">
        <v>65.003784179700006</v>
      </c>
      <c r="AK10">
        <v>-1.5196762979E-3</v>
      </c>
      <c r="AL10">
        <v>0.79912602901499996</v>
      </c>
      <c r="AM10">
        <v>0.90373885631600004</v>
      </c>
      <c r="AN10">
        <v>-1.7619132995600001E-2</v>
      </c>
    </row>
    <row r="11" spans="1:40">
      <c r="A11" t="s">
        <v>33</v>
      </c>
      <c r="B11" t="s">
        <v>34</v>
      </c>
      <c r="C11" t="s">
        <v>36</v>
      </c>
      <c r="D11">
        <f>LOOKUP(B11,lonlat_id!$C$2:$C$38,lonlat_id!$A$2:$A$38)</f>
        <v>4</v>
      </c>
      <c r="E11">
        <v>43.7</v>
      </c>
      <c r="F11">
        <v>3.6</v>
      </c>
      <c r="G11">
        <v>75</v>
      </c>
      <c r="H11">
        <v>14.5</v>
      </c>
      <c r="I11">
        <v>-6.2</v>
      </c>
      <c r="J11">
        <v>-5.5</v>
      </c>
      <c r="K11">
        <v>-5.7</v>
      </c>
      <c r="L11">
        <v>-5.25</v>
      </c>
      <c r="AE11">
        <v>3000</v>
      </c>
      <c r="AF11">
        <v>1.9644937515300001</v>
      </c>
      <c r="AG11">
        <v>-1.1122549772300001</v>
      </c>
      <c r="AH11">
        <v>0.22112749516999999</v>
      </c>
      <c r="AI11">
        <v>-0.24544399976699999</v>
      </c>
      <c r="AJ11">
        <v>27.419219970699999</v>
      </c>
      <c r="AK11">
        <v>-8.0678649246699995E-3</v>
      </c>
      <c r="AL11">
        <v>0.64621138572699999</v>
      </c>
      <c r="AM11">
        <v>1.24137270451</v>
      </c>
      <c r="AN11">
        <v>0.38873749971400001</v>
      </c>
    </row>
    <row r="12" spans="1:40">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E12">
        <v>3500</v>
      </c>
      <c r="AF12">
        <v>1.7866144180300001</v>
      </c>
      <c r="AG12">
        <v>-1.7085639238400001</v>
      </c>
      <c r="AH12">
        <v>7.0149198174499994E-2</v>
      </c>
      <c r="AI12">
        <v>-0.24685221910499999</v>
      </c>
      <c r="AJ12">
        <v>22.152954101599999</v>
      </c>
      <c r="AK12">
        <v>-3.8561038672899998E-3</v>
      </c>
      <c r="AL12">
        <v>0.64274370670299996</v>
      </c>
      <c r="AM12">
        <v>1.10377955437</v>
      </c>
      <c r="AN12">
        <v>0.44222658872600001</v>
      </c>
    </row>
    <row r="13" spans="1:40">
      <c r="A13" t="s">
        <v>26</v>
      </c>
      <c r="B13" t="s">
        <v>37</v>
      </c>
      <c r="C13" t="s">
        <v>39</v>
      </c>
      <c r="D13">
        <f>LOOKUP(B13,lonlat_id!$C$2:$C$38,lonlat_id!$A$2:$A$38)</f>
        <v>5</v>
      </c>
      <c r="E13">
        <v>43.43</v>
      </c>
      <c r="F13">
        <v>-3.66</v>
      </c>
      <c r="G13">
        <v>75</v>
      </c>
      <c r="H13">
        <v>13</v>
      </c>
      <c r="I13">
        <v>-5.4</v>
      </c>
      <c r="J13">
        <v>-4.4800000000000004</v>
      </c>
      <c r="K13">
        <v>-4.47</v>
      </c>
      <c r="AE13">
        <v>4000</v>
      </c>
      <c r="AF13">
        <v>-1.7896747589099999</v>
      </c>
      <c r="AG13">
        <v>-4.5707449912999998</v>
      </c>
      <c r="AH13">
        <v>-0.27746164798700002</v>
      </c>
      <c r="AI13">
        <v>-0.14626079797700001</v>
      </c>
      <c r="AJ13">
        <v>40.6906433105</v>
      </c>
      <c r="AK13">
        <v>-6.8606398999700004E-3</v>
      </c>
      <c r="AL13">
        <v>0.41750514507300002</v>
      </c>
      <c r="AM13">
        <v>0.50921499729200004</v>
      </c>
      <c r="AN13">
        <v>0.58317226171500003</v>
      </c>
    </row>
    <row r="14" spans="1:40">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E14">
        <v>4500</v>
      </c>
      <c r="AF14">
        <v>-1.9758882522600001</v>
      </c>
      <c r="AG14">
        <v>-3.0581312179600002</v>
      </c>
      <c r="AH14">
        <v>-0.142108142376</v>
      </c>
      <c r="AI14">
        <v>-0.28013455867800002</v>
      </c>
      <c r="AJ14">
        <v>71.048278808600003</v>
      </c>
      <c r="AK14">
        <v>-9.0809054672700007E-3</v>
      </c>
      <c r="AL14">
        <v>0.48431217670400001</v>
      </c>
      <c r="AM14">
        <v>0.413426697254</v>
      </c>
      <c r="AN14">
        <v>0.92601519823099998</v>
      </c>
    </row>
    <row r="15" spans="1:40">
      <c r="A15" t="s">
        <v>43</v>
      </c>
      <c r="B15" t="s">
        <v>44</v>
      </c>
      <c r="C15" t="s">
        <v>45</v>
      </c>
      <c r="D15">
        <f>LOOKUP(B15,lonlat_id!$C$2:$C$38,lonlat_id!$A$2:$A$38)</f>
        <v>7</v>
      </c>
      <c r="E15">
        <v>51.38</v>
      </c>
      <c r="F15">
        <v>2.2999999999999998</v>
      </c>
      <c r="G15">
        <v>180</v>
      </c>
      <c r="H15">
        <v>10</v>
      </c>
      <c r="J15">
        <v>-4.5</v>
      </c>
      <c r="AE15">
        <v>5000</v>
      </c>
      <c r="AF15">
        <v>-0.33979415893600001</v>
      </c>
      <c r="AG15">
        <v>-1.8572605848299999</v>
      </c>
      <c r="AH15">
        <v>1.6616910695999999E-2</v>
      </c>
      <c r="AI15">
        <v>-0.26172667741799999</v>
      </c>
      <c r="AJ15">
        <v>-17.051086425800001</v>
      </c>
      <c r="AK15">
        <v>-7.6310634613000004E-3</v>
      </c>
      <c r="AL15">
        <v>0.385468840599</v>
      </c>
      <c r="AM15">
        <v>0.32570463419000001</v>
      </c>
      <c r="AN15">
        <v>0.61077743768699999</v>
      </c>
    </row>
    <row r="16" spans="1:40">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E16">
        <v>5500</v>
      </c>
      <c r="AF16">
        <v>-0.518377304077</v>
      </c>
      <c r="AG16">
        <v>-3.16749572754</v>
      </c>
      <c r="AH16">
        <v>-0.14913621544799999</v>
      </c>
      <c r="AI16">
        <v>-0.29357981681799999</v>
      </c>
      <c r="AJ16">
        <v>-1.1101531982399999</v>
      </c>
      <c r="AK16">
        <v>-3.12567129731E-3</v>
      </c>
      <c r="AL16">
        <v>0.14718979597099999</v>
      </c>
      <c r="AM16">
        <v>0.24598112702399999</v>
      </c>
      <c r="AN16">
        <v>0.430671870708</v>
      </c>
    </row>
    <row r="17" spans="1:40">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E17">
        <v>6000</v>
      </c>
      <c r="AF17">
        <v>-2.2230615615799998</v>
      </c>
      <c r="AG17">
        <v>-7.4015579223600003</v>
      </c>
      <c r="AH17">
        <v>-0.63442695140799998</v>
      </c>
      <c r="AI17">
        <v>-0.22809574008</v>
      </c>
      <c r="AJ17">
        <v>102.863708496</v>
      </c>
      <c r="AK17">
        <v>-5.0312019884600004E-3</v>
      </c>
      <c r="AL17">
        <v>0.72721302509300001</v>
      </c>
      <c r="AM17">
        <v>0.109052628279</v>
      </c>
      <c r="AN17">
        <v>1.04151415825</v>
      </c>
    </row>
    <row r="18" spans="1:40">
      <c r="A18" t="s">
        <v>48</v>
      </c>
      <c r="B18" t="s">
        <v>51</v>
      </c>
      <c r="C18" t="s">
        <v>52</v>
      </c>
      <c r="D18">
        <f>LOOKUP(B18,lonlat_id!$C$2:$C$38,lonlat_id!$A$2:$A$38)</f>
        <v>10</v>
      </c>
      <c r="E18">
        <v>50.13</v>
      </c>
      <c r="F18">
        <v>5.16</v>
      </c>
      <c r="G18">
        <v>180</v>
      </c>
      <c r="H18">
        <v>9</v>
      </c>
      <c r="I18">
        <v>-7.5</v>
      </c>
      <c r="J18">
        <v>-5.5</v>
      </c>
      <c r="K18">
        <v>-6</v>
      </c>
      <c r="L18">
        <v>-6.2</v>
      </c>
      <c r="AE18">
        <v>6500</v>
      </c>
      <c r="AF18">
        <v>-5.21048545837</v>
      </c>
      <c r="AG18">
        <v>-7.5333833694500001</v>
      </c>
      <c r="AH18">
        <v>-0.67131012678099999</v>
      </c>
      <c r="AI18">
        <v>-0.350504875183</v>
      </c>
      <c r="AJ18">
        <v>87.289764404300001</v>
      </c>
      <c r="AK18">
        <v>-2.1268762648100001E-2</v>
      </c>
      <c r="AL18">
        <v>0.43591684103</v>
      </c>
      <c r="AM18">
        <v>-0.24859003722699999</v>
      </c>
      <c r="AN18">
        <v>1.61839437485</v>
      </c>
    </row>
    <row r="19" spans="1:40">
      <c r="A19" t="s">
        <v>48</v>
      </c>
      <c r="B19" t="s">
        <v>51</v>
      </c>
      <c r="C19" t="s">
        <v>53</v>
      </c>
      <c r="D19">
        <f>LOOKUP(B19,lonlat_id!$C$2:$C$38,lonlat_id!$A$2:$A$38)</f>
        <v>10</v>
      </c>
      <c r="E19">
        <v>50.13</v>
      </c>
      <c r="F19">
        <v>5.16</v>
      </c>
      <c r="G19">
        <v>180</v>
      </c>
      <c r="H19">
        <v>8.9</v>
      </c>
      <c r="I19">
        <v>-7.5</v>
      </c>
      <c r="J19">
        <v>-5.55</v>
      </c>
      <c r="X19" t="s">
        <v>163</v>
      </c>
      <c r="AE19">
        <v>7000</v>
      </c>
      <c r="AF19">
        <v>-7.5721993446400004</v>
      </c>
      <c r="AG19">
        <v>-10.678185463</v>
      </c>
      <c r="AH19">
        <v>-1.1981434822100001</v>
      </c>
      <c r="AI19">
        <v>-5.7502567768099998E-2</v>
      </c>
      <c r="AJ19">
        <v>-31.848327636699999</v>
      </c>
      <c r="AK19">
        <v>-1.8685918301300002E-2</v>
      </c>
      <c r="AL19">
        <v>-4.5176953077299999E-2</v>
      </c>
      <c r="AM19">
        <v>-0.59397828578900003</v>
      </c>
      <c r="AN19">
        <v>1.1815097332</v>
      </c>
    </row>
    <row r="20" spans="1:40">
      <c r="A20" t="s">
        <v>54</v>
      </c>
      <c r="B20" t="s">
        <v>55</v>
      </c>
      <c r="C20" t="s">
        <v>56</v>
      </c>
      <c r="D20">
        <f>LOOKUP(B20,lonlat_id!$C$2:$C$38,lonlat_id!$A$2:$A$38)</f>
        <v>11</v>
      </c>
      <c r="E20">
        <v>49</v>
      </c>
      <c r="F20">
        <v>7</v>
      </c>
      <c r="G20">
        <v>185</v>
      </c>
      <c r="H20">
        <v>9.4</v>
      </c>
      <c r="I20">
        <v>-8.3699999999999992</v>
      </c>
      <c r="P20">
        <v>-5.4</v>
      </c>
      <c r="Q20">
        <v>-5.5</v>
      </c>
      <c r="R20">
        <v>-5.75</v>
      </c>
      <c r="S20">
        <v>-5.3</v>
      </c>
      <c r="AE20">
        <v>7500</v>
      </c>
      <c r="AF20">
        <v>-1.9845895767199999</v>
      </c>
      <c r="AG20">
        <v>-6.06245803833</v>
      </c>
      <c r="AH20">
        <v>-0.62444919347799999</v>
      </c>
      <c r="AI20">
        <v>-0.238983690739</v>
      </c>
      <c r="AJ20">
        <v>65.505737304700006</v>
      </c>
      <c r="AK20">
        <v>1.0586015880100001E-2</v>
      </c>
      <c r="AL20">
        <v>0.41877341270399998</v>
      </c>
      <c r="AM20">
        <v>-0.32044696807900003</v>
      </c>
      <c r="AN20">
        <v>-8.6213350296000003E-3</v>
      </c>
    </row>
    <row r="21" spans="1:40">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E21">
        <v>8000</v>
      </c>
      <c r="AF21">
        <v>-0.84066677093499997</v>
      </c>
      <c r="AG21">
        <v>-6.1951699256900001</v>
      </c>
      <c r="AH21">
        <v>-0.40346652269400002</v>
      </c>
      <c r="AI21">
        <v>-5.6112438440299998E-2</v>
      </c>
      <c r="AJ21">
        <v>-39.637100219700002</v>
      </c>
      <c r="AK21">
        <v>1.8800001591399999E-2</v>
      </c>
      <c r="AL21">
        <v>-0.73984134197200002</v>
      </c>
      <c r="AM21">
        <v>-1.3097633123400001</v>
      </c>
      <c r="AN21">
        <v>-0.98304033279400005</v>
      </c>
    </row>
    <row r="22" spans="1:40">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E22">
        <v>8500</v>
      </c>
      <c r="AF22">
        <v>-1.7016773223899999</v>
      </c>
      <c r="AG22">
        <v>-5.1391825675999998</v>
      </c>
      <c r="AH22">
        <v>-0.53064191341400002</v>
      </c>
      <c r="AI22">
        <v>-0.12661549449000001</v>
      </c>
      <c r="AJ22">
        <v>-245.95648193400001</v>
      </c>
      <c r="AK22">
        <v>5.7009421288999997E-3</v>
      </c>
      <c r="AL22">
        <v>-1.6883541345599999</v>
      </c>
      <c r="AM22">
        <v>-2.4439537525200001</v>
      </c>
      <c r="AN22">
        <v>-0.99964547157299999</v>
      </c>
    </row>
    <row r="23" spans="1:40">
      <c r="A23" t="s">
        <v>33</v>
      </c>
      <c r="B23" t="s">
        <v>59</v>
      </c>
      <c r="C23" t="s">
        <v>60</v>
      </c>
      <c r="D23">
        <f>LOOKUP(B23,lonlat_id!$C$2:$C$38,lonlat_id!$A$2:$A$38)</f>
        <v>12</v>
      </c>
      <c r="E23">
        <v>44.23</v>
      </c>
      <c r="F23">
        <v>4.26</v>
      </c>
      <c r="G23">
        <v>240</v>
      </c>
      <c r="H23">
        <v>13.2</v>
      </c>
      <c r="I23">
        <v>-6.8</v>
      </c>
      <c r="V23">
        <v>-5</v>
      </c>
      <c r="AE23">
        <v>9000</v>
      </c>
      <c r="AF23">
        <v>-0.99849224090599997</v>
      </c>
      <c r="AG23">
        <v>-6.3099513053900003</v>
      </c>
      <c r="AH23">
        <v>-0.71536791324600002</v>
      </c>
      <c r="AI23">
        <v>-0.27516520023300001</v>
      </c>
      <c r="AJ23">
        <v>-221.643798828</v>
      </c>
      <c r="AK23">
        <v>8.7558813393100003E-3</v>
      </c>
      <c r="AL23">
        <v>-1.57881832123</v>
      </c>
      <c r="AM23">
        <v>-2.1741662025499999</v>
      </c>
      <c r="AN23">
        <v>-1.44506239891</v>
      </c>
    </row>
    <row r="24" spans="1:40">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E24">
        <v>9500</v>
      </c>
      <c r="AF24">
        <v>-1.8015251159700001</v>
      </c>
      <c r="AG24">
        <v>-6.7458581924400001</v>
      </c>
      <c r="AH24">
        <v>-0.71619439125100004</v>
      </c>
      <c r="AI24">
        <v>-9.1578632593199996E-2</v>
      </c>
      <c r="AJ24">
        <v>-291.14312744099999</v>
      </c>
      <c r="AK24">
        <v>1.8146531656400001E-2</v>
      </c>
      <c r="AL24">
        <v>-1.98605537415</v>
      </c>
      <c r="AM24">
        <v>-3.1441233158099999</v>
      </c>
      <c r="AN24">
        <v>-1.29285657406</v>
      </c>
    </row>
    <row r="25" spans="1:40">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E25">
        <v>10000</v>
      </c>
      <c r="AF25">
        <v>-0.45916938781700001</v>
      </c>
      <c r="AG25">
        <v>-5.39486885071</v>
      </c>
      <c r="AH25">
        <v>-0.533195137978</v>
      </c>
      <c r="AI25">
        <v>-0.13022857904400001</v>
      </c>
      <c r="AJ25">
        <v>-514.66998291000004</v>
      </c>
      <c r="AK25">
        <v>2.05921363086E-2</v>
      </c>
      <c r="AL25">
        <v>-3.6559121608699998</v>
      </c>
      <c r="AM25">
        <v>-3.4322385787999998</v>
      </c>
      <c r="AN25">
        <v>-2.52470350266</v>
      </c>
    </row>
    <row r="26" spans="1:40">
      <c r="A26" t="s">
        <v>64</v>
      </c>
      <c r="B26" t="s">
        <v>65</v>
      </c>
      <c r="C26" t="s">
        <v>67</v>
      </c>
      <c r="D26">
        <f>LOOKUP(B26,lonlat_id!$C$2:$C$38,lonlat_id!$A$2:$A$38)</f>
        <v>14</v>
      </c>
      <c r="E26">
        <v>67.540000000000006</v>
      </c>
      <c r="F26">
        <v>13</v>
      </c>
      <c r="G26">
        <v>280</v>
      </c>
      <c r="H26">
        <v>2.8</v>
      </c>
      <c r="I26">
        <v>-10</v>
      </c>
      <c r="J26">
        <v>-7.33</v>
      </c>
      <c r="K26">
        <v>-7.25</v>
      </c>
      <c r="L26">
        <v>-7.2</v>
      </c>
      <c r="M26">
        <v>-7.35</v>
      </c>
      <c r="N26">
        <v>-7.33</v>
      </c>
      <c r="AE26">
        <v>10500</v>
      </c>
      <c r="AF26">
        <v>-0.208123207092</v>
      </c>
      <c r="AG26">
        <v>-4.7368206977799998</v>
      </c>
      <c r="AH26">
        <v>-0.48229497671100002</v>
      </c>
      <c r="AI26">
        <v>4.7673359513299998E-2</v>
      </c>
      <c r="AJ26">
        <v>-507.49279785200002</v>
      </c>
      <c r="AK26">
        <v>3.2123900949999999E-2</v>
      </c>
      <c r="AL26">
        <v>-3.5346698761000002</v>
      </c>
      <c r="AM26">
        <v>-3.3596241474199999</v>
      </c>
      <c r="AN26">
        <v>-2.4509387016300002</v>
      </c>
    </row>
    <row r="27" spans="1:40">
      <c r="A27" t="s">
        <v>64</v>
      </c>
      <c r="B27" t="s">
        <v>65</v>
      </c>
      <c r="C27" t="s">
        <v>68</v>
      </c>
      <c r="D27">
        <f>LOOKUP(B27,lonlat_id!$C$2:$C$38,lonlat_id!$A$2:$A$38)</f>
        <v>14</v>
      </c>
      <c r="E27">
        <v>67.540000000000006</v>
      </c>
      <c r="F27">
        <v>13</v>
      </c>
      <c r="G27">
        <v>280</v>
      </c>
      <c r="H27">
        <v>2.8</v>
      </c>
      <c r="I27">
        <v>-10</v>
      </c>
      <c r="O27">
        <v>-7.53</v>
      </c>
      <c r="P27">
        <v>-7.75</v>
      </c>
      <c r="Q27">
        <v>-7.1</v>
      </c>
      <c r="AE27">
        <v>11000</v>
      </c>
      <c r="AF27">
        <v>-3.4770469665500001</v>
      </c>
      <c r="AG27">
        <v>-6.8455734252899996</v>
      </c>
      <c r="AH27">
        <v>-0.81260883808100004</v>
      </c>
      <c r="AI27">
        <v>-0.11230546236</v>
      </c>
      <c r="AJ27">
        <v>-427.45452880900001</v>
      </c>
      <c r="AK27">
        <v>1.7326096072800001E-2</v>
      </c>
      <c r="AL27">
        <v>-3.8761224746699998</v>
      </c>
      <c r="AM27">
        <v>-4.9707870483400001</v>
      </c>
      <c r="AN27">
        <v>-2.4786717891699999</v>
      </c>
    </row>
    <row r="28" spans="1:40">
      <c r="A28" t="s">
        <v>23</v>
      </c>
      <c r="B28" t="s">
        <v>69</v>
      </c>
      <c r="C28" t="s">
        <v>70</v>
      </c>
      <c r="D28">
        <f>LOOKUP(B28,lonlat_id!$C$2:$C$38,lonlat_id!$A$2:$A$38)</f>
        <v>15</v>
      </c>
      <c r="E28">
        <v>45</v>
      </c>
      <c r="F28">
        <v>10</v>
      </c>
      <c r="G28">
        <v>300</v>
      </c>
      <c r="H28">
        <v>12</v>
      </c>
      <c r="K28">
        <v>-4.25</v>
      </c>
      <c r="L28">
        <v>-3.75</v>
      </c>
      <c r="M28">
        <v>-3.6</v>
      </c>
      <c r="N28">
        <v>-3.3</v>
      </c>
      <c r="O28">
        <v>-3.6</v>
      </c>
      <c r="P28">
        <v>-3.85</v>
      </c>
      <c r="Q28">
        <v>-3.75</v>
      </c>
      <c r="AE28">
        <v>11500</v>
      </c>
      <c r="AF28">
        <v>-3.7764863967900002</v>
      </c>
      <c r="AG28">
        <v>-6.8359851837200001</v>
      </c>
      <c r="AH28">
        <v>-0.934111714363</v>
      </c>
      <c r="AI28">
        <v>0.194775208831</v>
      </c>
      <c r="AJ28">
        <v>-433.49591064499998</v>
      </c>
      <c r="AK28">
        <v>-1.6130767762700001E-3</v>
      </c>
      <c r="AL28">
        <v>-3.8850667476699998</v>
      </c>
      <c r="AM28">
        <v>-4.5637011528000002</v>
      </c>
      <c r="AN28">
        <v>-0.99884349107699999</v>
      </c>
    </row>
    <row r="29" spans="1:40">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E29">
        <v>12000</v>
      </c>
      <c r="AF29">
        <v>-7.5261769294700001</v>
      </c>
      <c r="AG29">
        <v>-10.058089256300001</v>
      </c>
      <c r="AH29">
        <v>-1.1583567857699999</v>
      </c>
      <c r="AI29">
        <v>-0.24543058872199999</v>
      </c>
      <c r="AJ29">
        <v>-96.051025390600003</v>
      </c>
      <c r="AK29">
        <v>-6.5289668738800002E-2</v>
      </c>
      <c r="AL29">
        <v>-2.8328039646100001</v>
      </c>
      <c r="AM29">
        <v>-5.4231634140000002</v>
      </c>
      <c r="AN29">
        <v>0.63608962297399996</v>
      </c>
    </row>
    <row r="30" spans="1:40">
      <c r="A30" t="s">
        <v>73</v>
      </c>
      <c r="B30" t="s">
        <v>74</v>
      </c>
      <c r="C30" t="s">
        <v>75</v>
      </c>
      <c r="D30">
        <f>LOOKUP(B30,lonlat_id!$C$2:$C$38,lonlat_id!$A$2:$A$38)</f>
        <v>17</v>
      </c>
      <c r="E30">
        <v>58.15</v>
      </c>
      <c r="F30">
        <v>-4.9800000000000004</v>
      </c>
      <c r="G30">
        <v>220</v>
      </c>
      <c r="H30">
        <v>7.2</v>
      </c>
      <c r="I30">
        <v>-7.1</v>
      </c>
      <c r="J30">
        <v>-5.2</v>
      </c>
      <c r="K30">
        <v>-4.2</v>
      </c>
      <c r="L30">
        <v>-5</v>
      </c>
      <c r="M30">
        <v>-4.82</v>
      </c>
    </row>
    <row r="31" spans="1:40">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40">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topLeftCell="J2" zoomScale="80" zoomScaleNormal="80" zoomScalePageLayoutView="80" workbookViewId="0">
      <selection activeCell="AH33" sqref="AH33"/>
    </sheetView>
  </sheetViews>
  <sheetFormatPr baseColWidth="10" defaultRowHeight="15" x14ac:dyDescent="0"/>
  <sheetData>
    <row r="1" spans="1:39">
      <c r="A1" t="s">
        <v>0</v>
      </c>
    </row>
    <row r="2" spans="1:39">
      <c r="A2" t="s">
        <v>1</v>
      </c>
    </row>
    <row r="3" spans="1:39">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39">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AD4" t="s">
        <v>135</v>
      </c>
      <c r="AE4" s="2" t="s">
        <v>136</v>
      </c>
      <c r="AF4" s="2" t="s">
        <v>137</v>
      </c>
      <c r="AG4" s="2" t="s">
        <v>138</v>
      </c>
      <c r="AH4" s="2" t="s">
        <v>139</v>
      </c>
      <c r="AI4" s="2" t="s">
        <v>140</v>
      </c>
      <c r="AJ4" s="2" t="s">
        <v>141</v>
      </c>
      <c r="AK4" s="2" t="s">
        <v>142</v>
      </c>
      <c r="AL4" s="2" t="s">
        <v>143</v>
      </c>
      <c r="AM4" s="2" t="s">
        <v>144</v>
      </c>
    </row>
    <row r="5" spans="1:39">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D5">
        <v>100</v>
      </c>
      <c r="AE5">
        <v>0</v>
      </c>
      <c r="AF5">
        <v>0</v>
      </c>
      <c r="AG5">
        <v>0</v>
      </c>
      <c r="AH5">
        <v>0</v>
      </c>
      <c r="AI5">
        <v>0</v>
      </c>
      <c r="AJ5">
        <v>0</v>
      </c>
      <c r="AK5">
        <v>0</v>
      </c>
      <c r="AL5">
        <v>0</v>
      </c>
      <c r="AM5">
        <v>0</v>
      </c>
    </row>
    <row r="6" spans="1:39">
      <c r="A6" t="s">
        <v>23</v>
      </c>
      <c r="B6" t="s">
        <v>24</v>
      </c>
      <c r="C6" t="s">
        <v>25</v>
      </c>
      <c r="D6">
        <f>LOOKUP(B6,lonlat_id!$C$2:$C$38,lonlat_id!$A$2:$A$38)</f>
        <v>1</v>
      </c>
      <c r="E6">
        <v>38.15</v>
      </c>
      <c r="F6">
        <v>13.2</v>
      </c>
      <c r="G6">
        <v>22</v>
      </c>
      <c r="H6">
        <v>19.399999999999999</v>
      </c>
      <c r="I6">
        <v>-6</v>
      </c>
      <c r="J6">
        <v>-6.7</v>
      </c>
      <c r="K6">
        <v>-5.5</v>
      </c>
      <c r="P6">
        <v>-5.5</v>
      </c>
      <c r="Q6">
        <v>-6.2</v>
      </c>
      <c r="R6">
        <v>-5.25</v>
      </c>
      <c r="AD6">
        <v>500</v>
      </c>
      <c r="AE6">
        <v>8.1694960594200006E-2</v>
      </c>
      <c r="AF6">
        <v>2.1497752666499998</v>
      </c>
      <c r="AG6">
        <v>-8.63191112876E-3</v>
      </c>
      <c r="AH6">
        <v>0.114549607038</v>
      </c>
      <c r="AI6">
        <v>-264.29177856400003</v>
      </c>
      <c r="AJ6">
        <v>-1.08378669247E-2</v>
      </c>
      <c r="AK6">
        <v>-1.56035375595</v>
      </c>
      <c r="AL6">
        <v>-0.86795067787199998</v>
      </c>
      <c r="AM6">
        <v>-1.2627882957500001</v>
      </c>
    </row>
    <row r="7" spans="1:39">
      <c r="A7" t="s">
        <v>26</v>
      </c>
      <c r="B7" t="s">
        <v>27</v>
      </c>
      <c r="C7" t="s">
        <v>28</v>
      </c>
      <c r="D7">
        <f>LOOKUP(B7,lonlat_id!$C$2:$C$38,lonlat_id!$A$2:$A$38)</f>
        <v>2</v>
      </c>
      <c r="E7">
        <v>43.23</v>
      </c>
      <c r="F7">
        <v>-4.3</v>
      </c>
      <c r="G7">
        <v>24</v>
      </c>
      <c r="H7">
        <v>13</v>
      </c>
      <c r="Q7">
        <v>-4.75</v>
      </c>
      <c r="R7">
        <v>-4.5999999999999996</v>
      </c>
      <c r="S7">
        <v>-4.8</v>
      </c>
      <c r="T7">
        <v>-4.3</v>
      </c>
      <c r="U7">
        <v>-4.25</v>
      </c>
      <c r="V7">
        <v>-4.2</v>
      </c>
      <c r="AD7">
        <v>1000</v>
      </c>
      <c r="AE7">
        <v>-0.85759699344600004</v>
      </c>
      <c r="AF7">
        <v>2.2614858150499999</v>
      </c>
      <c r="AG7">
        <v>6.9775149226199998E-2</v>
      </c>
      <c r="AH7">
        <v>0.21634677052500001</v>
      </c>
      <c r="AI7">
        <v>-142.33663940400001</v>
      </c>
      <c r="AJ7">
        <v>1.3087540864900001E-2</v>
      </c>
      <c r="AK7">
        <v>-1.4633951187100001</v>
      </c>
      <c r="AL7">
        <v>-0.898497343063</v>
      </c>
      <c r="AM7">
        <v>-1.77460670471</v>
      </c>
    </row>
    <row r="8" spans="1:39">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D8">
        <v>1500</v>
      </c>
      <c r="AE8">
        <v>-1.4273892641099999</v>
      </c>
      <c r="AF8">
        <v>4.2094211578399996</v>
      </c>
      <c r="AG8">
        <v>-4.7190826386200001E-2</v>
      </c>
      <c r="AH8">
        <v>0.34330925345399999</v>
      </c>
      <c r="AI8">
        <v>-148.53335571299999</v>
      </c>
      <c r="AJ8">
        <v>5.6390542537000002E-2</v>
      </c>
      <c r="AK8">
        <v>-1.5064163208000001</v>
      </c>
      <c r="AL8">
        <v>-0.97466373443599996</v>
      </c>
      <c r="AM8">
        <v>-1.4315507411999999</v>
      </c>
    </row>
    <row r="9" spans="1:39">
      <c r="A9" t="s">
        <v>29</v>
      </c>
      <c r="B9" t="s">
        <v>30</v>
      </c>
      <c r="C9" t="s">
        <v>32</v>
      </c>
      <c r="D9">
        <f>LOOKUP(B9,lonlat_id!$C$2:$C$38,lonlat_id!$A$2:$A$38)</f>
        <v>3</v>
      </c>
      <c r="E9">
        <v>52.23</v>
      </c>
      <c r="F9">
        <v>-9.44</v>
      </c>
      <c r="G9">
        <v>60</v>
      </c>
      <c r="H9">
        <v>10.4</v>
      </c>
      <c r="I9">
        <v>-5.6</v>
      </c>
      <c r="J9">
        <v>-3.54</v>
      </c>
      <c r="AD9">
        <v>2000</v>
      </c>
      <c r="AE9">
        <v>-1.0254037380200001</v>
      </c>
      <c r="AF9">
        <v>4.9246463775600002</v>
      </c>
      <c r="AG9">
        <v>0.19241350889200001</v>
      </c>
      <c r="AH9">
        <v>0.42227858304999999</v>
      </c>
      <c r="AI9">
        <v>-160.62820434599999</v>
      </c>
      <c r="AJ9">
        <v>8.17615091801E-2</v>
      </c>
      <c r="AK9">
        <v>-1.26145672798</v>
      </c>
      <c r="AL9">
        <v>-0.59103143215200005</v>
      </c>
      <c r="AM9">
        <v>-1.5284450054200001</v>
      </c>
    </row>
    <row r="10" spans="1:39">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D10">
        <v>2500</v>
      </c>
      <c r="AE10">
        <v>-0.23673260211899999</v>
      </c>
      <c r="AF10">
        <v>5.5055799484300003</v>
      </c>
      <c r="AG10">
        <v>5.8449573814899999E-2</v>
      </c>
      <c r="AH10">
        <v>0.43914842605600002</v>
      </c>
      <c r="AI10">
        <v>-136.23922729500001</v>
      </c>
      <c r="AJ10">
        <v>4.6929467469499997E-2</v>
      </c>
      <c r="AK10">
        <v>-1.0021841525999999</v>
      </c>
      <c r="AL10">
        <v>-0.39543652534500001</v>
      </c>
      <c r="AM10">
        <v>-1.5965223312400001</v>
      </c>
    </row>
    <row r="11" spans="1:39">
      <c r="A11" t="s">
        <v>33</v>
      </c>
      <c r="B11" t="s">
        <v>34</v>
      </c>
      <c r="C11" t="s">
        <v>36</v>
      </c>
      <c r="D11">
        <f>LOOKUP(B11,lonlat_id!$C$2:$C$38,lonlat_id!$A$2:$A$38)</f>
        <v>4</v>
      </c>
      <c r="E11">
        <v>43.7</v>
      </c>
      <c r="F11">
        <v>3.6</v>
      </c>
      <c r="G11">
        <v>75</v>
      </c>
      <c r="H11">
        <v>14.5</v>
      </c>
      <c r="I11">
        <v>-6.2</v>
      </c>
      <c r="J11">
        <v>-5.5</v>
      </c>
      <c r="K11">
        <v>-5.7</v>
      </c>
      <c r="L11">
        <v>-5.25</v>
      </c>
      <c r="AD11">
        <v>3000</v>
      </c>
      <c r="AE11">
        <v>3.5106062889100002E-2</v>
      </c>
      <c r="AF11">
        <v>3.3999857902500001</v>
      </c>
      <c r="AG11">
        <v>0.59343546628999999</v>
      </c>
      <c r="AH11">
        <v>0.26022565364799999</v>
      </c>
      <c r="AI11">
        <v>13.181488037099999</v>
      </c>
      <c r="AJ11">
        <v>6.25973939896E-2</v>
      </c>
      <c r="AK11">
        <v>-0.57173645496400005</v>
      </c>
      <c r="AL11">
        <v>-0.113768935204</v>
      </c>
      <c r="AM11">
        <v>-0.66730880737300002</v>
      </c>
    </row>
    <row r="12" spans="1:39">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D12">
        <v>3500</v>
      </c>
      <c r="AE12">
        <v>-0.32992398738899997</v>
      </c>
      <c r="AF12">
        <v>4.5126886367800001</v>
      </c>
      <c r="AG12">
        <v>0.102775789797</v>
      </c>
      <c r="AH12">
        <v>0.31314152479200003</v>
      </c>
      <c r="AI12">
        <v>-167.25924682600001</v>
      </c>
      <c r="AJ12">
        <v>4.5326113700899999E-2</v>
      </c>
      <c r="AK12">
        <v>-1.4114241599999999</v>
      </c>
      <c r="AL12">
        <v>-0.86298823356599996</v>
      </c>
      <c r="AM12">
        <v>-1.4576766490899999</v>
      </c>
    </row>
    <row r="13" spans="1:39">
      <c r="A13" t="s">
        <v>26</v>
      </c>
      <c r="B13" t="s">
        <v>37</v>
      </c>
      <c r="C13" t="s">
        <v>39</v>
      </c>
      <c r="D13">
        <f>LOOKUP(B13,lonlat_id!$C$2:$C$38,lonlat_id!$A$2:$A$38)</f>
        <v>5</v>
      </c>
      <c r="E13">
        <v>43.43</v>
      </c>
      <c r="F13">
        <v>-3.66</v>
      </c>
      <c r="G13">
        <v>75</v>
      </c>
      <c r="H13">
        <v>13</v>
      </c>
      <c r="I13">
        <v>-5.4</v>
      </c>
      <c r="J13">
        <v>-4.4800000000000004</v>
      </c>
      <c r="K13">
        <v>-4.47</v>
      </c>
      <c r="AD13">
        <v>4000</v>
      </c>
      <c r="AE13">
        <v>0.32482111454000001</v>
      </c>
      <c r="AF13">
        <v>1.22387218475</v>
      </c>
      <c r="AG13">
        <v>4.20373678207E-2</v>
      </c>
      <c r="AH13">
        <v>0.35919708013500001</v>
      </c>
      <c r="AI13">
        <v>-200.62594604500001</v>
      </c>
      <c r="AJ13">
        <v>5.9439353644799998E-2</v>
      </c>
      <c r="AK13">
        <v>-1.78722691536</v>
      </c>
      <c r="AL13">
        <v>-0.97889947891200002</v>
      </c>
      <c r="AM13">
        <v>-2.0262506008100001</v>
      </c>
    </row>
    <row r="14" spans="1:39">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D14">
        <v>4500</v>
      </c>
      <c r="AE14">
        <v>0.99007499217999995</v>
      </c>
      <c r="AF14">
        <v>4.41409873962</v>
      </c>
      <c r="AG14">
        <v>0.16087439656300001</v>
      </c>
      <c r="AH14">
        <v>0.51407867670100005</v>
      </c>
      <c r="AI14">
        <v>-416.55599975600001</v>
      </c>
      <c r="AJ14">
        <v>0.111978448927</v>
      </c>
      <c r="AK14">
        <v>-2.2416710853600001</v>
      </c>
      <c r="AL14">
        <v>-1.2550339698799999</v>
      </c>
      <c r="AM14">
        <v>-2.3331480026200002</v>
      </c>
    </row>
    <row r="15" spans="1:39">
      <c r="A15" t="s">
        <v>43</v>
      </c>
      <c r="B15" t="s">
        <v>44</v>
      </c>
      <c r="C15" t="s">
        <v>45</v>
      </c>
      <c r="D15">
        <f>LOOKUP(B15,lonlat_id!$C$2:$C$38,lonlat_id!$A$2:$A$38)</f>
        <v>7</v>
      </c>
      <c r="E15">
        <v>51.38</v>
      </c>
      <c r="F15">
        <v>2.2999999999999998</v>
      </c>
      <c r="G15">
        <v>180</v>
      </c>
      <c r="H15">
        <v>10</v>
      </c>
      <c r="J15">
        <v>-4.5</v>
      </c>
      <c r="AD15">
        <v>5000</v>
      </c>
      <c r="AE15">
        <v>2.0435500145000001</v>
      </c>
      <c r="AF15">
        <v>5.4065084457400001</v>
      </c>
      <c r="AG15">
        <v>0.36745825409900001</v>
      </c>
      <c r="AH15">
        <v>0.45297092199299999</v>
      </c>
      <c r="AI15">
        <v>-367.52902221699998</v>
      </c>
      <c r="AJ15">
        <v>9.7049862146400004E-2</v>
      </c>
      <c r="AK15">
        <v>-2.0383369922600001</v>
      </c>
      <c r="AL15">
        <v>-1.18528795242</v>
      </c>
      <c r="AM15">
        <v>-2.1644132137300001</v>
      </c>
    </row>
    <row r="16" spans="1:39">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D16">
        <v>5500</v>
      </c>
      <c r="AE16">
        <v>1.5293585061999999</v>
      </c>
      <c r="AF16">
        <v>4.34202575684</v>
      </c>
      <c r="AG16">
        <v>0.222161009908</v>
      </c>
      <c r="AH16">
        <v>0.11177302896999999</v>
      </c>
      <c r="AI16">
        <v>-174.90493774399999</v>
      </c>
      <c r="AJ16">
        <v>0.10313948243899999</v>
      </c>
      <c r="AK16">
        <v>-1.90461802483</v>
      </c>
      <c r="AL16">
        <v>-1.5736997127500001</v>
      </c>
      <c r="AM16">
        <v>-1.99579668045</v>
      </c>
    </row>
    <row r="17" spans="1:39">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D17">
        <v>6000</v>
      </c>
      <c r="AE17">
        <v>2.0905351638799998</v>
      </c>
      <c r="AF17">
        <v>-0.10620212554900001</v>
      </c>
      <c r="AG17">
        <v>-0.26775339245800001</v>
      </c>
      <c r="AH17">
        <v>4.56497222185E-2</v>
      </c>
      <c r="AI17">
        <v>-53.509704589800002</v>
      </c>
      <c r="AJ17">
        <v>6.00387528539E-2</v>
      </c>
      <c r="AK17">
        <v>-1.77054095268</v>
      </c>
      <c r="AL17">
        <v>-1.54377055168</v>
      </c>
      <c r="AM17">
        <v>-2.02080798149</v>
      </c>
    </row>
    <row r="18" spans="1:39">
      <c r="A18" t="s">
        <v>48</v>
      </c>
      <c r="B18" t="s">
        <v>51</v>
      </c>
      <c r="C18" t="s">
        <v>52</v>
      </c>
      <c r="D18">
        <f>LOOKUP(B18,lonlat_id!$C$2:$C$38,lonlat_id!$A$2:$A$38)</f>
        <v>10</v>
      </c>
      <c r="E18">
        <v>50.13</v>
      </c>
      <c r="F18">
        <v>5.16</v>
      </c>
      <c r="G18">
        <v>180</v>
      </c>
      <c r="H18">
        <v>9</v>
      </c>
      <c r="I18">
        <v>-7.5</v>
      </c>
      <c r="J18">
        <v>-5.5</v>
      </c>
      <c r="K18">
        <v>-6</v>
      </c>
      <c r="L18">
        <v>-6.2</v>
      </c>
      <c r="AD18">
        <v>6500</v>
      </c>
      <c r="AE18">
        <v>1.1204127073300001</v>
      </c>
      <c r="AF18">
        <v>2.9186482429499998</v>
      </c>
      <c r="AG18">
        <v>-5.3762506693599998E-2</v>
      </c>
      <c r="AH18">
        <v>0.152072191238</v>
      </c>
      <c r="AI18">
        <v>-91.208923339799995</v>
      </c>
      <c r="AJ18">
        <v>4.6610746532699997E-2</v>
      </c>
      <c r="AK18">
        <v>-1.8618140220599999</v>
      </c>
      <c r="AL18">
        <v>-1.11390829086</v>
      </c>
      <c r="AM18">
        <v>-1.7060236930799999</v>
      </c>
    </row>
    <row r="19" spans="1:39">
      <c r="A19" t="s">
        <v>48</v>
      </c>
      <c r="B19" t="s">
        <v>51</v>
      </c>
      <c r="C19" t="s">
        <v>53</v>
      </c>
      <c r="D19">
        <f>LOOKUP(B19,lonlat_id!$C$2:$C$38,lonlat_id!$A$2:$A$38)</f>
        <v>10</v>
      </c>
      <c r="E19">
        <v>50.13</v>
      </c>
      <c r="F19">
        <v>5.16</v>
      </c>
      <c r="G19">
        <v>180</v>
      </c>
      <c r="H19">
        <v>8.9</v>
      </c>
      <c r="I19">
        <v>-7.5</v>
      </c>
      <c r="J19">
        <v>-5.55</v>
      </c>
      <c r="AD19">
        <v>7000</v>
      </c>
      <c r="AE19">
        <v>2.3696789741500002</v>
      </c>
      <c r="AF19">
        <v>2.3107295036300002</v>
      </c>
      <c r="AG19">
        <v>7.0410124957600004E-2</v>
      </c>
      <c r="AH19">
        <v>0.46099680662199999</v>
      </c>
      <c r="AI19">
        <v>-178.11135864299999</v>
      </c>
      <c r="AJ19">
        <v>8.46116617322E-2</v>
      </c>
      <c r="AK19">
        <v>-2.11870670319</v>
      </c>
      <c r="AL19">
        <v>-1.0421342849699999</v>
      </c>
      <c r="AM19">
        <v>-2.264077425</v>
      </c>
    </row>
    <row r="20" spans="1:39">
      <c r="A20" t="s">
        <v>54</v>
      </c>
      <c r="B20" t="s">
        <v>55</v>
      </c>
      <c r="C20" t="s">
        <v>56</v>
      </c>
      <c r="D20">
        <f>LOOKUP(B20,lonlat_id!$C$2:$C$38,lonlat_id!$A$2:$A$38)</f>
        <v>11</v>
      </c>
      <c r="E20">
        <v>49</v>
      </c>
      <c r="F20">
        <v>7</v>
      </c>
      <c r="G20">
        <v>185</v>
      </c>
      <c r="H20">
        <v>9.4</v>
      </c>
      <c r="I20">
        <v>-8.3699999999999992</v>
      </c>
      <c r="P20">
        <v>-5.4</v>
      </c>
      <c r="Q20">
        <v>-5.5</v>
      </c>
      <c r="R20">
        <v>-5.75</v>
      </c>
      <c r="S20">
        <v>-5.3</v>
      </c>
      <c r="AD20">
        <v>7500</v>
      </c>
      <c r="AE20">
        <v>2.3447332382199999</v>
      </c>
      <c r="AF20">
        <v>4.0436415672299999</v>
      </c>
      <c r="AG20">
        <v>-8.8553197681899995E-2</v>
      </c>
      <c r="AH20">
        <v>0.36586630344400001</v>
      </c>
      <c r="AI20">
        <v>-192.09530639600001</v>
      </c>
      <c r="AJ20">
        <v>4.8191577196099997E-2</v>
      </c>
      <c r="AK20">
        <v>-1.95348525047</v>
      </c>
      <c r="AL20">
        <v>-1.5772678852099999</v>
      </c>
      <c r="AM20">
        <v>-2.0541107654599999</v>
      </c>
    </row>
    <row r="21" spans="1:39">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D21">
        <v>8000</v>
      </c>
      <c r="AE21">
        <v>3.4202513694799999</v>
      </c>
      <c r="AF21">
        <v>-0.60107088089000005</v>
      </c>
      <c r="AG21">
        <v>-0.110294260085</v>
      </c>
      <c r="AH21">
        <v>-0.24341703951400001</v>
      </c>
      <c r="AI21">
        <v>-130.94171142600001</v>
      </c>
      <c r="AJ21">
        <v>1.93495899439E-2</v>
      </c>
      <c r="AK21">
        <v>-1.3571016788500001</v>
      </c>
      <c r="AL21">
        <v>-1.01858043671</v>
      </c>
      <c r="AM21">
        <v>-1.74917292595</v>
      </c>
    </row>
    <row r="22" spans="1:39">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D22">
        <v>8500</v>
      </c>
      <c r="AE22">
        <v>4.5798163413999999</v>
      </c>
      <c r="AF22">
        <v>-4.4130053520199999</v>
      </c>
      <c r="AG22">
        <v>-0.93641871213899996</v>
      </c>
      <c r="AH22">
        <v>0.157843083143</v>
      </c>
      <c r="AI22">
        <v>-448.85525512700002</v>
      </c>
      <c r="AJ22">
        <v>5.1592458039500001E-2</v>
      </c>
      <c r="AK22">
        <v>-2.4920613765700002</v>
      </c>
      <c r="AL22">
        <v>-1.9596960544599999</v>
      </c>
      <c r="AM22">
        <v>-2.6568546295200002</v>
      </c>
    </row>
    <row r="23" spans="1:39">
      <c r="A23" t="s">
        <v>33</v>
      </c>
      <c r="B23" t="s">
        <v>59</v>
      </c>
      <c r="C23" t="s">
        <v>60</v>
      </c>
      <c r="D23">
        <f>LOOKUP(B23,lonlat_id!$C$2:$C$38,lonlat_id!$A$2:$A$38)</f>
        <v>12</v>
      </c>
      <c r="E23">
        <v>44.23</v>
      </c>
      <c r="F23">
        <v>4.26</v>
      </c>
      <c r="G23">
        <v>240</v>
      </c>
      <c r="H23">
        <v>13.2</v>
      </c>
      <c r="I23">
        <v>-6.8</v>
      </c>
      <c r="V23">
        <v>-5</v>
      </c>
      <c r="AD23">
        <v>9000</v>
      </c>
      <c r="AE23">
        <v>4.5544672012299996</v>
      </c>
      <c r="AF23">
        <v>-4.8856039047199999</v>
      </c>
      <c r="AG23">
        <v>-0.58591103553799995</v>
      </c>
      <c r="AH23">
        <v>-0.18098640441899999</v>
      </c>
      <c r="AI23">
        <v>-574.41931152300003</v>
      </c>
      <c r="AJ23">
        <v>1.13717233762E-2</v>
      </c>
      <c r="AK23">
        <v>-2.9552080631300002</v>
      </c>
      <c r="AL23">
        <v>-2.5065586566900002</v>
      </c>
      <c r="AM23">
        <v>-3.2572317123399999</v>
      </c>
    </row>
    <row r="24" spans="1:39">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D24">
        <v>9500</v>
      </c>
      <c r="AE24">
        <v>4.8177194595300001</v>
      </c>
      <c r="AF24">
        <v>-3.2744812965399999</v>
      </c>
      <c r="AG24">
        <v>-0.39437034726100001</v>
      </c>
      <c r="AH24">
        <v>-0.23321652412400001</v>
      </c>
      <c r="AI24">
        <v>-528.73278808600003</v>
      </c>
      <c r="AJ24">
        <v>-4.0092684328599998E-2</v>
      </c>
      <c r="AK24">
        <v>-2.0139183998100001</v>
      </c>
      <c r="AL24">
        <v>-2.4642288684799998</v>
      </c>
      <c r="AM24">
        <v>-3.3772096633899999</v>
      </c>
    </row>
    <row r="25" spans="1:39">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D25">
        <v>10000</v>
      </c>
      <c r="AE25">
        <v>3.7452220916700001</v>
      </c>
      <c r="AF25">
        <v>-5.3907322883599997</v>
      </c>
      <c r="AG25">
        <v>-0.41736793518100002</v>
      </c>
      <c r="AH25">
        <v>-0.58306086063399998</v>
      </c>
      <c r="AI25">
        <v>-160.18038940400001</v>
      </c>
      <c r="AJ25">
        <v>-2.34147682786E-2</v>
      </c>
      <c r="AK25">
        <v>-2.0065755844100002</v>
      </c>
      <c r="AL25">
        <v>-1.6987662315400001</v>
      </c>
      <c r="AM25">
        <v>-2.9037795066799998</v>
      </c>
    </row>
    <row r="26" spans="1:39">
      <c r="A26" t="s">
        <v>64</v>
      </c>
      <c r="B26" t="s">
        <v>65</v>
      </c>
      <c r="C26" t="s">
        <v>67</v>
      </c>
      <c r="D26">
        <f>LOOKUP(B26,lonlat_id!$C$2:$C$38,lonlat_id!$A$2:$A$38)</f>
        <v>14</v>
      </c>
      <c r="E26">
        <v>67.540000000000006</v>
      </c>
      <c r="F26">
        <v>13</v>
      </c>
      <c r="G26">
        <v>280</v>
      </c>
      <c r="H26">
        <v>2.8</v>
      </c>
      <c r="I26">
        <v>-10</v>
      </c>
      <c r="J26">
        <v>-7.33</v>
      </c>
      <c r="K26">
        <v>-7.25</v>
      </c>
      <c r="L26">
        <v>-7.2</v>
      </c>
      <c r="M26">
        <v>-7.35</v>
      </c>
      <c r="N26">
        <v>-7.33</v>
      </c>
      <c r="AD26">
        <v>10500</v>
      </c>
      <c r="AE26">
        <v>3.7848143577600002</v>
      </c>
      <c r="AF26">
        <v>-4.4149889945999998</v>
      </c>
      <c r="AG26">
        <v>-0.40674546361000002</v>
      </c>
      <c r="AH26">
        <v>-0.45842102169999999</v>
      </c>
      <c r="AI26">
        <v>-208.63137817399999</v>
      </c>
      <c r="AJ26">
        <v>-2.44669280946E-2</v>
      </c>
      <c r="AK26">
        <v>-2.3151290416700001</v>
      </c>
      <c r="AL26">
        <v>-1.4863741397900001</v>
      </c>
      <c r="AM26">
        <v>-2.8775820732100001</v>
      </c>
    </row>
    <row r="27" spans="1:39">
      <c r="A27" t="s">
        <v>64</v>
      </c>
      <c r="B27" t="s">
        <v>65</v>
      </c>
      <c r="C27" t="s">
        <v>68</v>
      </c>
      <c r="D27">
        <f>LOOKUP(B27,lonlat_id!$C$2:$C$38,lonlat_id!$A$2:$A$38)</f>
        <v>14</v>
      </c>
      <c r="E27">
        <v>67.540000000000006</v>
      </c>
      <c r="F27">
        <v>13</v>
      </c>
      <c r="G27">
        <v>280</v>
      </c>
      <c r="H27">
        <v>2.8</v>
      </c>
      <c r="I27">
        <v>-10</v>
      </c>
      <c r="O27">
        <v>-7.53</v>
      </c>
      <c r="P27">
        <v>-7.75</v>
      </c>
      <c r="Q27">
        <v>-7.1</v>
      </c>
      <c r="AD27">
        <v>11000</v>
      </c>
      <c r="AE27">
        <v>3.02101421356</v>
      </c>
      <c r="AF27">
        <v>-0.75031113624599999</v>
      </c>
      <c r="AG27">
        <v>9.9322073161599994E-2</v>
      </c>
      <c r="AH27">
        <v>-0.32487547397599997</v>
      </c>
      <c r="AI27">
        <v>-285.31088256800001</v>
      </c>
      <c r="AJ27">
        <v>-6.2292637303499997E-3</v>
      </c>
      <c r="AK27">
        <v>-2.7592778205899999</v>
      </c>
      <c r="AL27">
        <v>-2.1200621128099999</v>
      </c>
      <c r="AM27">
        <v>-2.08297491074</v>
      </c>
    </row>
    <row r="28" spans="1:39">
      <c r="A28" t="s">
        <v>23</v>
      </c>
      <c r="B28" t="s">
        <v>69</v>
      </c>
      <c r="C28" t="s">
        <v>70</v>
      </c>
      <c r="D28">
        <f>LOOKUP(B28,lonlat_id!$C$2:$C$38,lonlat_id!$A$2:$A$38)</f>
        <v>15</v>
      </c>
      <c r="E28">
        <v>45</v>
      </c>
      <c r="F28">
        <v>10</v>
      </c>
      <c r="G28">
        <v>300</v>
      </c>
      <c r="H28">
        <v>12</v>
      </c>
      <c r="K28">
        <v>-4.25</v>
      </c>
      <c r="L28">
        <v>-3.75</v>
      </c>
      <c r="M28">
        <v>-3.6</v>
      </c>
      <c r="N28">
        <v>-3.3</v>
      </c>
      <c r="O28">
        <v>-3.6</v>
      </c>
      <c r="P28">
        <v>-3.85</v>
      </c>
      <c r="Q28">
        <v>-3.75</v>
      </c>
      <c r="AD28">
        <v>11500</v>
      </c>
      <c r="AE28">
        <v>2.2130842208899999</v>
      </c>
      <c r="AF28">
        <v>-2.0886108875299998</v>
      </c>
      <c r="AG28">
        <v>-0.34593477845199999</v>
      </c>
      <c r="AH28">
        <v>-0.247532427311</v>
      </c>
      <c r="AI28">
        <v>13.1975097656</v>
      </c>
      <c r="AJ28">
        <v>-2.5313250720499999E-2</v>
      </c>
      <c r="AK28">
        <v>-2.6481816768600002</v>
      </c>
      <c r="AL28">
        <v>-0.80885124206500003</v>
      </c>
      <c r="AM28">
        <v>-1.79751086235</v>
      </c>
    </row>
    <row r="29" spans="1:39">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D29">
        <v>12000</v>
      </c>
      <c r="AE29">
        <v>1.24520671368</v>
      </c>
      <c r="AF29">
        <v>-0.69268882274599997</v>
      </c>
      <c r="AG29">
        <v>-0.31245660781899998</v>
      </c>
      <c r="AH29">
        <v>-3.9497636258599998E-2</v>
      </c>
      <c r="AI29">
        <v>74.155181884800001</v>
      </c>
      <c r="AJ29">
        <v>-3.8516491185900002E-3</v>
      </c>
      <c r="AK29">
        <v>-1.45829868317</v>
      </c>
      <c r="AL29">
        <v>-1.26244354248</v>
      </c>
      <c r="AM29">
        <v>-2.0614426136000001</v>
      </c>
    </row>
    <row r="30" spans="1:39">
      <c r="A30" t="s">
        <v>73</v>
      </c>
      <c r="B30" t="s">
        <v>74</v>
      </c>
      <c r="C30" t="s">
        <v>75</v>
      </c>
      <c r="D30">
        <f>LOOKUP(B30,lonlat_id!$C$2:$C$38,lonlat_id!$A$2:$A$38)</f>
        <v>17</v>
      </c>
      <c r="E30">
        <v>58.15</v>
      </c>
      <c r="F30">
        <v>-4.9800000000000004</v>
      </c>
      <c r="G30">
        <v>220</v>
      </c>
      <c r="H30">
        <v>7.2</v>
      </c>
      <c r="I30">
        <v>-7.1</v>
      </c>
      <c r="J30">
        <v>-5.2</v>
      </c>
      <c r="K30">
        <v>-4.2</v>
      </c>
      <c r="L30">
        <v>-5</v>
      </c>
      <c r="M30">
        <v>-4.82</v>
      </c>
    </row>
    <row r="31" spans="1:39">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39">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topLeftCell="P2" zoomScale="80" zoomScaleNormal="80" zoomScalePageLayoutView="80" workbookViewId="0">
      <selection activeCell="X21" sqref="X21"/>
    </sheetView>
  </sheetViews>
  <sheetFormatPr baseColWidth="10" defaultRowHeight="15" x14ac:dyDescent="0"/>
  <sheetData>
    <row r="1" spans="1:39">
      <c r="A1" t="s">
        <v>0</v>
      </c>
    </row>
    <row r="2" spans="1:39">
      <c r="A2" t="s">
        <v>1</v>
      </c>
    </row>
    <row r="3" spans="1:39">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39">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AD4" t="s">
        <v>135</v>
      </c>
      <c r="AE4" s="2" t="s">
        <v>136</v>
      </c>
      <c r="AF4" s="2" t="s">
        <v>137</v>
      </c>
      <c r="AG4" s="2" t="s">
        <v>138</v>
      </c>
      <c r="AH4" s="2" t="s">
        <v>139</v>
      </c>
      <c r="AI4" s="2" t="s">
        <v>140</v>
      </c>
      <c r="AJ4" s="2" t="s">
        <v>141</v>
      </c>
      <c r="AK4" s="2" t="s">
        <v>142</v>
      </c>
      <c r="AL4" s="2" t="s">
        <v>143</v>
      </c>
      <c r="AM4" s="2" t="s">
        <v>144</v>
      </c>
    </row>
    <row r="5" spans="1:39">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D5">
        <v>100</v>
      </c>
      <c r="AE5">
        <v>0</v>
      </c>
      <c r="AF5">
        <v>0</v>
      </c>
      <c r="AG5">
        <v>0</v>
      </c>
      <c r="AH5">
        <v>0</v>
      </c>
      <c r="AI5">
        <v>0</v>
      </c>
      <c r="AJ5">
        <v>0</v>
      </c>
      <c r="AK5">
        <v>0</v>
      </c>
      <c r="AL5">
        <v>0</v>
      </c>
      <c r="AM5">
        <v>0</v>
      </c>
    </row>
    <row r="6" spans="1:39">
      <c r="A6" t="s">
        <v>23</v>
      </c>
      <c r="B6" t="s">
        <v>24</v>
      </c>
      <c r="C6" t="s">
        <v>25</v>
      </c>
      <c r="D6">
        <f>LOOKUP(B6,lonlat_id!$C$2:$C$38,lonlat_id!$A$2:$A$38)</f>
        <v>1</v>
      </c>
      <c r="E6">
        <v>38.15</v>
      </c>
      <c r="F6">
        <v>13.2</v>
      </c>
      <c r="G6">
        <v>22</v>
      </c>
      <c r="H6">
        <v>19.399999999999999</v>
      </c>
      <c r="I6">
        <v>-6</v>
      </c>
      <c r="J6">
        <v>-6.7</v>
      </c>
      <c r="K6">
        <v>-5.5</v>
      </c>
      <c r="P6">
        <v>-5.5</v>
      </c>
      <c r="Q6">
        <v>-6.2</v>
      </c>
      <c r="R6">
        <v>-5.25</v>
      </c>
      <c r="AD6">
        <v>500</v>
      </c>
      <c r="AE6">
        <v>1.1096472740200001</v>
      </c>
      <c r="AF6">
        <v>0.86721557378799996</v>
      </c>
      <c r="AG6">
        <v>0.100394740701</v>
      </c>
      <c r="AH6">
        <v>2.21588462591E-3</v>
      </c>
      <c r="AI6">
        <v>-143.43392944300001</v>
      </c>
      <c r="AJ6">
        <v>7.1331094950399998E-3</v>
      </c>
      <c r="AK6">
        <v>-0.44002640247300001</v>
      </c>
      <c r="AL6">
        <v>0.152417302132</v>
      </c>
      <c r="AM6">
        <v>-0.83003067970300004</v>
      </c>
    </row>
    <row r="7" spans="1:39">
      <c r="A7" t="s">
        <v>26</v>
      </c>
      <c r="B7" t="s">
        <v>27</v>
      </c>
      <c r="C7" t="s">
        <v>28</v>
      </c>
      <c r="D7">
        <f>LOOKUP(B7,lonlat_id!$C$2:$C$38,lonlat_id!$A$2:$A$38)</f>
        <v>2</v>
      </c>
      <c r="E7">
        <v>43.23</v>
      </c>
      <c r="F7">
        <v>-4.3</v>
      </c>
      <c r="G7">
        <v>24</v>
      </c>
      <c r="H7">
        <v>13</v>
      </c>
      <c r="Q7">
        <v>-4.75</v>
      </c>
      <c r="R7">
        <v>-4.5999999999999996</v>
      </c>
      <c r="S7">
        <v>-4.8</v>
      </c>
      <c r="T7">
        <v>-4.3</v>
      </c>
      <c r="U7">
        <v>-4.25</v>
      </c>
      <c r="V7">
        <v>-4.2</v>
      </c>
      <c r="AD7">
        <v>1000</v>
      </c>
      <c r="AE7">
        <v>2.22888946533</v>
      </c>
      <c r="AF7">
        <v>0.83781570196199995</v>
      </c>
      <c r="AG7">
        <v>0.33062458038300002</v>
      </c>
      <c r="AH7">
        <v>-0.128142595291</v>
      </c>
      <c r="AI7">
        <v>-96.708160400400004</v>
      </c>
      <c r="AJ7">
        <v>-3.4707933664299999E-3</v>
      </c>
      <c r="AK7">
        <v>-0.56617307663000005</v>
      </c>
      <c r="AL7">
        <v>0.20078563690199999</v>
      </c>
      <c r="AM7">
        <v>-1.2720141410800001</v>
      </c>
    </row>
    <row r="8" spans="1:39">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D8">
        <v>1500</v>
      </c>
      <c r="AE8">
        <v>3.07143068314</v>
      </c>
      <c r="AF8">
        <v>3.4679276943200001</v>
      </c>
      <c r="AG8">
        <v>0.24065764248400001</v>
      </c>
      <c r="AH8">
        <v>0.10370897501699999</v>
      </c>
      <c r="AI8">
        <v>-369.86007690399998</v>
      </c>
      <c r="AJ8">
        <v>3.10843661427E-2</v>
      </c>
      <c r="AK8">
        <v>-1.2661011219</v>
      </c>
      <c r="AL8">
        <v>-0.59860050678300003</v>
      </c>
      <c r="AM8">
        <v>-1.5771794319200001</v>
      </c>
    </row>
    <row r="9" spans="1:39">
      <c r="A9" t="s">
        <v>29</v>
      </c>
      <c r="B9" t="s">
        <v>30</v>
      </c>
      <c r="C9" t="s">
        <v>32</v>
      </c>
      <c r="D9">
        <f>LOOKUP(B9,lonlat_id!$C$2:$C$38,lonlat_id!$A$2:$A$38)</f>
        <v>3</v>
      </c>
      <c r="E9">
        <v>52.23</v>
      </c>
      <c r="F9">
        <v>-9.44</v>
      </c>
      <c r="G9">
        <v>60</v>
      </c>
      <c r="H9">
        <v>10.4</v>
      </c>
      <c r="I9">
        <v>-5.6</v>
      </c>
      <c r="J9">
        <v>-3.54</v>
      </c>
      <c r="AD9">
        <v>2000</v>
      </c>
      <c r="AE9">
        <v>3.64667701721</v>
      </c>
      <c r="AF9">
        <v>2.6138017177599999</v>
      </c>
      <c r="AG9">
        <v>0.298347651958</v>
      </c>
      <c r="AH9">
        <v>0.54148316383399997</v>
      </c>
      <c r="AI9">
        <v>-352.54165649399999</v>
      </c>
      <c r="AJ9">
        <v>5.0010114908200003E-2</v>
      </c>
      <c r="AK9">
        <v>-1.6300356388099999</v>
      </c>
      <c r="AL9">
        <v>-1.3163582086600001</v>
      </c>
      <c r="AM9">
        <v>-1.0714995861100001</v>
      </c>
    </row>
    <row r="10" spans="1:39">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D10">
        <v>2500</v>
      </c>
      <c r="AE10">
        <v>2.95022535324</v>
      </c>
      <c r="AF10">
        <v>1.2736492156999999</v>
      </c>
      <c r="AG10">
        <v>0.13097612559800001</v>
      </c>
      <c r="AH10">
        <v>0.26652067899699999</v>
      </c>
      <c r="AI10">
        <v>-474.36886596699998</v>
      </c>
      <c r="AJ10">
        <v>2.8470326215000001E-2</v>
      </c>
      <c r="AK10">
        <v>-1.70855045319</v>
      </c>
      <c r="AL10">
        <v>-1.35465395451</v>
      </c>
      <c r="AM10">
        <v>-0.91467452049300002</v>
      </c>
    </row>
    <row r="11" spans="1:39">
      <c r="A11" t="s">
        <v>33</v>
      </c>
      <c r="B11" t="s">
        <v>34</v>
      </c>
      <c r="C11" t="s">
        <v>36</v>
      </c>
      <c r="D11">
        <f>LOOKUP(B11,lonlat_id!$C$2:$C$38,lonlat_id!$A$2:$A$38)</f>
        <v>4</v>
      </c>
      <c r="E11">
        <v>43.7</v>
      </c>
      <c r="F11">
        <v>3.6</v>
      </c>
      <c r="G11">
        <v>75</v>
      </c>
      <c r="H11">
        <v>14.5</v>
      </c>
      <c r="I11">
        <v>-6.2</v>
      </c>
      <c r="J11">
        <v>-5.5</v>
      </c>
      <c r="K11">
        <v>-5.7</v>
      </c>
      <c r="L11">
        <v>-5.25</v>
      </c>
      <c r="AD11">
        <v>3000</v>
      </c>
      <c r="AE11">
        <v>3.0397553443900001</v>
      </c>
      <c r="AF11">
        <v>2.4430077076000001</v>
      </c>
      <c r="AG11">
        <v>0.19544865190999999</v>
      </c>
      <c r="AH11">
        <v>0.425495743752</v>
      </c>
      <c r="AI11">
        <v>-585.05822753899997</v>
      </c>
      <c r="AJ11">
        <v>5.9294536709799998E-2</v>
      </c>
      <c r="AK11">
        <v>-2.2396750450099998</v>
      </c>
      <c r="AL11">
        <v>-1.67076480389</v>
      </c>
      <c r="AM11">
        <v>-2.202511549</v>
      </c>
    </row>
    <row r="12" spans="1:39">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D12">
        <v>3500</v>
      </c>
      <c r="AE12">
        <v>1.34233188629</v>
      </c>
      <c r="AF12">
        <v>0.17744922637900001</v>
      </c>
      <c r="AG12">
        <v>7.7342242002500002E-3</v>
      </c>
      <c r="AH12">
        <v>0.17717307805999999</v>
      </c>
      <c r="AI12">
        <v>-469.88461303700001</v>
      </c>
      <c r="AJ12">
        <v>4.6191718429299998E-2</v>
      </c>
      <c r="AK12">
        <v>-1.8645765781400001</v>
      </c>
      <c r="AL12">
        <v>-0.77329576015500001</v>
      </c>
      <c r="AM12">
        <v>-1.92909955978</v>
      </c>
    </row>
    <row r="13" spans="1:39">
      <c r="A13" t="s">
        <v>26</v>
      </c>
      <c r="B13" t="s">
        <v>37</v>
      </c>
      <c r="C13" t="s">
        <v>39</v>
      </c>
      <c r="D13">
        <f>LOOKUP(B13,lonlat_id!$C$2:$C$38,lonlat_id!$A$2:$A$38)</f>
        <v>5</v>
      </c>
      <c r="E13">
        <v>43.43</v>
      </c>
      <c r="F13">
        <v>-3.66</v>
      </c>
      <c r="G13">
        <v>75</v>
      </c>
      <c r="H13">
        <v>13</v>
      </c>
      <c r="I13">
        <v>-5.4</v>
      </c>
      <c r="J13">
        <v>-4.4800000000000004</v>
      </c>
      <c r="K13">
        <v>-4.47</v>
      </c>
      <c r="AD13">
        <v>4000</v>
      </c>
      <c r="AE13">
        <v>2.82899332047</v>
      </c>
      <c r="AF13">
        <v>3.2215344905899999</v>
      </c>
      <c r="AG13">
        <v>0.15012244880200001</v>
      </c>
      <c r="AH13">
        <v>0.484760522842</v>
      </c>
      <c r="AI13">
        <v>-488.30612182599998</v>
      </c>
      <c r="AJ13">
        <v>7.2271108627300004E-2</v>
      </c>
      <c r="AK13">
        <v>-1.3653514385200001</v>
      </c>
      <c r="AL13">
        <v>-1.49593341351</v>
      </c>
      <c r="AM13">
        <v>-1.6578693389900001</v>
      </c>
    </row>
    <row r="14" spans="1:39">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D14">
        <v>4500</v>
      </c>
      <c r="AE14">
        <v>3.1464848518399999</v>
      </c>
      <c r="AF14">
        <v>2.1480550765999999</v>
      </c>
      <c r="AG14">
        <v>0.25935655832299997</v>
      </c>
      <c r="AH14">
        <v>0.29952555894900001</v>
      </c>
      <c r="AI14">
        <v>-458.59500122100002</v>
      </c>
      <c r="AJ14">
        <v>4.74201664329E-2</v>
      </c>
      <c r="AK14">
        <v>-1.10480880737</v>
      </c>
      <c r="AL14">
        <v>-1.4041961431500001</v>
      </c>
      <c r="AM14">
        <v>-1.49225378036</v>
      </c>
    </row>
    <row r="15" spans="1:39">
      <c r="A15" t="s">
        <v>43</v>
      </c>
      <c r="B15" t="s">
        <v>44</v>
      </c>
      <c r="C15" t="s">
        <v>45</v>
      </c>
      <c r="D15">
        <f>LOOKUP(B15,lonlat_id!$C$2:$C$38,lonlat_id!$A$2:$A$38)</f>
        <v>7</v>
      </c>
      <c r="E15">
        <v>51.38</v>
      </c>
      <c r="F15">
        <v>2.2999999999999998</v>
      </c>
      <c r="G15">
        <v>180</v>
      </c>
      <c r="H15">
        <v>10</v>
      </c>
      <c r="J15">
        <v>-4.5</v>
      </c>
      <c r="AD15">
        <v>5000</v>
      </c>
      <c r="AE15">
        <v>1.5081882476799999</v>
      </c>
      <c r="AF15">
        <v>-0.23026669025400001</v>
      </c>
      <c r="AG15">
        <v>-9.2881470918699995E-3</v>
      </c>
      <c r="AH15">
        <v>0.16677331924399999</v>
      </c>
      <c r="AI15">
        <v>-343.19009399399999</v>
      </c>
      <c r="AJ15">
        <v>3.4257560968399998E-2</v>
      </c>
      <c r="AK15">
        <v>-0.96595644950899995</v>
      </c>
      <c r="AL15">
        <v>-0.86663806438400004</v>
      </c>
      <c r="AM15">
        <v>-0.91614770889300001</v>
      </c>
    </row>
    <row r="16" spans="1:39">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D16">
        <v>5500</v>
      </c>
      <c r="AE16">
        <v>1.34303855896</v>
      </c>
      <c r="AF16">
        <v>-0.98096835613300004</v>
      </c>
      <c r="AG16">
        <v>-0.24251849949400001</v>
      </c>
      <c r="AH16">
        <v>0.22977995872500001</v>
      </c>
      <c r="AI16">
        <v>-405.10897827100001</v>
      </c>
      <c r="AJ16">
        <v>3.7386979907800003E-2</v>
      </c>
      <c r="AK16">
        <v>-1.6966967582700001</v>
      </c>
      <c r="AL16">
        <v>-1.6709736585599999</v>
      </c>
      <c r="AM16">
        <v>-1.2683930397000001</v>
      </c>
    </row>
    <row r="17" spans="1:39">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D17">
        <v>6000</v>
      </c>
      <c r="AE17">
        <v>2.5805854797399999</v>
      </c>
      <c r="AF17">
        <v>-1.2671523094199999</v>
      </c>
      <c r="AG17">
        <v>1.36363506317E-2</v>
      </c>
      <c r="AH17">
        <v>-6.9716215133699994E-2</v>
      </c>
      <c r="AI17">
        <v>-441.25912475600001</v>
      </c>
      <c r="AJ17">
        <v>2.33295373619E-3</v>
      </c>
      <c r="AK17">
        <v>-2.3100373744999998</v>
      </c>
      <c r="AL17">
        <v>-1.84082233906</v>
      </c>
      <c r="AM17">
        <v>-1.8766133785200001</v>
      </c>
    </row>
    <row r="18" spans="1:39">
      <c r="A18" t="s">
        <v>48</v>
      </c>
      <c r="B18" t="s">
        <v>51</v>
      </c>
      <c r="C18" t="s">
        <v>52</v>
      </c>
      <c r="D18">
        <f>LOOKUP(B18,lonlat_id!$C$2:$C$38,lonlat_id!$A$2:$A$38)</f>
        <v>10</v>
      </c>
      <c r="E18">
        <v>50.13</v>
      </c>
      <c r="F18">
        <v>5.16</v>
      </c>
      <c r="G18">
        <v>180</v>
      </c>
      <c r="H18">
        <v>9</v>
      </c>
      <c r="I18">
        <v>-7.5</v>
      </c>
      <c r="J18">
        <v>-5.5</v>
      </c>
      <c r="K18">
        <v>-6</v>
      </c>
      <c r="L18">
        <v>-6.2</v>
      </c>
      <c r="AD18">
        <v>6500</v>
      </c>
      <c r="AE18">
        <v>1.3635926246600001</v>
      </c>
      <c r="AF18">
        <v>-1.25081789494</v>
      </c>
      <c r="AG18">
        <v>-0.169800430536</v>
      </c>
      <c r="AH18">
        <v>7.5142666697499999E-2</v>
      </c>
      <c r="AI18">
        <v>-409.97970581099997</v>
      </c>
      <c r="AJ18">
        <v>3.2586302608299998E-2</v>
      </c>
      <c r="AK18">
        <v>-1.41156363487</v>
      </c>
      <c r="AL18">
        <v>-1.3908163309099999</v>
      </c>
      <c r="AM18">
        <v>-1.60250163078</v>
      </c>
    </row>
    <row r="19" spans="1:39">
      <c r="A19" t="s">
        <v>48</v>
      </c>
      <c r="B19" t="s">
        <v>51</v>
      </c>
      <c r="C19" t="s">
        <v>53</v>
      </c>
      <c r="D19">
        <f>LOOKUP(B19,lonlat_id!$C$2:$C$38,lonlat_id!$A$2:$A$38)</f>
        <v>10</v>
      </c>
      <c r="E19">
        <v>50.13</v>
      </c>
      <c r="F19">
        <v>5.16</v>
      </c>
      <c r="G19">
        <v>180</v>
      </c>
      <c r="H19">
        <v>8.9</v>
      </c>
      <c r="I19">
        <v>-7.5</v>
      </c>
      <c r="J19">
        <v>-5.55</v>
      </c>
      <c r="AD19">
        <v>7000</v>
      </c>
      <c r="AE19">
        <v>5.2526688575699998</v>
      </c>
      <c r="AF19">
        <v>4.3772978782700003</v>
      </c>
      <c r="AG19">
        <v>0.37911170721100002</v>
      </c>
      <c r="AH19">
        <v>0.53787392377900001</v>
      </c>
      <c r="AI19">
        <v>-313.85372924799998</v>
      </c>
      <c r="AJ19">
        <v>1.7448896542199999E-2</v>
      </c>
      <c r="AK19">
        <v>-1.1864109039299999</v>
      </c>
      <c r="AL19">
        <v>-0.66086018085499998</v>
      </c>
      <c r="AM19">
        <v>-2.28581213951</v>
      </c>
    </row>
    <row r="20" spans="1:39">
      <c r="A20" t="s">
        <v>54</v>
      </c>
      <c r="B20" t="s">
        <v>55</v>
      </c>
      <c r="C20" t="s">
        <v>56</v>
      </c>
      <c r="D20">
        <f>LOOKUP(B20,lonlat_id!$C$2:$C$38,lonlat_id!$A$2:$A$38)</f>
        <v>11</v>
      </c>
      <c r="E20">
        <v>49</v>
      </c>
      <c r="F20">
        <v>7</v>
      </c>
      <c r="G20">
        <v>185</v>
      </c>
      <c r="H20">
        <v>9.4</v>
      </c>
      <c r="I20">
        <v>-8.3699999999999992</v>
      </c>
      <c r="P20">
        <v>-5.4</v>
      </c>
      <c r="Q20">
        <v>-5.5</v>
      </c>
      <c r="R20">
        <v>-5.75</v>
      </c>
      <c r="S20">
        <v>-5.3</v>
      </c>
      <c r="AD20">
        <v>7500</v>
      </c>
      <c r="AE20">
        <v>1.5969681739799999</v>
      </c>
      <c r="AF20">
        <v>-1.2933025360099999</v>
      </c>
      <c r="AG20">
        <v>-8.4482572972799999E-2</v>
      </c>
      <c r="AH20">
        <v>7.0741757750499998E-2</v>
      </c>
      <c r="AI20">
        <v>-476.20736694300001</v>
      </c>
      <c r="AJ20">
        <v>3.19584682584E-2</v>
      </c>
      <c r="AK20">
        <v>-1.8530526161200001</v>
      </c>
      <c r="AL20">
        <v>-1.5726724863099999</v>
      </c>
      <c r="AM20">
        <v>-1.56624174118</v>
      </c>
    </row>
    <row r="21" spans="1:39">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D21">
        <v>8000</v>
      </c>
      <c r="AE21">
        <v>2.00062417984</v>
      </c>
      <c r="AF21">
        <v>0.74937957525300003</v>
      </c>
      <c r="AG21">
        <v>0.21264423430000001</v>
      </c>
      <c r="AH21">
        <v>0.33975538611400002</v>
      </c>
      <c r="AI21">
        <v>-456.40695190399998</v>
      </c>
      <c r="AJ21">
        <v>3.0278455466000002E-2</v>
      </c>
      <c r="AK21">
        <v>-2.4490077495599998</v>
      </c>
      <c r="AL21">
        <v>-2.18364810944</v>
      </c>
      <c r="AM21">
        <v>-1.3903515338900001</v>
      </c>
    </row>
    <row r="22" spans="1:39">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D22">
        <v>8500</v>
      </c>
      <c r="AE22">
        <v>2.2719135284399998</v>
      </c>
      <c r="AF22">
        <v>1.0193707943000001</v>
      </c>
      <c r="AG22">
        <v>1.10436975956E-2</v>
      </c>
      <c r="AH22">
        <v>0.38908743858299999</v>
      </c>
      <c r="AI22">
        <v>-438.00607299799998</v>
      </c>
      <c r="AJ22">
        <v>3.3381193876300001E-2</v>
      </c>
      <c r="AK22">
        <v>-2.0024235248600002</v>
      </c>
      <c r="AL22">
        <v>-2.2748317718500002</v>
      </c>
      <c r="AM22">
        <v>-1.94963002205</v>
      </c>
    </row>
    <row r="23" spans="1:39">
      <c r="A23" t="s">
        <v>33</v>
      </c>
      <c r="B23" t="s">
        <v>59</v>
      </c>
      <c r="C23" t="s">
        <v>60</v>
      </c>
      <c r="D23">
        <f>LOOKUP(B23,lonlat_id!$C$2:$C$38,lonlat_id!$A$2:$A$38)</f>
        <v>12</v>
      </c>
      <c r="E23">
        <v>44.23</v>
      </c>
      <c r="F23">
        <v>4.26</v>
      </c>
      <c r="G23">
        <v>240</v>
      </c>
      <c r="H23">
        <v>13.2</v>
      </c>
      <c r="I23">
        <v>-6.8</v>
      </c>
      <c r="V23">
        <v>-5</v>
      </c>
      <c r="AD23">
        <v>9000</v>
      </c>
      <c r="AE23">
        <v>0.67000770568800005</v>
      </c>
      <c r="AF23">
        <v>-0.69419920444500005</v>
      </c>
      <c r="AG23">
        <v>-0.20322220027400001</v>
      </c>
      <c r="AH23">
        <v>0.141107186675</v>
      </c>
      <c r="AI23">
        <v>-252.013214111</v>
      </c>
      <c r="AJ23">
        <v>1.6908954829000001E-2</v>
      </c>
      <c r="AK23">
        <v>-1.3838710784899999</v>
      </c>
      <c r="AL23">
        <v>-1.1032229661899999</v>
      </c>
      <c r="AM23">
        <v>-1.3889935016599999</v>
      </c>
    </row>
    <row r="24" spans="1:39">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D24">
        <v>9500</v>
      </c>
      <c r="AE24">
        <v>1.5016980171200001</v>
      </c>
      <c r="AF24">
        <v>1.67436480522</v>
      </c>
      <c r="AG24">
        <v>-9.1551542282099999E-3</v>
      </c>
      <c r="AH24">
        <v>0.41093599796300001</v>
      </c>
      <c r="AI24">
        <v>-316.67739868199999</v>
      </c>
      <c r="AJ24">
        <v>3.22560183704E-2</v>
      </c>
      <c r="AK24">
        <v>-2.2355954647099998</v>
      </c>
      <c r="AL24">
        <v>-2.0046863555900001</v>
      </c>
      <c r="AM24">
        <v>-2.4895384311700002</v>
      </c>
    </row>
    <row r="25" spans="1:39">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D25">
        <v>10000</v>
      </c>
      <c r="AE25">
        <v>0.657567024231</v>
      </c>
      <c r="AF25">
        <v>2.3424949646000002</v>
      </c>
      <c r="AG25">
        <v>0.26634782552699998</v>
      </c>
      <c r="AH25">
        <v>0.29575836658499999</v>
      </c>
      <c r="AI25">
        <v>-239.11276245100001</v>
      </c>
      <c r="AJ25">
        <v>1.4821030199500001E-2</v>
      </c>
      <c r="AK25">
        <v>-1.66525483131</v>
      </c>
      <c r="AL25">
        <v>-2.0924673080399998</v>
      </c>
      <c r="AM25">
        <v>-2.1762301921799998</v>
      </c>
    </row>
    <row r="26" spans="1:39">
      <c r="A26" t="s">
        <v>64</v>
      </c>
      <c r="B26" t="s">
        <v>65</v>
      </c>
      <c r="C26" t="s">
        <v>67</v>
      </c>
      <c r="D26">
        <f>LOOKUP(B26,lonlat_id!$C$2:$C$38,lonlat_id!$A$2:$A$38)</f>
        <v>14</v>
      </c>
      <c r="E26">
        <v>67.540000000000006</v>
      </c>
      <c r="F26">
        <v>13</v>
      </c>
      <c r="G26">
        <v>280</v>
      </c>
      <c r="H26">
        <v>2.8</v>
      </c>
      <c r="I26">
        <v>-10</v>
      </c>
      <c r="J26">
        <v>-7.33</v>
      </c>
      <c r="K26">
        <v>-7.25</v>
      </c>
      <c r="L26">
        <v>-7.2</v>
      </c>
      <c r="M26">
        <v>-7.35</v>
      </c>
      <c r="N26">
        <v>-7.33</v>
      </c>
      <c r="AD26">
        <v>10500</v>
      </c>
      <c r="AE26">
        <v>0.56497478485099994</v>
      </c>
      <c r="AF26">
        <v>0.61584156751600005</v>
      </c>
      <c r="AG26">
        <v>0.19481600821</v>
      </c>
      <c r="AH26">
        <v>0.24436460435400001</v>
      </c>
      <c r="AI26">
        <v>-103.30267334</v>
      </c>
      <c r="AJ26">
        <v>8.5205584764500002E-3</v>
      </c>
      <c r="AK26">
        <v>-1.72723913193</v>
      </c>
      <c r="AL26">
        <v>-1.7568689584699999</v>
      </c>
      <c r="AM26">
        <v>-2.1024341583299999</v>
      </c>
    </row>
    <row r="27" spans="1:39">
      <c r="A27" t="s">
        <v>64</v>
      </c>
      <c r="B27" t="s">
        <v>65</v>
      </c>
      <c r="C27" t="s">
        <v>68</v>
      </c>
      <c r="D27">
        <f>LOOKUP(B27,lonlat_id!$C$2:$C$38,lonlat_id!$A$2:$A$38)</f>
        <v>14</v>
      </c>
      <c r="E27">
        <v>67.540000000000006</v>
      </c>
      <c r="F27">
        <v>13</v>
      </c>
      <c r="G27">
        <v>280</v>
      </c>
      <c r="H27">
        <v>2.8</v>
      </c>
      <c r="I27">
        <v>-10</v>
      </c>
      <c r="O27">
        <v>-7.53</v>
      </c>
      <c r="P27">
        <v>-7.75</v>
      </c>
      <c r="Q27">
        <v>-7.1</v>
      </c>
      <c r="AD27">
        <v>11000</v>
      </c>
      <c r="AE27">
        <v>0.94079208374000001</v>
      </c>
      <c r="AF27">
        <v>2.20170211792</v>
      </c>
      <c r="AG27">
        <v>0.22847582399800001</v>
      </c>
      <c r="AH27">
        <v>0.47051474451999997</v>
      </c>
      <c r="AI27">
        <v>-160.730010986</v>
      </c>
      <c r="AJ27">
        <v>2.82409638166E-2</v>
      </c>
      <c r="AK27">
        <v>-2.0080499649000001</v>
      </c>
      <c r="AL27">
        <v>-1.55756247044</v>
      </c>
      <c r="AM27">
        <v>-2.7421662807499998</v>
      </c>
    </row>
    <row r="28" spans="1:39">
      <c r="A28" t="s">
        <v>23</v>
      </c>
      <c r="B28" t="s">
        <v>69</v>
      </c>
      <c r="C28" t="s">
        <v>70</v>
      </c>
      <c r="D28">
        <f>LOOKUP(B28,lonlat_id!$C$2:$C$38,lonlat_id!$A$2:$A$38)</f>
        <v>15</v>
      </c>
      <c r="E28">
        <v>45</v>
      </c>
      <c r="F28">
        <v>10</v>
      </c>
      <c r="G28">
        <v>300</v>
      </c>
      <c r="H28">
        <v>12</v>
      </c>
      <c r="K28">
        <v>-4.25</v>
      </c>
      <c r="L28">
        <v>-3.75</v>
      </c>
      <c r="M28">
        <v>-3.6</v>
      </c>
      <c r="N28">
        <v>-3.3</v>
      </c>
      <c r="O28">
        <v>-3.6</v>
      </c>
      <c r="P28">
        <v>-3.85</v>
      </c>
      <c r="Q28">
        <v>-3.75</v>
      </c>
      <c r="AD28">
        <v>11500</v>
      </c>
      <c r="AE28">
        <v>0.75925254821800003</v>
      </c>
      <c r="AF28">
        <v>1.92237257957</v>
      </c>
      <c r="AG28">
        <v>0.12934674322600001</v>
      </c>
      <c r="AH28">
        <v>0.46845826506600002</v>
      </c>
      <c r="AI28">
        <v>-382.25283813499999</v>
      </c>
      <c r="AJ28">
        <v>2.5406230241099999E-2</v>
      </c>
      <c r="AK28">
        <v>-2.8916857242599998</v>
      </c>
      <c r="AL28">
        <v>-2.8197898864700002</v>
      </c>
      <c r="AM28">
        <v>-2.5380012988999998</v>
      </c>
    </row>
    <row r="29" spans="1:39">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D29">
        <v>12000</v>
      </c>
      <c r="AE29">
        <v>7.7808380127000004E-2</v>
      </c>
      <c r="AF29">
        <v>-0.39837294817000002</v>
      </c>
      <c r="AG29">
        <v>-5.1080316305199998E-2</v>
      </c>
      <c r="AH29">
        <v>0.48831167817100002</v>
      </c>
      <c r="AI29">
        <v>-203.57925415</v>
      </c>
      <c r="AJ29">
        <v>1.7780849710100001E-2</v>
      </c>
      <c r="AK29">
        <v>-3.6172659397100002</v>
      </c>
      <c r="AL29">
        <v>-2.37093687057</v>
      </c>
      <c r="AM29">
        <v>-2.4005887508399999</v>
      </c>
    </row>
    <row r="30" spans="1:39">
      <c r="A30" t="s">
        <v>73</v>
      </c>
      <c r="B30" t="s">
        <v>74</v>
      </c>
      <c r="C30" t="s">
        <v>75</v>
      </c>
      <c r="D30">
        <f>LOOKUP(B30,lonlat_id!$C$2:$C$38,lonlat_id!$A$2:$A$38)</f>
        <v>17</v>
      </c>
      <c r="E30">
        <v>58.15</v>
      </c>
      <c r="F30">
        <v>-4.9800000000000004</v>
      </c>
      <c r="G30">
        <v>220</v>
      </c>
      <c r="H30">
        <v>7.2</v>
      </c>
      <c r="I30">
        <v>-7.1</v>
      </c>
      <c r="J30">
        <v>-5.2</v>
      </c>
      <c r="K30">
        <v>-4.2</v>
      </c>
      <c r="L30">
        <v>-5</v>
      </c>
      <c r="M30">
        <v>-4.82</v>
      </c>
    </row>
    <row r="31" spans="1:39">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39">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topLeftCell="J1" zoomScale="80" zoomScaleNormal="80" zoomScalePageLayoutView="80" workbookViewId="0">
      <selection activeCell="AE5" sqref="AE5:AE29"/>
    </sheetView>
  </sheetViews>
  <sheetFormatPr baseColWidth="10" defaultRowHeight="15" x14ac:dyDescent="0"/>
  <sheetData>
    <row r="1" spans="1:39">
      <c r="A1" t="s">
        <v>0</v>
      </c>
    </row>
    <row r="2" spans="1:39">
      <c r="A2" t="s">
        <v>1</v>
      </c>
    </row>
    <row r="3" spans="1:39">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39">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AD4" t="s">
        <v>135</v>
      </c>
      <c r="AE4" s="2" t="s">
        <v>136</v>
      </c>
      <c r="AF4" s="2" t="s">
        <v>137</v>
      </c>
      <c r="AG4" s="2" t="s">
        <v>138</v>
      </c>
      <c r="AH4" s="2" t="s">
        <v>139</v>
      </c>
      <c r="AI4" s="2" t="s">
        <v>140</v>
      </c>
      <c r="AJ4" s="2" t="s">
        <v>141</v>
      </c>
      <c r="AK4" s="2" t="s">
        <v>142</v>
      </c>
      <c r="AL4" s="2" t="s">
        <v>143</v>
      </c>
      <c r="AM4" s="2" t="s">
        <v>144</v>
      </c>
    </row>
    <row r="5" spans="1:39">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D5">
        <v>100</v>
      </c>
      <c r="AE5">
        <v>0</v>
      </c>
      <c r="AF5">
        <v>0</v>
      </c>
      <c r="AG5">
        <v>0</v>
      </c>
      <c r="AH5">
        <v>0</v>
      </c>
      <c r="AI5">
        <v>0</v>
      </c>
      <c r="AJ5">
        <v>0</v>
      </c>
      <c r="AK5">
        <v>0</v>
      </c>
      <c r="AL5">
        <v>0</v>
      </c>
      <c r="AM5">
        <v>0</v>
      </c>
    </row>
    <row r="6" spans="1:39">
      <c r="A6" t="s">
        <v>23</v>
      </c>
      <c r="B6" t="s">
        <v>24</v>
      </c>
      <c r="C6" t="s">
        <v>25</v>
      </c>
      <c r="D6">
        <f>LOOKUP(B6,lonlat_id!$C$2:$C$38,lonlat_id!$A$2:$A$38)</f>
        <v>1</v>
      </c>
      <c r="E6">
        <v>38.15</v>
      </c>
      <c r="F6">
        <v>13.2</v>
      </c>
      <c r="G6">
        <v>22</v>
      </c>
      <c r="H6">
        <v>19.399999999999999</v>
      </c>
      <c r="I6">
        <v>-6</v>
      </c>
      <c r="J6">
        <v>-6.7</v>
      </c>
      <c r="K6">
        <v>-5.5</v>
      </c>
      <c r="P6">
        <v>-5.5</v>
      </c>
      <c r="Q6">
        <v>-6.2</v>
      </c>
      <c r="R6">
        <v>-5.25</v>
      </c>
      <c r="AD6">
        <v>500</v>
      </c>
      <c r="AE6">
        <v>-1.2898001670799999</v>
      </c>
      <c r="AF6">
        <v>-0.23028516769400001</v>
      </c>
      <c r="AG6">
        <v>3.8982450962099999E-2</v>
      </c>
      <c r="AH6">
        <v>0.181825175881</v>
      </c>
      <c r="AI6">
        <v>-92.217346191399997</v>
      </c>
      <c r="AJ6">
        <v>-9.1178319416899999E-4</v>
      </c>
      <c r="AK6">
        <v>-0.86827814578999996</v>
      </c>
      <c r="AL6">
        <v>-1.0562829971300001</v>
      </c>
      <c r="AM6">
        <v>-0.69977140426600004</v>
      </c>
    </row>
    <row r="7" spans="1:39">
      <c r="A7" t="s">
        <v>26</v>
      </c>
      <c r="B7" t="s">
        <v>27</v>
      </c>
      <c r="C7" t="s">
        <v>28</v>
      </c>
      <c r="D7">
        <f>LOOKUP(B7,lonlat_id!$C$2:$C$38,lonlat_id!$A$2:$A$38)</f>
        <v>2</v>
      </c>
      <c r="E7">
        <v>43.23</v>
      </c>
      <c r="F7">
        <v>-4.3</v>
      </c>
      <c r="G7">
        <v>24</v>
      </c>
      <c r="H7">
        <v>13</v>
      </c>
      <c r="Q7">
        <v>-4.75</v>
      </c>
      <c r="R7">
        <v>-4.5999999999999996</v>
      </c>
      <c r="S7">
        <v>-4.8</v>
      </c>
      <c r="T7">
        <v>-4.3</v>
      </c>
      <c r="U7">
        <v>-4.25</v>
      </c>
      <c r="V7">
        <v>-4.2</v>
      </c>
      <c r="AD7">
        <v>1000</v>
      </c>
      <c r="AE7">
        <v>-1.6647632122</v>
      </c>
      <c r="AF7">
        <v>-0.76831209659599997</v>
      </c>
      <c r="AG7">
        <v>-0.15112844109500001</v>
      </c>
      <c r="AH7">
        <v>0.21020896732800001</v>
      </c>
      <c r="AI7">
        <v>-45.166076660199998</v>
      </c>
      <c r="AJ7">
        <v>1.4796680770800001E-3</v>
      </c>
      <c r="AK7">
        <v>2.5802731514000001E-2</v>
      </c>
      <c r="AL7">
        <v>-0.69306945800800002</v>
      </c>
      <c r="AM7">
        <v>-4.8742890358000002E-2</v>
      </c>
    </row>
    <row r="8" spans="1:39">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D8">
        <v>1500</v>
      </c>
      <c r="AE8">
        <v>-2.29587864876</v>
      </c>
      <c r="AF8">
        <v>-0.51201748847999995</v>
      </c>
      <c r="AG8">
        <v>2.0446777343799999E-3</v>
      </c>
      <c r="AH8">
        <v>0.16689158976099999</v>
      </c>
      <c r="AI8">
        <v>65.781265258800005</v>
      </c>
      <c r="AJ8">
        <v>-1.07021164149E-3</v>
      </c>
      <c r="AK8">
        <v>-0.100012302399</v>
      </c>
      <c r="AL8">
        <v>-0.94982361793500003</v>
      </c>
      <c r="AM8">
        <v>5.0845503807099998E-2</v>
      </c>
    </row>
    <row r="9" spans="1:39">
      <c r="A9" t="s">
        <v>29</v>
      </c>
      <c r="B9" t="s">
        <v>30</v>
      </c>
      <c r="C9" t="s">
        <v>32</v>
      </c>
      <c r="D9">
        <f>LOOKUP(B9,lonlat_id!$C$2:$C$38,lonlat_id!$A$2:$A$38)</f>
        <v>3</v>
      </c>
      <c r="E9">
        <v>52.23</v>
      </c>
      <c r="F9">
        <v>-9.44</v>
      </c>
      <c r="G9">
        <v>60</v>
      </c>
      <c r="H9">
        <v>10.4</v>
      </c>
      <c r="I9">
        <v>-5.6</v>
      </c>
      <c r="J9">
        <v>-3.54</v>
      </c>
      <c r="AD9">
        <v>2000</v>
      </c>
      <c r="AE9">
        <v>-3.4735193252599998</v>
      </c>
      <c r="AF9">
        <v>-3.5174639225000002</v>
      </c>
      <c r="AG9">
        <v>-0.41397702693900001</v>
      </c>
      <c r="AH9">
        <v>5.0369232893E-2</v>
      </c>
      <c r="AI9">
        <v>134.607131958</v>
      </c>
      <c r="AJ9">
        <v>-5.1055766642100001E-2</v>
      </c>
      <c r="AK9">
        <v>-0.17307150363900001</v>
      </c>
      <c r="AL9">
        <v>-0.39918303489700002</v>
      </c>
      <c r="AM9">
        <v>-0.95617485046399997</v>
      </c>
    </row>
    <row r="10" spans="1:39">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D10">
        <v>2500</v>
      </c>
      <c r="AE10">
        <v>-1.52181065083</v>
      </c>
      <c r="AF10">
        <v>-0.42299306392699998</v>
      </c>
      <c r="AG10">
        <v>-0.31331461667999999</v>
      </c>
      <c r="AH10">
        <v>0.18248467147399999</v>
      </c>
      <c r="AI10">
        <v>-7.7914733886700001</v>
      </c>
      <c r="AJ10">
        <v>-7.0652854628899999E-3</v>
      </c>
      <c r="AK10">
        <v>-8.2128167152399997E-2</v>
      </c>
      <c r="AL10">
        <v>-0.83863496780400004</v>
      </c>
      <c r="AM10">
        <v>-1.11320161819</v>
      </c>
    </row>
    <row r="11" spans="1:39">
      <c r="A11" t="s">
        <v>33</v>
      </c>
      <c r="B11" t="s">
        <v>34</v>
      </c>
      <c r="C11" t="s">
        <v>36</v>
      </c>
      <c r="D11">
        <f>LOOKUP(B11,lonlat_id!$C$2:$C$38,lonlat_id!$A$2:$A$38)</f>
        <v>4</v>
      </c>
      <c r="E11">
        <v>43.7</v>
      </c>
      <c r="F11">
        <v>3.6</v>
      </c>
      <c r="G11">
        <v>75</v>
      </c>
      <c r="H11">
        <v>14.5</v>
      </c>
      <c r="I11">
        <v>-6.2</v>
      </c>
      <c r="J11">
        <v>-5.5</v>
      </c>
      <c r="K11">
        <v>-5.7</v>
      </c>
      <c r="L11">
        <v>-5.25</v>
      </c>
      <c r="AD11">
        <v>3000</v>
      </c>
      <c r="AE11">
        <v>-1.58260047436</v>
      </c>
      <c r="AF11">
        <v>-0.42430686950699997</v>
      </c>
      <c r="AG11">
        <v>-3.7674844265E-2</v>
      </c>
      <c r="AH11">
        <v>0.31437230110199998</v>
      </c>
      <c r="AI11">
        <v>87.447601318400004</v>
      </c>
      <c r="AJ11">
        <v>-1.56035367399E-2</v>
      </c>
      <c r="AK11">
        <v>0.40766596794100002</v>
      </c>
      <c r="AL11">
        <v>-1.53018283844</v>
      </c>
      <c r="AM11">
        <v>0.101229429245</v>
      </c>
    </row>
    <row r="12" spans="1:39">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D12">
        <v>3500</v>
      </c>
      <c r="AE12">
        <v>-1.7315270900699999</v>
      </c>
      <c r="AF12">
        <v>0.16976213455200001</v>
      </c>
      <c r="AG12">
        <v>-7.2097301483199996E-2</v>
      </c>
      <c r="AH12">
        <v>0.178837195039</v>
      </c>
      <c r="AI12">
        <v>-76.292816162099996</v>
      </c>
      <c r="AJ12">
        <v>-2.49372627586E-2</v>
      </c>
      <c r="AK12">
        <v>-0.38387346267700001</v>
      </c>
      <c r="AL12">
        <v>-1.9977350235</v>
      </c>
      <c r="AM12">
        <v>0.29542779922500001</v>
      </c>
    </row>
    <row r="13" spans="1:39">
      <c r="A13" t="s">
        <v>26</v>
      </c>
      <c r="B13" t="s">
        <v>37</v>
      </c>
      <c r="C13" t="s">
        <v>39</v>
      </c>
      <c r="D13">
        <f>LOOKUP(B13,lonlat_id!$C$2:$C$38,lonlat_id!$A$2:$A$38)</f>
        <v>5</v>
      </c>
      <c r="E13">
        <v>43.43</v>
      </c>
      <c r="F13">
        <v>-3.66</v>
      </c>
      <c r="G13">
        <v>75</v>
      </c>
      <c r="H13">
        <v>13</v>
      </c>
      <c r="I13">
        <v>-5.4</v>
      </c>
      <c r="J13">
        <v>-4.4800000000000004</v>
      </c>
      <c r="K13">
        <v>-4.47</v>
      </c>
      <c r="AD13">
        <v>4000</v>
      </c>
      <c r="AE13">
        <v>-3.38968133926</v>
      </c>
      <c r="AF13">
        <v>-3.1338548660300001</v>
      </c>
      <c r="AG13">
        <v>-0.35371464490900001</v>
      </c>
      <c r="AH13">
        <v>0.17794393003</v>
      </c>
      <c r="AI13">
        <v>195.12405395499999</v>
      </c>
      <c r="AJ13">
        <v>-2.45793014765E-2</v>
      </c>
      <c r="AK13">
        <v>-0.91015303134900005</v>
      </c>
      <c r="AL13">
        <v>-1.5294995307899999</v>
      </c>
      <c r="AM13">
        <v>0.321603536606</v>
      </c>
    </row>
    <row r="14" spans="1:39">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D14">
        <v>4500</v>
      </c>
      <c r="AE14">
        <v>-3.0608856678</v>
      </c>
      <c r="AF14">
        <v>-0.68686270713800002</v>
      </c>
      <c r="AG14">
        <v>-0.1904296875</v>
      </c>
      <c r="AH14">
        <v>0.170704558492</v>
      </c>
      <c r="AI14">
        <v>-43.932708740199999</v>
      </c>
      <c r="AJ14">
        <v>2.1267568692599999E-2</v>
      </c>
      <c r="AK14">
        <v>-1.25555408001</v>
      </c>
      <c r="AL14">
        <v>-1.53159832954</v>
      </c>
      <c r="AM14">
        <v>-0.47567200660699999</v>
      </c>
    </row>
    <row r="15" spans="1:39">
      <c r="A15" t="s">
        <v>43</v>
      </c>
      <c r="B15" t="s">
        <v>44</v>
      </c>
      <c r="C15" t="s">
        <v>45</v>
      </c>
      <c r="D15">
        <f>LOOKUP(B15,lonlat_id!$C$2:$C$38,lonlat_id!$A$2:$A$38)</f>
        <v>7</v>
      </c>
      <c r="E15">
        <v>51.38</v>
      </c>
      <c r="F15">
        <v>2.2999999999999998</v>
      </c>
      <c r="G15">
        <v>180</v>
      </c>
      <c r="H15">
        <v>10</v>
      </c>
      <c r="J15">
        <v>-4.5</v>
      </c>
      <c r="AD15">
        <v>5000</v>
      </c>
      <c r="AE15">
        <v>-0.95859336852999999</v>
      </c>
      <c r="AF15">
        <v>0.90746176242800003</v>
      </c>
      <c r="AG15">
        <v>-1.6534835100199999E-2</v>
      </c>
      <c r="AH15">
        <v>0.10949636995799999</v>
      </c>
      <c r="AI15">
        <v>72.436935424799998</v>
      </c>
      <c r="AJ15">
        <v>2.7020752429999999E-2</v>
      </c>
      <c r="AK15">
        <v>-1.17296206951</v>
      </c>
      <c r="AL15">
        <v>-1.91210651398</v>
      </c>
      <c r="AM15">
        <v>-0.85006904602099997</v>
      </c>
    </row>
    <row r="16" spans="1:39">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D16">
        <v>5500</v>
      </c>
      <c r="AE16">
        <v>0.43873691558799999</v>
      </c>
      <c r="AF16">
        <v>3.26774120331</v>
      </c>
      <c r="AG16">
        <v>-3.4627825021699997E-2</v>
      </c>
      <c r="AH16">
        <v>0.39249753951999999</v>
      </c>
      <c r="AI16">
        <v>-19.891967773400001</v>
      </c>
      <c r="AJ16">
        <v>4.3295513838499999E-2</v>
      </c>
      <c r="AK16">
        <v>-1.3728150129300001</v>
      </c>
      <c r="AL16">
        <v>-1.64184880257</v>
      </c>
      <c r="AM16">
        <v>-0.84774971008300004</v>
      </c>
    </row>
    <row r="17" spans="1:39">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D17">
        <v>6000</v>
      </c>
      <c r="AE17">
        <v>1.64103507996</v>
      </c>
      <c r="AF17">
        <v>5.7399525642400002</v>
      </c>
      <c r="AG17">
        <v>0.30543708801300001</v>
      </c>
      <c r="AH17">
        <v>0.31530207395600002</v>
      </c>
      <c r="AI17">
        <v>-243.02227783199999</v>
      </c>
      <c r="AJ17">
        <v>0.101663857698</v>
      </c>
      <c r="AK17">
        <v>-1.0051041841499999</v>
      </c>
      <c r="AL17">
        <v>-1.7789916992199999</v>
      </c>
      <c r="AM17">
        <v>-1.22344899178</v>
      </c>
    </row>
    <row r="18" spans="1:39">
      <c r="A18" t="s">
        <v>48</v>
      </c>
      <c r="B18" t="s">
        <v>51</v>
      </c>
      <c r="C18" t="s">
        <v>52</v>
      </c>
      <c r="D18">
        <f>LOOKUP(B18,lonlat_id!$C$2:$C$38,lonlat_id!$A$2:$A$38)</f>
        <v>10</v>
      </c>
      <c r="E18">
        <v>50.13</v>
      </c>
      <c r="F18">
        <v>5.16</v>
      </c>
      <c r="G18">
        <v>180</v>
      </c>
      <c r="H18">
        <v>9</v>
      </c>
      <c r="I18">
        <v>-7.5</v>
      </c>
      <c r="J18">
        <v>-5.5</v>
      </c>
      <c r="K18">
        <v>-6</v>
      </c>
      <c r="L18">
        <v>-6.2</v>
      </c>
      <c r="AD18">
        <v>6500</v>
      </c>
      <c r="AE18">
        <v>1.71350860596</v>
      </c>
      <c r="AF18">
        <v>3.9183588027999998</v>
      </c>
      <c r="AG18">
        <v>5.5506825447099999E-2</v>
      </c>
      <c r="AH18">
        <v>0.54155641794200005</v>
      </c>
      <c r="AI18">
        <v>-114.609802246</v>
      </c>
      <c r="AJ18">
        <v>2.5507045909800002E-2</v>
      </c>
      <c r="AK18">
        <v>-2.4671497345</v>
      </c>
      <c r="AL18">
        <v>-2.9087345600100001</v>
      </c>
      <c r="AM18">
        <v>-1.1693353653</v>
      </c>
    </row>
    <row r="19" spans="1:39">
      <c r="A19" t="s">
        <v>48</v>
      </c>
      <c r="B19" t="s">
        <v>51</v>
      </c>
      <c r="C19" t="s">
        <v>53</v>
      </c>
      <c r="D19">
        <f>LOOKUP(B19,lonlat_id!$C$2:$C$38,lonlat_id!$A$2:$A$38)</f>
        <v>10</v>
      </c>
      <c r="E19">
        <v>50.13</v>
      </c>
      <c r="F19">
        <v>5.16</v>
      </c>
      <c r="G19">
        <v>180</v>
      </c>
      <c r="H19">
        <v>8.9</v>
      </c>
      <c r="I19">
        <v>-7.5</v>
      </c>
      <c r="J19">
        <v>-5.55</v>
      </c>
      <c r="AD19">
        <v>7000</v>
      </c>
      <c r="AE19">
        <v>-1.3912678957</v>
      </c>
      <c r="AF19">
        <v>0.144940137863</v>
      </c>
      <c r="AG19">
        <v>-6.8720519542700004E-2</v>
      </c>
      <c r="AH19">
        <v>8.5667058825500006E-2</v>
      </c>
      <c r="AI19">
        <v>-44.086761474600003</v>
      </c>
      <c r="AJ19">
        <v>1.65812857449E-2</v>
      </c>
      <c r="AK19">
        <v>-1.92204606533</v>
      </c>
      <c r="AL19">
        <v>-2.4921786785100002</v>
      </c>
      <c r="AM19">
        <v>-0.45544719696000002</v>
      </c>
    </row>
    <row r="20" spans="1:39">
      <c r="A20" t="s">
        <v>54</v>
      </c>
      <c r="B20" t="s">
        <v>55</v>
      </c>
      <c r="C20" t="s">
        <v>56</v>
      </c>
      <c r="D20">
        <f>LOOKUP(B20,lonlat_id!$C$2:$C$38,lonlat_id!$A$2:$A$38)</f>
        <v>11</v>
      </c>
      <c r="E20">
        <v>49</v>
      </c>
      <c r="F20">
        <v>7</v>
      </c>
      <c r="G20">
        <v>185</v>
      </c>
      <c r="H20">
        <v>9.4</v>
      </c>
      <c r="I20">
        <v>-8.3699999999999992</v>
      </c>
      <c r="P20">
        <v>-5.4</v>
      </c>
      <c r="Q20">
        <v>-5.5</v>
      </c>
      <c r="R20">
        <v>-5.75</v>
      </c>
      <c r="S20">
        <v>-5.3</v>
      </c>
      <c r="AD20">
        <v>7500</v>
      </c>
      <c r="AE20">
        <v>1.8746690750099999</v>
      </c>
      <c r="AF20">
        <v>2.3715348243699998</v>
      </c>
      <c r="AG20">
        <v>-9.0999871492400006E-2</v>
      </c>
      <c r="AH20">
        <v>0.15729470550999999</v>
      </c>
      <c r="AI20">
        <v>113.840911865</v>
      </c>
      <c r="AJ20">
        <v>5.0428692251400002E-2</v>
      </c>
      <c r="AK20">
        <v>-0.59620320797000004</v>
      </c>
      <c r="AL20">
        <v>-2.6474921703300001</v>
      </c>
      <c r="AM20">
        <v>-0.66450786590599997</v>
      </c>
    </row>
    <row r="21" spans="1:39">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D21">
        <v>8000</v>
      </c>
      <c r="AE21">
        <v>0.94996500015300001</v>
      </c>
      <c r="AF21">
        <v>2.7596549987799999</v>
      </c>
      <c r="AG21">
        <v>-9.3458145856900002E-2</v>
      </c>
      <c r="AH21">
        <v>0.226836368442</v>
      </c>
      <c r="AI21">
        <v>316.292877197</v>
      </c>
      <c r="AJ21">
        <v>5.0505366176400002E-2</v>
      </c>
      <c r="AK21">
        <v>-0.77299535274499998</v>
      </c>
      <c r="AL21">
        <v>-2.22175049782</v>
      </c>
      <c r="AM21">
        <v>-0.44468629360200002</v>
      </c>
    </row>
    <row r="22" spans="1:39">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D22">
        <v>8500</v>
      </c>
      <c r="AE22">
        <v>0.39489984512300003</v>
      </c>
      <c r="AF22">
        <v>6.0040965080299999</v>
      </c>
      <c r="AG22">
        <v>0.147256195545</v>
      </c>
      <c r="AH22">
        <v>0.59610617160799995</v>
      </c>
      <c r="AI22">
        <v>-281.61926269499997</v>
      </c>
      <c r="AJ22">
        <v>6.4499460160700003E-2</v>
      </c>
      <c r="AK22">
        <v>-1.9435673952100001</v>
      </c>
      <c r="AL22">
        <v>-2.4569437503799998</v>
      </c>
      <c r="AM22">
        <v>-1.71089982986</v>
      </c>
    </row>
    <row r="23" spans="1:39">
      <c r="A23" t="s">
        <v>33</v>
      </c>
      <c r="B23" t="s">
        <v>59</v>
      </c>
      <c r="C23" t="s">
        <v>60</v>
      </c>
      <c r="D23">
        <f>LOOKUP(B23,lonlat_id!$C$2:$C$38,lonlat_id!$A$2:$A$38)</f>
        <v>12</v>
      </c>
      <c r="E23">
        <v>44.23</v>
      </c>
      <c r="F23">
        <v>4.26</v>
      </c>
      <c r="G23">
        <v>240</v>
      </c>
      <c r="H23">
        <v>13.2</v>
      </c>
      <c r="I23">
        <v>-6.8</v>
      </c>
      <c r="V23">
        <v>-5</v>
      </c>
      <c r="AD23">
        <v>9000</v>
      </c>
      <c r="AE23">
        <v>0.222124576569</v>
      </c>
      <c r="AF23">
        <v>7.3516602516200003</v>
      </c>
      <c r="AG23">
        <v>0.45189762115499998</v>
      </c>
      <c r="AH23">
        <v>0.43252223730099998</v>
      </c>
      <c r="AI23">
        <v>-95.150695800799994</v>
      </c>
      <c r="AJ23">
        <v>7.9478934407199997E-2</v>
      </c>
      <c r="AK23">
        <v>-1.06320178509</v>
      </c>
      <c r="AL23">
        <v>-1.53291344643</v>
      </c>
      <c r="AM23">
        <v>-0.84752917289700003</v>
      </c>
    </row>
    <row r="24" spans="1:39">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D24">
        <v>9500</v>
      </c>
      <c r="AE24">
        <v>-4.1549563407900003E-2</v>
      </c>
      <c r="AF24">
        <v>5.3366818428</v>
      </c>
      <c r="AG24">
        <v>-4.2367875575999997E-3</v>
      </c>
      <c r="AH24">
        <v>0.46858298778500002</v>
      </c>
      <c r="AI24">
        <v>-65.682312011700006</v>
      </c>
      <c r="AJ24">
        <v>8.0211304128200003E-2</v>
      </c>
      <c r="AK24">
        <v>-0.89193618297599997</v>
      </c>
      <c r="AL24">
        <v>-1.3567140102399999</v>
      </c>
      <c r="AM24">
        <v>-0.270485520363</v>
      </c>
    </row>
    <row r="25" spans="1:39">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D25">
        <v>10000</v>
      </c>
      <c r="AE25">
        <v>-0.99075269699099999</v>
      </c>
      <c r="AF25">
        <v>4.7907752990699999</v>
      </c>
      <c r="AG25">
        <v>-0.12880781292900001</v>
      </c>
      <c r="AH25">
        <v>0.45010024309199997</v>
      </c>
      <c r="AI25">
        <v>200.03057861299999</v>
      </c>
      <c r="AJ25">
        <v>6.7684479057800007E-2</v>
      </c>
      <c r="AK25">
        <v>8.3370089530899999E-2</v>
      </c>
      <c r="AL25">
        <v>-0.22736835479699999</v>
      </c>
      <c r="AM25">
        <v>-0.14425766468000001</v>
      </c>
    </row>
    <row r="26" spans="1:39">
      <c r="A26" t="s">
        <v>64</v>
      </c>
      <c r="B26" t="s">
        <v>65</v>
      </c>
      <c r="C26" t="s">
        <v>67</v>
      </c>
      <c r="D26">
        <f>LOOKUP(B26,lonlat_id!$C$2:$C$38,lonlat_id!$A$2:$A$38)</f>
        <v>14</v>
      </c>
      <c r="E26">
        <v>67.540000000000006</v>
      </c>
      <c r="F26">
        <v>13</v>
      </c>
      <c r="G26">
        <v>280</v>
      </c>
      <c r="H26">
        <v>2.8</v>
      </c>
      <c r="I26">
        <v>-10</v>
      </c>
      <c r="J26">
        <v>-7.33</v>
      </c>
      <c r="K26">
        <v>-7.25</v>
      </c>
      <c r="L26">
        <v>-7.2</v>
      </c>
      <c r="M26">
        <v>-7.35</v>
      </c>
      <c r="N26">
        <v>-7.33</v>
      </c>
      <c r="AD26">
        <v>10500</v>
      </c>
      <c r="AE26">
        <v>-0.91812056303</v>
      </c>
      <c r="AF26">
        <v>2.5205755233799998</v>
      </c>
      <c r="AG26">
        <v>-0.42485821247099997</v>
      </c>
      <c r="AH26">
        <v>0.52359300851799995</v>
      </c>
      <c r="AI26">
        <v>155.289230347</v>
      </c>
      <c r="AJ26">
        <v>5.0175439566399999E-2</v>
      </c>
      <c r="AK26">
        <v>-0.92636024951899998</v>
      </c>
      <c r="AL26">
        <v>-0.78231263160700004</v>
      </c>
      <c r="AM26">
        <v>-1.1047077179</v>
      </c>
    </row>
    <row r="27" spans="1:39">
      <c r="A27" t="s">
        <v>64</v>
      </c>
      <c r="B27" t="s">
        <v>65</v>
      </c>
      <c r="C27" t="s">
        <v>68</v>
      </c>
      <c r="D27">
        <f>LOOKUP(B27,lonlat_id!$C$2:$C$38,lonlat_id!$A$2:$A$38)</f>
        <v>14</v>
      </c>
      <c r="E27">
        <v>67.540000000000006</v>
      </c>
      <c r="F27">
        <v>13</v>
      </c>
      <c r="G27">
        <v>280</v>
      </c>
      <c r="H27">
        <v>2.8</v>
      </c>
      <c r="I27">
        <v>-10</v>
      </c>
      <c r="O27">
        <v>-7.53</v>
      </c>
      <c r="P27">
        <v>-7.75</v>
      </c>
      <c r="Q27">
        <v>-7.1</v>
      </c>
      <c r="AD27">
        <v>11000</v>
      </c>
      <c r="AE27">
        <v>-0.90849530696900005</v>
      </c>
      <c r="AF27">
        <v>2.63223075867</v>
      </c>
      <c r="AG27">
        <v>-0.248823970556</v>
      </c>
      <c r="AH27">
        <v>0.59228926897</v>
      </c>
      <c r="AI27">
        <v>264.63787841800001</v>
      </c>
      <c r="AJ27">
        <v>5.0526797771500001E-2</v>
      </c>
      <c r="AK27">
        <v>-0.94004333019300002</v>
      </c>
      <c r="AL27">
        <v>-1.0622296333300001</v>
      </c>
      <c r="AM27">
        <v>-1.3833405971499999</v>
      </c>
    </row>
    <row r="28" spans="1:39">
      <c r="A28" t="s">
        <v>23</v>
      </c>
      <c r="B28" t="s">
        <v>69</v>
      </c>
      <c r="C28" t="s">
        <v>70</v>
      </c>
      <c r="D28">
        <f>LOOKUP(B28,lonlat_id!$C$2:$C$38,lonlat_id!$A$2:$A$38)</f>
        <v>15</v>
      </c>
      <c r="E28">
        <v>45</v>
      </c>
      <c r="F28">
        <v>10</v>
      </c>
      <c r="G28">
        <v>300</v>
      </c>
      <c r="H28">
        <v>12</v>
      </c>
      <c r="K28">
        <v>-4.25</v>
      </c>
      <c r="L28">
        <v>-3.75</v>
      </c>
      <c r="M28">
        <v>-3.6</v>
      </c>
      <c r="N28">
        <v>-3.3</v>
      </c>
      <c r="O28">
        <v>-3.6</v>
      </c>
      <c r="P28">
        <v>-3.85</v>
      </c>
      <c r="Q28">
        <v>-3.75</v>
      </c>
      <c r="AD28">
        <v>11500</v>
      </c>
      <c r="AE28">
        <v>-0.44458651542700001</v>
      </c>
      <c r="AF28">
        <v>2.16757678986</v>
      </c>
      <c r="AG28">
        <v>-0.47679820656799998</v>
      </c>
      <c r="AH28">
        <v>0.71110785007499999</v>
      </c>
      <c r="AI28">
        <v>286.850738525</v>
      </c>
      <c r="AJ28">
        <v>4.5506779104500003E-2</v>
      </c>
      <c r="AK28">
        <v>-1.3798543214800001</v>
      </c>
      <c r="AL28">
        <v>-1.7847909927400001</v>
      </c>
      <c r="AM28">
        <v>-1.61106109619</v>
      </c>
    </row>
    <row r="29" spans="1:39">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D29">
        <v>12000</v>
      </c>
      <c r="AE29">
        <v>0.68397474288899995</v>
      </c>
      <c r="AF29">
        <v>1.1044784784299999</v>
      </c>
      <c r="AG29">
        <v>-0.50886422395700004</v>
      </c>
      <c r="AH29">
        <v>1.0493333339699999</v>
      </c>
      <c r="AI29">
        <v>-215.12225341800001</v>
      </c>
      <c r="AJ29">
        <v>5.3238306194499999E-2</v>
      </c>
      <c r="AK29">
        <v>-1.50792181492</v>
      </c>
      <c r="AL29">
        <v>-2.2237293720200002</v>
      </c>
      <c r="AM29">
        <v>-1.9335012435900001</v>
      </c>
    </row>
    <row r="30" spans="1:39">
      <c r="A30" t="s">
        <v>73</v>
      </c>
      <c r="B30" t="s">
        <v>74</v>
      </c>
      <c r="C30" t="s">
        <v>75</v>
      </c>
      <c r="D30">
        <f>LOOKUP(B30,lonlat_id!$C$2:$C$38,lonlat_id!$A$2:$A$38)</f>
        <v>17</v>
      </c>
      <c r="E30">
        <v>58.15</v>
      </c>
      <c r="F30">
        <v>-4.9800000000000004</v>
      </c>
      <c r="G30">
        <v>220</v>
      </c>
      <c r="H30">
        <v>7.2</v>
      </c>
      <c r="I30">
        <v>-7.1</v>
      </c>
      <c r="J30">
        <v>-5.2</v>
      </c>
      <c r="K30">
        <v>-4.2</v>
      </c>
      <c r="L30">
        <v>-5</v>
      </c>
      <c r="M30">
        <v>-4.82</v>
      </c>
    </row>
    <row r="31" spans="1:39">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39">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topLeftCell="J1" zoomScale="80" zoomScaleNormal="80" zoomScalePageLayoutView="80" workbookViewId="0">
      <selection activeCell="AB39" sqref="AB39"/>
    </sheetView>
  </sheetViews>
  <sheetFormatPr baseColWidth="10" defaultRowHeight="15" x14ac:dyDescent="0"/>
  <sheetData>
    <row r="1" spans="1:39">
      <c r="A1" t="s">
        <v>0</v>
      </c>
    </row>
    <row r="2" spans="1:39">
      <c r="A2" t="s">
        <v>1</v>
      </c>
    </row>
    <row r="3" spans="1:39">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39">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row>
    <row r="5" spans="1:39">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D5" t="s">
        <v>135</v>
      </c>
      <c r="AE5" s="2" t="s">
        <v>136</v>
      </c>
      <c r="AF5" s="2" t="s">
        <v>137</v>
      </c>
      <c r="AG5" s="2" t="s">
        <v>138</v>
      </c>
      <c r="AH5" s="2" t="s">
        <v>139</v>
      </c>
      <c r="AI5" s="2" t="s">
        <v>140</v>
      </c>
      <c r="AJ5" s="2" t="s">
        <v>141</v>
      </c>
      <c r="AK5" s="2" t="s">
        <v>142</v>
      </c>
      <c r="AL5" s="2" t="s">
        <v>143</v>
      </c>
      <c r="AM5" s="2" t="s">
        <v>144</v>
      </c>
    </row>
    <row r="6" spans="1:39">
      <c r="A6" t="s">
        <v>23</v>
      </c>
      <c r="B6" t="s">
        <v>24</v>
      </c>
      <c r="C6" t="s">
        <v>25</v>
      </c>
      <c r="D6">
        <f>LOOKUP(B6,lonlat_id!$C$2:$C$38,lonlat_id!$A$2:$A$38)</f>
        <v>1</v>
      </c>
      <c r="E6">
        <v>38.15</v>
      </c>
      <c r="F6">
        <v>13.2</v>
      </c>
      <c r="G6">
        <v>22</v>
      </c>
      <c r="H6">
        <v>19.399999999999999</v>
      </c>
      <c r="I6">
        <v>-6</v>
      </c>
      <c r="J6">
        <v>-6.7</v>
      </c>
      <c r="K6">
        <v>-5.5</v>
      </c>
      <c r="P6">
        <v>-5.5</v>
      </c>
      <c r="Q6">
        <v>-6.2</v>
      </c>
      <c r="R6">
        <v>-5.25</v>
      </c>
      <c r="AD6">
        <v>100</v>
      </c>
      <c r="AE6">
        <v>0</v>
      </c>
      <c r="AF6">
        <v>0</v>
      </c>
      <c r="AG6">
        <v>0</v>
      </c>
      <c r="AH6">
        <v>0</v>
      </c>
      <c r="AI6">
        <v>0</v>
      </c>
      <c r="AJ6">
        <v>0</v>
      </c>
      <c r="AK6">
        <v>0</v>
      </c>
      <c r="AL6">
        <v>0</v>
      </c>
      <c r="AM6">
        <v>0</v>
      </c>
    </row>
    <row r="7" spans="1:39">
      <c r="A7" t="s">
        <v>26</v>
      </c>
      <c r="B7" t="s">
        <v>27</v>
      </c>
      <c r="C7" t="s">
        <v>28</v>
      </c>
      <c r="D7">
        <f>LOOKUP(B7,lonlat_id!$C$2:$C$38,lonlat_id!$A$2:$A$38)</f>
        <v>2</v>
      </c>
      <c r="E7">
        <v>43.23</v>
      </c>
      <c r="F7">
        <v>-4.3</v>
      </c>
      <c r="G7">
        <v>24</v>
      </c>
      <c r="H7">
        <v>13</v>
      </c>
      <c r="Q7">
        <v>-4.75</v>
      </c>
      <c r="R7">
        <v>-4.5999999999999996</v>
      </c>
      <c r="S7">
        <v>-4.8</v>
      </c>
      <c r="T7">
        <v>-4.3</v>
      </c>
      <c r="U7">
        <v>-4.25</v>
      </c>
      <c r="V7">
        <v>-4.2</v>
      </c>
      <c r="AD7">
        <v>500</v>
      </c>
      <c r="AE7">
        <v>0.68225812911999995</v>
      </c>
      <c r="AF7">
        <v>0.33276760578199999</v>
      </c>
      <c r="AG7">
        <v>-1.32110714912E-2</v>
      </c>
      <c r="AH7">
        <v>-1.80086791515E-2</v>
      </c>
      <c r="AI7">
        <v>-121.43270874</v>
      </c>
      <c r="AJ7">
        <v>7.3562897741799999E-3</v>
      </c>
      <c r="AK7">
        <v>-0.33120763301799999</v>
      </c>
      <c r="AL7">
        <v>-3.6693453788799998E-2</v>
      </c>
      <c r="AM7">
        <v>-0.67325007915500001</v>
      </c>
    </row>
    <row r="8" spans="1:39">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D8">
        <v>1000</v>
      </c>
      <c r="AE8">
        <v>1.2987313270600001</v>
      </c>
      <c r="AF8">
        <v>2.86381244659E-2</v>
      </c>
      <c r="AG8">
        <v>0.18238526582699999</v>
      </c>
      <c r="AH8">
        <v>-0.22049067914500001</v>
      </c>
      <c r="AI8">
        <v>-88.0486450195</v>
      </c>
      <c r="AJ8">
        <v>-7.9570710659000003E-3</v>
      </c>
      <c r="AK8">
        <v>-0.41039633750900001</v>
      </c>
      <c r="AL8">
        <v>0.14787685871100001</v>
      </c>
      <c r="AM8">
        <v>-0.99997174739799999</v>
      </c>
    </row>
    <row r="9" spans="1:39">
      <c r="A9" t="s">
        <v>29</v>
      </c>
      <c r="B9" t="s">
        <v>30</v>
      </c>
      <c r="C9" t="s">
        <v>32</v>
      </c>
      <c r="D9">
        <f>LOOKUP(B9,lonlat_id!$C$2:$C$38,lonlat_id!$A$2:$A$38)</f>
        <v>3</v>
      </c>
      <c r="E9">
        <v>52.23</v>
      </c>
      <c r="F9">
        <v>-9.44</v>
      </c>
      <c r="G9">
        <v>60</v>
      </c>
      <c r="H9">
        <v>10.4</v>
      </c>
      <c r="I9">
        <v>-5.6</v>
      </c>
      <c r="J9">
        <v>-3.54</v>
      </c>
      <c r="AD9">
        <v>1500</v>
      </c>
      <c r="AE9">
        <v>1.12779283524</v>
      </c>
      <c r="AF9">
        <v>2.6537746191000001E-2</v>
      </c>
      <c r="AG9">
        <v>5.20734786987E-2</v>
      </c>
      <c r="AH9">
        <v>-0.13498915731899999</v>
      </c>
      <c r="AI9">
        <v>-230.01693725600001</v>
      </c>
      <c r="AJ9">
        <v>1.6422342509000001E-2</v>
      </c>
      <c r="AK9">
        <v>-0.76212692260699999</v>
      </c>
      <c r="AL9">
        <v>-0.25987386703499998</v>
      </c>
      <c r="AM9">
        <v>-0.96678769588500002</v>
      </c>
    </row>
    <row r="10" spans="1:39">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D10">
        <v>2000</v>
      </c>
      <c r="AE10">
        <v>2.20096683502</v>
      </c>
      <c r="AF10">
        <v>0.43229299783699998</v>
      </c>
      <c r="AG10">
        <v>0.111788272858</v>
      </c>
      <c r="AH10">
        <v>0.193036139011</v>
      </c>
      <c r="AI10">
        <v>-246.88931274399999</v>
      </c>
      <c r="AJ10">
        <v>2.6755917817399999E-2</v>
      </c>
      <c r="AK10">
        <v>-1.1004476547199999</v>
      </c>
      <c r="AL10">
        <v>-0.80402636528000004</v>
      </c>
      <c r="AM10">
        <v>-0.69116699695600003</v>
      </c>
    </row>
    <row r="11" spans="1:39">
      <c r="A11" t="s">
        <v>33</v>
      </c>
      <c r="B11" t="s">
        <v>34</v>
      </c>
      <c r="C11" t="s">
        <v>36</v>
      </c>
      <c r="D11">
        <f>LOOKUP(B11,lonlat_id!$C$2:$C$38,lonlat_id!$A$2:$A$38)</f>
        <v>4</v>
      </c>
      <c r="E11">
        <v>43.7</v>
      </c>
      <c r="F11">
        <v>3.6</v>
      </c>
      <c r="G11">
        <v>75</v>
      </c>
      <c r="H11">
        <v>14.5</v>
      </c>
      <c r="I11">
        <v>-6.2</v>
      </c>
      <c r="J11">
        <v>-5.5</v>
      </c>
      <c r="K11">
        <v>-5.7</v>
      </c>
      <c r="L11">
        <v>-5.25</v>
      </c>
      <c r="AD11">
        <v>2500</v>
      </c>
      <c r="AE11">
        <v>1.6244163513200001</v>
      </c>
      <c r="AF11">
        <v>0.29891663789700001</v>
      </c>
      <c r="AG11">
        <v>-4.1288793087000002E-2</v>
      </c>
      <c r="AH11">
        <v>8.1423327326799994E-2</v>
      </c>
      <c r="AI11">
        <v>-340.03256225600001</v>
      </c>
      <c r="AJ11">
        <v>1.90709419549E-2</v>
      </c>
      <c r="AK11">
        <v>-1.23209214211</v>
      </c>
      <c r="AL11">
        <v>-1.2139070033999999</v>
      </c>
      <c r="AM11">
        <v>-0.49969422817199999</v>
      </c>
    </row>
    <row r="12" spans="1:39">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D12">
        <v>3000</v>
      </c>
      <c r="AE12">
        <v>1.7112007141100001</v>
      </c>
      <c r="AF12">
        <v>2.5519359111800002</v>
      </c>
      <c r="AG12">
        <v>0.29913836717600001</v>
      </c>
      <c r="AH12">
        <v>0.22389969229699999</v>
      </c>
      <c r="AI12">
        <v>-400.21432495099998</v>
      </c>
      <c r="AJ12">
        <v>4.1923373937599998E-2</v>
      </c>
      <c r="AK12">
        <v>-1.42123746872</v>
      </c>
      <c r="AL12">
        <v>-1.18931889534</v>
      </c>
      <c r="AM12">
        <v>-1.5867992639499999</v>
      </c>
    </row>
    <row r="13" spans="1:39">
      <c r="A13" t="s">
        <v>26</v>
      </c>
      <c r="B13" t="s">
        <v>37</v>
      </c>
      <c r="C13" t="s">
        <v>39</v>
      </c>
      <c r="D13">
        <f>LOOKUP(B13,lonlat_id!$C$2:$C$38,lonlat_id!$A$2:$A$38)</f>
        <v>5</v>
      </c>
      <c r="E13">
        <v>43.43</v>
      </c>
      <c r="F13">
        <v>-3.66</v>
      </c>
      <c r="G13">
        <v>75</v>
      </c>
      <c r="H13">
        <v>13</v>
      </c>
      <c r="I13">
        <v>-5.4</v>
      </c>
      <c r="J13">
        <v>-4.4800000000000004</v>
      </c>
      <c r="K13">
        <v>-4.47</v>
      </c>
      <c r="AD13">
        <v>3500</v>
      </c>
      <c r="AE13">
        <v>-0.27727985382100001</v>
      </c>
      <c r="AF13">
        <v>-0.18609127402299999</v>
      </c>
      <c r="AG13">
        <v>-2.5700539350499998E-2</v>
      </c>
      <c r="AH13">
        <v>-6.7051187157600001E-2</v>
      </c>
      <c r="AI13">
        <v>-267.92550659199998</v>
      </c>
      <c r="AJ13">
        <v>2.5304881855800002E-2</v>
      </c>
      <c r="AK13">
        <v>-1.28520131111</v>
      </c>
      <c r="AL13">
        <v>-0.73059821128799995</v>
      </c>
      <c r="AM13">
        <v>-1.0352147817599999</v>
      </c>
    </row>
    <row r="14" spans="1:39">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D14">
        <v>4000</v>
      </c>
      <c r="AE14">
        <v>1.27730751038</v>
      </c>
      <c r="AF14">
        <v>2.0189752578700002</v>
      </c>
      <c r="AG14">
        <v>0.10402679443399999</v>
      </c>
      <c r="AH14">
        <v>0.20042057335399999</v>
      </c>
      <c r="AI14">
        <v>-351.05923461899999</v>
      </c>
      <c r="AJ14">
        <v>4.8997849226E-2</v>
      </c>
      <c r="AK14">
        <v>-0.92607998847999995</v>
      </c>
      <c r="AL14">
        <v>-1.2746860981000001</v>
      </c>
      <c r="AM14">
        <v>-1.01077783108</v>
      </c>
    </row>
    <row r="15" spans="1:39">
      <c r="A15" t="s">
        <v>43</v>
      </c>
      <c r="B15" t="s">
        <v>44</v>
      </c>
      <c r="C15" t="s">
        <v>45</v>
      </c>
      <c r="D15">
        <f>LOOKUP(B15,lonlat_id!$C$2:$C$38,lonlat_id!$A$2:$A$38)</f>
        <v>7</v>
      </c>
      <c r="E15">
        <v>51.38</v>
      </c>
      <c r="F15">
        <v>2.2999999999999998</v>
      </c>
      <c r="G15">
        <v>180</v>
      </c>
      <c r="H15">
        <v>10</v>
      </c>
      <c r="J15">
        <v>-4.5</v>
      </c>
      <c r="AD15">
        <v>4500</v>
      </c>
      <c r="AE15">
        <v>2.1416411399799999</v>
      </c>
      <c r="AF15">
        <v>1.6129305362699999</v>
      </c>
      <c r="AG15">
        <v>0.19170004129400001</v>
      </c>
      <c r="AH15">
        <v>8.42099785805E-2</v>
      </c>
      <c r="AI15">
        <v>-335.08767700200002</v>
      </c>
      <c r="AJ15">
        <v>3.3689677715300001E-2</v>
      </c>
      <c r="AK15">
        <v>-0.69278550147999995</v>
      </c>
      <c r="AL15">
        <v>-1.09709382057</v>
      </c>
      <c r="AM15">
        <v>-1.00242865086</v>
      </c>
    </row>
    <row r="16" spans="1:39">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D16">
        <v>5000</v>
      </c>
      <c r="AE16">
        <v>1.06153249741</v>
      </c>
      <c r="AF16">
        <v>-0.63183575868599995</v>
      </c>
      <c r="AG16">
        <v>-3.3548384904900003E-2</v>
      </c>
      <c r="AH16">
        <v>-4.6311870217300002E-2</v>
      </c>
      <c r="AI16">
        <v>-234.457305908</v>
      </c>
      <c r="AJ16">
        <v>2.3203093558500001E-2</v>
      </c>
      <c r="AK16">
        <v>-0.56601834297200004</v>
      </c>
      <c r="AL16">
        <v>-0.787332296371</v>
      </c>
      <c r="AM16">
        <v>-0.50786173343700003</v>
      </c>
    </row>
    <row r="17" spans="1:39">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D17">
        <v>5500</v>
      </c>
      <c r="AE17">
        <v>0.50879287719699995</v>
      </c>
      <c r="AF17">
        <v>-1.49555540085</v>
      </c>
      <c r="AG17">
        <v>-0.26004597544699998</v>
      </c>
      <c r="AH17">
        <v>2.8416559100199999E-2</v>
      </c>
      <c r="AI17">
        <v>-285.22177124000001</v>
      </c>
      <c r="AJ17">
        <v>2.6725560426700001E-2</v>
      </c>
      <c r="AK17">
        <v>-1.1657884120899999</v>
      </c>
      <c r="AL17">
        <v>-1.3665881156899999</v>
      </c>
      <c r="AM17">
        <v>-0.81197392940500002</v>
      </c>
    </row>
    <row r="18" spans="1:39">
      <c r="A18" t="s">
        <v>48</v>
      </c>
      <c r="B18" t="s">
        <v>51</v>
      </c>
      <c r="C18" t="s">
        <v>52</v>
      </c>
      <c r="D18">
        <f>LOOKUP(B18,lonlat_id!$C$2:$C$38,lonlat_id!$A$2:$A$38)</f>
        <v>10</v>
      </c>
      <c r="E18">
        <v>50.13</v>
      </c>
      <c r="F18">
        <v>5.16</v>
      </c>
      <c r="G18">
        <v>180</v>
      </c>
      <c r="H18">
        <v>9</v>
      </c>
      <c r="I18">
        <v>-7.5</v>
      </c>
      <c r="J18">
        <v>-5.5</v>
      </c>
      <c r="K18">
        <v>-6</v>
      </c>
      <c r="L18">
        <v>-6.2</v>
      </c>
      <c r="AD18">
        <v>6000</v>
      </c>
      <c r="AE18">
        <v>1.9173302650499999</v>
      </c>
      <c r="AF18">
        <v>-1.2273769378699999</v>
      </c>
      <c r="AG18">
        <v>6.9077134132400006E-2</v>
      </c>
      <c r="AH18">
        <v>-0.30312138795900001</v>
      </c>
      <c r="AI18">
        <v>-349.652435303</v>
      </c>
      <c r="AJ18">
        <v>-8.9344866573799996E-3</v>
      </c>
      <c r="AK18">
        <v>-1.7232930660200001</v>
      </c>
      <c r="AL18">
        <v>-1.5282156467400001</v>
      </c>
      <c r="AM18">
        <v>-1.5342258215</v>
      </c>
    </row>
    <row r="19" spans="1:39">
      <c r="A19" t="s">
        <v>48</v>
      </c>
      <c r="B19" t="s">
        <v>51</v>
      </c>
      <c r="C19" t="s">
        <v>53</v>
      </c>
      <c r="D19">
        <f>LOOKUP(B19,lonlat_id!$C$2:$C$38,lonlat_id!$A$2:$A$38)</f>
        <v>10</v>
      </c>
      <c r="E19">
        <v>50.13</v>
      </c>
      <c r="F19">
        <v>5.16</v>
      </c>
      <c r="G19">
        <v>180</v>
      </c>
      <c r="H19">
        <v>8.9</v>
      </c>
      <c r="I19">
        <v>-7.5</v>
      </c>
      <c r="J19">
        <v>-5.55</v>
      </c>
      <c r="AD19">
        <v>6500</v>
      </c>
      <c r="AE19">
        <v>0.45606708526599998</v>
      </c>
      <c r="AF19">
        <v>-0.26536738872499999</v>
      </c>
      <c r="AG19">
        <v>-5.09436130524E-2</v>
      </c>
      <c r="AH19">
        <v>9.92253869772E-2</v>
      </c>
      <c r="AI19">
        <v>-321.54428100600001</v>
      </c>
      <c r="AJ19">
        <v>3.3054798841499998E-2</v>
      </c>
      <c r="AK19">
        <v>-1.13705801964</v>
      </c>
      <c r="AL19">
        <v>-1.3404288291899999</v>
      </c>
      <c r="AM19">
        <v>-1.43354332447</v>
      </c>
    </row>
    <row r="20" spans="1:39">
      <c r="A20" t="s">
        <v>54</v>
      </c>
      <c r="B20" t="s">
        <v>55</v>
      </c>
      <c r="C20" t="s">
        <v>56</v>
      </c>
      <c r="D20">
        <f>LOOKUP(B20,lonlat_id!$C$2:$C$38,lonlat_id!$A$2:$A$38)</f>
        <v>11</v>
      </c>
      <c r="E20">
        <v>49</v>
      </c>
      <c r="F20">
        <v>7</v>
      </c>
      <c r="G20">
        <v>185</v>
      </c>
      <c r="H20">
        <v>9.4</v>
      </c>
      <c r="I20">
        <v>-8.3699999999999992</v>
      </c>
      <c r="P20">
        <v>-5.4</v>
      </c>
      <c r="Q20">
        <v>-5.5</v>
      </c>
      <c r="R20">
        <v>-5.75</v>
      </c>
      <c r="S20">
        <v>-5.3</v>
      </c>
      <c r="AD20">
        <v>7000</v>
      </c>
      <c r="AE20">
        <v>3.5804300308200001</v>
      </c>
      <c r="AF20">
        <v>6.7297043800400003</v>
      </c>
      <c r="AG20">
        <v>0.66939729452100005</v>
      </c>
      <c r="AH20">
        <v>0.34665822982799999</v>
      </c>
      <c r="AI20">
        <v>-197.943450928</v>
      </c>
      <c r="AJ20">
        <v>9.8320506513099992E-3</v>
      </c>
      <c r="AK20">
        <v>-0.80049276351900001</v>
      </c>
      <c r="AL20">
        <v>-0.71563434600800002</v>
      </c>
      <c r="AM20">
        <v>-1.7231618166</v>
      </c>
    </row>
    <row r="21" spans="1:39">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D21">
        <v>7500</v>
      </c>
      <c r="AE21">
        <v>0.608924388885</v>
      </c>
      <c r="AF21">
        <v>-0.585097372532</v>
      </c>
      <c r="AG21">
        <v>8.0744028091399994E-3</v>
      </c>
      <c r="AH21">
        <v>-7.0067629218100003E-2</v>
      </c>
      <c r="AI21">
        <v>-351.38162231400003</v>
      </c>
      <c r="AJ21">
        <v>2.70181857049E-2</v>
      </c>
      <c r="AK21">
        <v>-1.6268436908699999</v>
      </c>
      <c r="AL21">
        <v>-1.5838310718499999</v>
      </c>
      <c r="AM21">
        <v>-1.1082338094699999</v>
      </c>
    </row>
    <row r="22" spans="1:39">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D22">
        <v>8000</v>
      </c>
      <c r="AE22">
        <v>0.61291122436500001</v>
      </c>
      <c r="AF22">
        <v>0.28167682886099998</v>
      </c>
      <c r="AG22">
        <v>8.9694321155499995E-2</v>
      </c>
      <c r="AH22">
        <v>0.20086094737099999</v>
      </c>
      <c r="AI22">
        <v>-286.99996948199998</v>
      </c>
      <c r="AJ22">
        <v>3.0854612588900002E-2</v>
      </c>
      <c r="AK22">
        <v>-1.74501800537</v>
      </c>
      <c r="AL22">
        <v>-1.6662895679500001</v>
      </c>
      <c r="AM22">
        <v>-1.21703112125</v>
      </c>
    </row>
    <row r="23" spans="1:39">
      <c r="A23" t="s">
        <v>33</v>
      </c>
      <c r="B23" t="s">
        <v>59</v>
      </c>
      <c r="C23" t="s">
        <v>60</v>
      </c>
      <c r="D23">
        <f>LOOKUP(B23,lonlat_id!$C$2:$C$38,lonlat_id!$A$2:$A$38)</f>
        <v>12</v>
      </c>
      <c r="E23">
        <v>44.23</v>
      </c>
      <c r="F23">
        <v>4.26</v>
      </c>
      <c r="G23">
        <v>240</v>
      </c>
      <c r="H23">
        <v>13.2</v>
      </c>
      <c r="I23">
        <v>-6.8</v>
      </c>
      <c r="V23">
        <v>-5</v>
      </c>
      <c r="AD23">
        <v>8500</v>
      </c>
      <c r="AE23">
        <v>0.55016279220599995</v>
      </c>
      <c r="AF23">
        <v>-0.17106232047100001</v>
      </c>
      <c r="AG23">
        <v>-0.103697299957</v>
      </c>
      <c r="AH23">
        <v>0.18569442629800001</v>
      </c>
      <c r="AI23">
        <v>-348.64315795900001</v>
      </c>
      <c r="AJ23">
        <v>2.8428375721000002E-2</v>
      </c>
      <c r="AK23">
        <v>-1.5312149524700001</v>
      </c>
      <c r="AL23">
        <v>-1.7635810375200001</v>
      </c>
      <c r="AM23">
        <v>-1.4852005243299999</v>
      </c>
    </row>
    <row r="24" spans="1:39">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D24">
        <v>9000</v>
      </c>
      <c r="AE24">
        <v>-0.82692337036100005</v>
      </c>
      <c r="AF24">
        <v>-2.1538002491000001</v>
      </c>
      <c r="AG24">
        <v>-0.34495875239399998</v>
      </c>
      <c r="AH24">
        <v>-3.3039748668700001E-3</v>
      </c>
      <c r="AI24">
        <v>-157.1121521</v>
      </c>
      <c r="AJ24">
        <v>1.2908780947300001E-2</v>
      </c>
      <c r="AK24">
        <v>-0.98050332069400004</v>
      </c>
      <c r="AL24">
        <v>-0.75277316570300001</v>
      </c>
      <c r="AM24">
        <v>-0.89899361133599998</v>
      </c>
    </row>
    <row r="25" spans="1:39">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D25">
        <v>9500</v>
      </c>
      <c r="AE25">
        <v>-0.596487998962</v>
      </c>
      <c r="AF25">
        <v>-0.54248124361000005</v>
      </c>
      <c r="AG25">
        <v>-0.20039512217</v>
      </c>
      <c r="AH25">
        <v>0.18476077914200001</v>
      </c>
      <c r="AI25">
        <v>-233.89004516599999</v>
      </c>
      <c r="AJ25">
        <v>3.0904892832E-2</v>
      </c>
      <c r="AK25">
        <v>-1.6867077350599999</v>
      </c>
      <c r="AL25">
        <v>-1.6480073928800001</v>
      </c>
      <c r="AM25">
        <v>-1.7320410013200001</v>
      </c>
    </row>
    <row r="26" spans="1:39">
      <c r="A26" t="s">
        <v>64</v>
      </c>
      <c r="B26" t="s">
        <v>65</v>
      </c>
      <c r="C26" t="s">
        <v>67</v>
      </c>
      <c r="D26">
        <f>LOOKUP(B26,lonlat_id!$C$2:$C$38,lonlat_id!$A$2:$A$38)</f>
        <v>14</v>
      </c>
      <c r="E26">
        <v>67.540000000000006</v>
      </c>
      <c r="F26">
        <v>13</v>
      </c>
      <c r="G26">
        <v>280</v>
      </c>
      <c r="H26">
        <v>2.8</v>
      </c>
      <c r="I26">
        <v>-10</v>
      </c>
      <c r="J26">
        <v>-7.33</v>
      </c>
      <c r="K26">
        <v>-7.25</v>
      </c>
      <c r="L26">
        <v>-7.2</v>
      </c>
      <c r="M26">
        <v>-7.35</v>
      </c>
      <c r="N26">
        <v>-7.33</v>
      </c>
      <c r="AD26">
        <v>10000</v>
      </c>
      <c r="AE26">
        <v>-1.06910085678</v>
      </c>
      <c r="AF26">
        <v>-0.65100359916700001</v>
      </c>
      <c r="AG26">
        <v>-0.14397098123999999</v>
      </c>
      <c r="AH26">
        <v>9.9675953388199998E-2</v>
      </c>
      <c r="AI26">
        <v>-165.12594604500001</v>
      </c>
      <c r="AJ26">
        <v>1.4742489904200001E-2</v>
      </c>
      <c r="AK26">
        <v>-1.27060008049</v>
      </c>
      <c r="AL26">
        <v>-1.7192678451500001</v>
      </c>
      <c r="AM26">
        <v>-1.40383803844</v>
      </c>
    </row>
    <row r="27" spans="1:39">
      <c r="A27" t="s">
        <v>64</v>
      </c>
      <c r="B27" t="s">
        <v>65</v>
      </c>
      <c r="C27" t="s">
        <v>68</v>
      </c>
      <c r="D27">
        <f>LOOKUP(B27,lonlat_id!$C$2:$C$38,lonlat_id!$A$2:$A$38)</f>
        <v>14</v>
      </c>
      <c r="E27">
        <v>67.540000000000006</v>
      </c>
      <c r="F27">
        <v>13</v>
      </c>
      <c r="G27">
        <v>280</v>
      </c>
      <c r="H27">
        <v>2.8</v>
      </c>
      <c r="I27">
        <v>-10</v>
      </c>
      <c r="O27">
        <v>-7.53</v>
      </c>
      <c r="P27">
        <v>-7.75</v>
      </c>
      <c r="Q27">
        <v>-7.1</v>
      </c>
      <c r="AD27">
        <v>10500</v>
      </c>
      <c r="AE27">
        <v>-0.88126993179299995</v>
      </c>
      <c r="AF27">
        <v>-1.2786104679100001</v>
      </c>
      <c r="AG27">
        <v>-0.14065454900300001</v>
      </c>
      <c r="AH27">
        <v>0.158798158169</v>
      </c>
      <c r="AI27">
        <v>-129.54608154300001</v>
      </c>
      <c r="AJ27">
        <v>1.6539899632300001E-2</v>
      </c>
      <c r="AK27">
        <v>-1.2251996994000001</v>
      </c>
      <c r="AL27">
        <v>-1.49874138832</v>
      </c>
      <c r="AM27">
        <v>-1.4267264604600001</v>
      </c>
    </row>
    <row r="28" spans="1:39">
      <c r="A28" t="s">
        <v>23</v>
      </c>
      <c r="B28" t="s">
        <v>69</v>
      </c>
      <c r="C28" t="s">
        <v>70</v>
      </c>
      <c r="D28">
        <f>LOOKUP(B28,lonlat_id!$C$2:$C$38,lonlat_id!$A$2:$A$38)</f>
        <v>15</v>
      </c>
      <c r="E28">
        <v>45</v>
      </c>
      <c r="F28">
        <v>10</v>
      </c>
      <c r="G28">
        <v>300</v>
      </c>
      <c r="H28">
        <v>12</v>
      </c>
      <c r="K28">
        <v>-4.25</v>
      </c>
      <c r="L28">
        <v>-3.75</v>
      </c>
      <c r="M28">
        <v>-3.6</v>
      </c>
      <c r="N28">
        <v>-3.3</v>
      </c>
      <c r="O28">
        <v>-3.6</v>
      </c>
      <c r="P28">
        <v>-3.85</v>
      </c>
      <c r="Q28">
        <v>-3.75</v>
      </c>
      <c r="AD28">
        <v>11000</v>
      </c>
      <c r="AE28">
        <v>-0.63715028762799997</v>
      </c>
      <c r="AF28">
        <v>-0.60656428337099999</v>
      </c>
      <c r="AG28">
        <v>-0.106987893581</v>
      </c>
      <c r="AH28">
        <v>0.179594784975</v>
      </c>
      <c r="AI28">
        <v>-195.141082764</v>
      </c>
      <c r="AJ28">
        <v>2.49569639564E-2</v>
      </c>
      <c r="AK28">
        <v>-1.3648753166200001</v>
      </c>
      <c r="AL28">
        <v>-1.2294678688</v>
      </c>
      <c r="AM28">
        <v>-1.86679065228</v>
      </c>
    </row>
    <row r="29" spans="1:39">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D29">
        <v>11500</v>
      </c>
      <c r="AE29">
        <v>-0.73521614074700004</v>
      </c>
      <c r="AF29">
        <v>-0.84547269344300002</v>
      </c>
      <c r="AG29">
        <v>-0.22320877015599999</v>
      </c>
      <c r="AH29">
        <v>0.25460261106499998</v>
      </c>
      <c r="AI29">
        <v>-548.955078125</v>
      </c>
      <c r="AJ29">
        <v>2.7311200276000001E-2</v>
      </c>
      <c r="AK29">
        <v>-2.5379712581599998</v>
      </c>
      <c r="AL29">
        <v>-2.7874901294700001</v>
      </c>
      <c r="AM29">
        <v>-1.97131574154</v>
      </c>
    </row>
    <row r="30" spans="1:39">
      <c r="A30" t="s">
        <v>73</v>
      </c>
      <c r="B30" t="s">
        <v>74</v>
      </c>
      <c r="C30" t="s">
        <v>75</v>
      </c>
      <c r="D30">
        <f>LOOKUP(B30,lonlat_id!$C$2:$C$38,lonlat_id!$A$2:$A$38)</f>
        <v>17</v>
      </c>
      <c r="E30">
        <v>58.15</v>
      </c>
      <c r="F30">
        <v>-4.9800000000000004</v>
      </c>
      <c r="G30">
        <v>220</v>
      </c>
      <c r="H30">
        <v>7.2</v>
      </c>
      <c r="I30">
        <v>-7.1</v>
      </c>
      <c r="J30">
        <v>-5.2</v>
      </c>
      <c r="K30">
        <v>-4.2</v>
      </c>
      <c r="L30">
        <v>-5</v>
      </c>
      <c r="M30">
        <v>-4.82</v>
      </c>
      <c r="AD30">
        <v>12000</v>
      </c>
      <c r="AE30">
        <v>-1.3913207054100001</v>
      </c>
      <c r="AF30">
        <v>-2.5148799419399999</v>
      </c>
      <c r="AG30">
        <v>-0.42717802524600001</v>
      </c>
      <c r="AH30">
        <v>0.29244202375400002</v>
      </c>
      <c r="AI30">
        <v>-457.24368286100002</v>
      </c>
      <c r="AJ30">
        <v>1.03824958205E-2</v>
      </c>
      <c r="AK30">
        <v>-3.6861946582799998</v>
      </c>
      <c r="AL30">
        <v>-2.5203921794899999</v>
      </c>
      <c r="AM30">
        <v>-1.7635034322700001</v>
      </c>
    </row>
    <row r="31" spans="1:39">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39">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33">
      <c r="A33" t="s">
        <v>80</v>
      </c>
      <c r="B33" t="s">
        <v>81</v>
      </c>
      <c r="C33" t="s">
        <v>82</v>
      </c>
      <c r="D33">
        <f>LOOKUP(B33,lonlat_id!$C$2:$C$38,lonlat_id!$A$2:$A$38)</f>
        <v>19</v>
      </c>
      <c r="E33">
        <v>36.15</v>
      </c>
      <c r="F33">
        <v>-5.35</v>
      </c>
      <c r="G33">
        <v>400</v>
      </c>
      <c r="H33">
        <v>18.3</v>
      </c>
      <c r="I33">
        <v>-5</v>
      </c>
      <c r="J33">
        <v>-5</v>
      </c>
    </row>
    <row r="34" spans="1:33">
      <c r="A34" t="s">
        <v>61</v>
      </c>
      <c r="B34" t="s">
        <v>83</v>
      </c>
      <c r="C34" t="s">
        <v>84</v>
      </c>
      <c r="D34">
        <f>LOOKUP(B34,lonlat_id!$C$2:$C$38,lonlat_id!$A$2:$A$38)</f>
        <v>20</v>
      </c>
      <c r="E34">
        <v>31.75</v>
      </c>
      <c r="F34">
        <v>35.020000000000003</v>
      </c>
      <c r="G34">
        <v>400</v>
      </c>
      <c r="H34">
        <v>20.3</v>
      </c>
      <c r="I34">
        <v>-5</v>
      </c>
      <c r="J34">
        <v>-5.17</v>
      </c>
      <c r="K34">
        <v>-6.7</v>
      </c>
      <c r="L34">
        <v>-7.3</v>
      </c>
    </row>
    <row r="35" spans="1:33">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33">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c r="AE36" t="s">
        <v>155</v>
      </c>
    </row>
    <row r="37" spans="1:33">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c r="AE37" t="s">
        <v>156</v>
      </c>
    </row>
    <row r="38" spans="1:33">
      <c r="A38" t="s">
        <v>76</v>
      </c>
      <c r="B38" t="s">
        <v>133</v>
      </c>
      <c r="C38" t="s">
        <v>91</v>
      </c>
      <c r="D38">
        <f>LOOKUP(B38,lonlat_id!$C$2:$C$38,lonlat_id!$A$2:$A$38)</f>
        <v>23</v>
      </c>
      <c r="E38">
        <v>46.32</v>
      </c>
      <c r="F38">
        <v>22.25</v>
      </c>
      <c r="G38">
        <v>482</v>
      </c>
      <c r="H38">
        <v>9.81</v>
      </c>
      <c r="I38">
        <v>-10.3</v>
      </c>
      <c r="J38">
        <v>-7.8</v>
      </c>
    </row>
    <row r="39" spans="1:33">
      <c r="A39" t="s">
        <v>92</v>
      </c>
      <c r="B39" t="s">
        <v>93</v>
      </c>
      <c r="C39" t="s">
        <v>94</v>
      </c>
      <c r="D39">
        <f>LOOKUP(B39,lonlat_id!$C$2:$C$38,lonlat_id!$A$2:$A$38)</f>
        <v>24</v>
      </c>
      <c r="E39">
        <v>45.77</v>
      </c>
      <c r="F39">
        <v>14.22</v>
      </c>
      <c r="G39">
        <v>529</v>
      </c>
      <c r="H39">
        <v>8</v>
      </c>
      <c r="I39">
        <v>-9.1999999999999993</v>
      </c>
      <c r="J39">
        <v>-6.7</v>
      </c>
    </row>
    <row r="40" spans="1:33">
      <c r="A40" t="s">
        <v>95</v>
      </c>
      <c r="B40" t="s">
        <v>96</v>
      </c>
      <c r="C40" t="s">
        <v>97</v>
      </c>
      <c r="D40">
        <f>LOOKUP(B40,lonlat_id!$C$2:$C$38,lonlat_id!$A$2:$A$38)</f>
        <v>25</v>
      </c>
      <c r="E40">
        <v>45</v>
      </c>
      <c r="F40">
        <v>21</v>
      </c>
      <c r="G40">
        <v>530</v>
      </c>
      <c r="H40">
        <v>11.6</v>
      </c>
      <c r="J40">
        <v>-6.6</v>
      </c>
      <c r="K40">
        <v>-7.25</v>
      </c>
      <c r="L40">
        <v>-7.2</v>
      </c>
      <c r="AE40" t="s">
        <v>157</v>
      </c>
      <c r="AF40" t="s">
        <v>158</v>
      </c>
      <c r="AG40" t="s">
        <v>159</v>
      </c>
    </row>
    <row r="41" spans="1:33">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33">
      <c r="A42" t="s">
        <v>26</v>
      </c>
      <c r="B42" t="s">
        <v>101</v>
      </c>
      <c r="C42" t="s">
        <v>102</v>
      </c>
      <c r="D42">
        <f>LOOKUP(B42,lonlat_id!$C$2:$C$38,lonlat_id!$A$2:$A$38)</f>
        <v>27</v>
      </c>
      <c r="E42">
        <v>36.5</v>
      </c>
      <c r="F42">
        <v>-4.67</v>
      </c>
      <c r="G42">
        <v>625</v>
      </c>
      <c r="H42">
        <v>17.5</v>
      </c>
      <c r="J42">
        <v>-3.6</v>
      </c>
      <c r="K42">
        <v>-4.4000000000000004</v>
      </c>
      <c r="L42">
        <v>-4.4000000000000004</v>
      </c>
    </row>
    <row r="43" spans="1:33">
      <c r="A43" t="s">
        <v>26</v>
      </c>
      <c r="B43" t="s">
        <v>101</v>
      </c>
      <c r="C43" t="s">
        <v>103</v>
      </c>
      <c r="D43">
        <f>LOOKUP(B43,lonlat_id!$C$2:$C$38,lonlat_id!$A$2:$A$38)</f>
        <v>27</v>
      </c>
      <c r="E43">
        <v>36.5</v>
      </c>
      <c r="F43">
        <v>-4.67</v>
      </c>
      <c r="G43">
        <v>625</v>
      </c>
      <c r="H43">
        <v>17.5</v>
      </c>
      <c r="I43">
        <v>-5</v>
      </c>
      <c r="N43">
        <v>-4.8</v>
      </c>
      <c r="O43">
        <v>-5</v>
      </c>
    </row>
    <row r="44" spans="1:33">
      <c r="A44" t="s">
        <v>26</v>
      </c>
      <c r="B44" t="s">
        <v>101</v>
      </c>
      <c r="C44" t="s">
        <v>104</v>
      </c>
      <c r="D44">
        <f>LOOKUP(B44,lonlat_id!$C$2:$C$38,lonlat_id!$A$2:$A$38)</f>
        <v>27</v>
      </c>
      <c r="E44">
        <v>36.5</v>
      </c>
      <c r="F44">
        <v>-4.67</v>
      </c>
      <c r="G44">
        <v>625</v>
      </c>
      <c r="H44">
        <v>17.5</v>
      </c>
      <c r="M44">
        <v>-4.42</v>
      </c>
      <c r="P44">
        <v>-4.58</v>
      </c>
    </row>
    <row r="45" spans="1:33">
      <c r="A45" t="s">
        <v>26</v>
      </c>
      <c r="B45" t="s">
        <v>101</v>
      </c>
      <c r="C45" t="s">
        <v>105</v>
      </c>
      <c r="D45">
        <f>LOOKUP(B45,lonlat_id!$C$2:$C$38,lonlat_id!$A$2:$A$38)</f>
        <v>27</v>
      </c>
      <c r="E45">
        <v>36.5</v>
      </c>
      <c r="F45">
        <v>-4.67</v>
      </c>
      <c r="G45">
        <v>625</v>
      </c>
      <c r="H45">
        <v>17.5</v>
      </c>
      <c r="K45">
        <v>-4.9400000000000004</v>
      </c>
      <c r="L45">
        <v>-4.57</v>
      </c>
      <c r="M45">
        <v>-4.46</v>
      </c>
      <c r="N45">
        <v>-5.26</v>
      </c>
    </row>
    <row r="46" spans="1:33">
      <c r="A46" t="s">
        <v>98</v>
      </c>
      <c r="B46" t="s">
        <v>106</v>
      </c>
      <c r="C46" t="s">
        <v>107</v>
      </c>
      <c r="D46">
        <f>LOOKUP(B46,lonlat_id!$C$2:$C$38,lonlat_id!$A$2:$A$38)</f>
        <v>28</v>
      </c>
      <c r="E46">
        <v>66.05</v>
      </c>
      <c r="F46">
        <v>14.67</v>
      </c>
      <c r="G46">
        <v>730</v>
      </c>
      <c r="H46">
        <v>-0.5</v>
      </c>
      <c r="R46">
        <v>-9.4</v>
      </c>
      <c r="S46">
        <v>-9.0500000000000007</v>
      </c>
    </row>
    <row r="47" spans="1:33">
      <c r="A47" t="s">
        <v>26</v>
      </c>
      <c r="B47" t="s">
        <v>108</v>
      </c>
      <c r="C47" t="s">
        <v>109</v>
      </c>
      <c r="D47">
        <f>LOOKUP(B47,lonlat_id!$C$2:$C$38,lonlat_id!$A$2:$A$38)</f>
        <v>29</v>
      </c>
      <c r="E47">
        <v>43.03</v>
      </c>
      <c r="F47">
        <v>-3.65</v>
      </c>
      <c r="G47">
        <v>860</v>
      </c>
      <c r="H47">
        <v>10.4</v>
      </c>
      <c r="K47">
        <v>-6.2</v>
      </c>
      <c r="L47">
        <v>-6.38</v>
      </c>
      <c r="M47">
        <v>-6.1</v>
      </c>
      <c r="N47">
        <v>-6.8</v>
      </c>
      <c r="Q47">
        <v>-6</v>
      </c>
      <c r="R47">
        <v>-6.5</v>
      </c>
    </row>
    <row r="48" spans="1:33">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tabSelected="1" topLeftCell="N1" zoomScale="80" zoomScaleNormal="80" zoomScalePageLayoutView="80" workbookViewId="0">
      <selection activeCell="AF41" sqref="AF41"/>
    </sheetView>
  </sheetViews>
  <sheetFormatPr baseColWidth="10" defaultRowHeight="15" x14ac:dyDescent="0"/>
  <sheetData>
    <row r="1" spans="1:40">
      <c r="A1" t="s">
        <v>0</v>
      </c>
    </row>
    <row r="2" spans="1:40">
      <c r="A2" t="s">
        <v>1</v>
      </c>
    </row>
    <row r="3" spans="1:40">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40">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AE4" t="s">
        <v>135</v>
      </c>
      <c r="AF4" s="2" t="s">
        <v>136</v>
      </c>
      <c r="AG4" s="2" t="s">
        <v>137</v>
      </c>
      <c r="AH4" s="2" t="s">
        <v>138</v>
      </c>
      <c r="AI4" s="2" t="s">
        <v>139</v>
      </c>
      <c r="AJ4" s="2" t="s">
        <v>140</v>
      </c>
      <c r="AK4" s="2" t="s">
        <v>141</v>
      </c>
      <c r="AL4" s="2" t="s">
        <v>142</v>
      </c>
      <c r="AM4" s="2" t="s">
        <v>143</v>
      </c>
      <c r="AN4" s="2" t="s">
        <v>144</v>
      </c>
    </row>
    <row r="5" spans="1:40">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X5" t="s">
        <v>164</v>
      </c>
      <c r="AE5">
        <v>100</v>
      </c>
      <c r="AF5">
        <v>0</v>
      </c>
      <c r="AG5">
        <v>0</v>
      </c>
      <c r="AH5">
        <v>0</v>
      </c>
      <c r="AI5">
        <v>0</v>
      </c>
      <c r="AJ5">
        <v>0</v>
      </c>
      <c r="AK5">
        <v>0</v>
      </c>
      <c r="AL5">
        <v>0</v>
      </c>
      <c r="AM5">
        <v>0</v>
      </c>
      <c r="AN5">
        <v>0</v>
      </c>
    </row>
    <row r="6" spans="1:40">
      <c r="A6" t="s">
        <v>23</v>
      </c>
      <c r="B6" t="s">
        <v>24</v>
      </c>
      <c r="C6" t="s">
        <v>25</v>
      </c>
      <c r="D6">
        <f>LOOKUP(B6,lonlat_id!$C$2:$C$38,lonlat_id!$A$2:$A$38)</f>
        <v>1</v>
      </c>
      <c r="E6">
        <v>38.15</v>
      </c>
      <c r="F6">
        <v>13.2</v>
      </c>
      <c r="G6">
        <v>22</v>
      </c>
      <c r="H6">
        <v>19.399999999999999</v>
      </c>
      <c r="I6">
        <v>-6</v>
      </c>
      <c r="J6">
        <v>-6.7</v>
      </c>
      <c r="K6">
        <v>-5.5</v>
      </c>
      <c r="P6">
        <v>-5.5</v>
      </c>
      <c r="Q6">
        <v>-6.2</v>
      </c>
      <c r="R6">
        <v>-5.25</v>
      </c>
      <c r="AE6">
        <v>500</v>
      </c>
      <c r="AF6">
        <v>-7.9269180297900004</v>
      </c>
      <c r="AG6">
        <v>-2.41609716415</v>
      </c>
      <c r="AH6">
        <v>-5.7408213615400003E-4</v>
      </c>
      <c r="AI6">
        <v>-0.295745104551</v>
      </c>
      <c r="AJ6">
        <v>188.843994141</v>
      </c>
      <c r="AK6">
        <v>-1.4103143475899999E-3</v>
      </c>
      <c r="AL6">
        <v>1.4245324134799999</v>
      </c>
      <c r="AM6">
        <v>0.96451818943000001</v>
      </c>
      <c r="AN6">
        <v>1.38028812408</v>
      </c>
    </row>
    <row r="7" spans="1:40">
      <c r="A7" t="s">
        <v>26</v>
      </c>
      <c r="B7" t="s">
        <v>27</v>
      </c>
      <c r="C7" t="s">
        <v>28</v>
      </c>
      <c r="D7">
        <f>LOOKUP(B7,lonlat_id!$C$2:$C$38,lonlat_id!$A$2:$A$38)</f>
        <v>2</v>
      </c>
      <c r="E7">
        <v>43.23</v>
      </c>
      <c r="F7">
        <v>-4.3</v>
      </c>
      <c r="G7">
        <v>24</v>
      </c>
      <c r="H7">
        <v>13</v>
      </c>
      <c r="Q7">
        <v>-4.75</v>
      </c>
      <c r="R7">
        <v>-4.5999999999999996</v>
      </c>
      <c r="S7">
        <v>-4.8</v>
      </c>
      <c r="T7">
        <v>-4.3</v>
      </c>
      <c r="U7">
        <v>-4.25</v>
      </c>
      <c r="V7">
        <v>-4.2</v>
      </c>
      <c r="AE7">
        <v>1000</v>
      </c>
      <c r="AF7">
        <v>-6.2668533325200002</v>
      </c>
      <c r="AG7">
        <v>-1.8270120620700001</v>
      </c>
      <c r="AH7">
        <v>-1.00458562374E-2</v>
      </c>
      <c r="AI7">
        <v>-0.45271816849699997</v>
      </c>
      <c r="AJ7">
        <v>72.768463134800001</v>
      </c>
      <c r="AK7">
        <v>-2.1898043341899999E-3</v>
      </c>
      <c r="AL7">
        <v>1.36367297173</v>
      </c>
      <c r="AM7">
        <v>1.06831037998</v>
      </c>
      <c r="AN7">
        <v>1.414894104</v>
      </c>
    </row>
    <row r="8" spans="1:40">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E8">
        <v>1500</v>
      </c>
      <c r="AF8">
        <v>-8.5079784393299995</v>
      </c>
      <c r="AG8">
        <v>-2.9273056983900001</v>
      </c>
      <c r="AH8">
        <v>-7.1120351553000005E-2</v>
      </c>
      <c r="AI8">
        <v>-0.408061534166</v>
      </c>
      <c r="AJ8">
        <v>60.104095459</v>
      </c>
      <c r="AK8">
        <v>-5.9016789309700004E-3</v>
      </c>
      <c r="AL8">
        <v>1.4740524291999999</v>
      </c>
      <c r="AM8">
        <v>1.02170670033</v>
      </c>
      <c r="AN8">
        <v>1.37692427635</v>
      </c>
    </row>
    <row r="9" spans="1:40">
      <c r="A9" t="s">
        <v>29</v>
      </c>
      <c r="B9" t="s">
        <v>30</v>
      </c>
      <c r="C9" t="s">
        <v>32</v>
      </c>
      <c r="D9">
        <f>LOOKUP(B9,lonlat_id!$C$2:$C$38,lonlat_id!$A$2:$A$38)</f>
        <v>3</v>
      </c>
      <c r="E9">
        <v>52.23</v>
      </c>
      <c r="F9">
        <v>-9.44</v>
      </c>
      <c r="G9">
        <v>60</v>
      </c>
      <c r="H9">
        <v>10.4</v>
      </c>
      <c r="I9">
        <v>-5.6</v>
      </c>
      <c r="J9">
        <v>-3.54</v>
      </c>
      <c r="AE9">
        <v>2000</v>
      </c>
      <c r="AF9">
        <v>-10.3855743408</v>
      </c>
      <c r="AG9">
        <v>-1.58188343048</v>
      </c>
      <c r="AH9">
        <v>0.10770028829599999</v>
      </c>
      <c r="AI9">
        <v>-0.46733662486100003</v>
      </c>
      <c r="AJ9">
        <v>272.25027465800002</v>
      </c>
      <c r="AK9">
        <v>-1.04468651116E-2</v>
      </c>
      <c r="AL9">
        <v>1.8687770366700001</v>
      </c>
      <c r="AM9">
        <v>1.4629119634600001</v>
      </c>
      <c r="AN9">
        <v>2.1734149455999998</v>
      </c>
    </row>
    <row r="10" spans="1:40">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E10">
        <v>2500</v>
      </c>
      <c r="AF10">
        <v>-10.774082183799999</v>
      </c>
      <c r="AG10">
        <v>-4.2796263694799999</v>
      </c>
      <c r="AH10">
        <v>-0.18276566267</v>
      </c>
      <c r="AI10">
        <v>-0.71943271160099997</v>
      </c>
      <c r="AJ10">
        <v>235.45895385700001</v>
      </c>
      <c r="AK10">
        <v>-1.9946202635799999E-2</v>
      </c>
      <c r="AL10">
        <v>1.7960197925600001</v>
      </c>
      <c r="AM10">
        <v>1.6307617425900001</v>
      </c>
      <c r="AN10">
        <v>2.2310314178500001</v>
      </c>
    </row>
    <row r="11" spans="1:40">
      <c r="A11" t="s">
        <v>33</v>
      </c>
      <c r="B11" t="s">
        <v>34</v>
      </c>
      <c r="C11" t="s">
        <v>36</v>
      </c>
      <c r="D11">
        <f>LOOKUP(B11,lonlat_id!$C$2:$C$38,lonlat_id!$A$2:$A$38)</f>
        <v>4</v>
      </c>
      <c r="E11">
        <v>43.7</v>
      </c>
      <c r="F11">
        <v>3.6</v>
      </c>
      <c r="G11">
        <v>75</v>
      </c>
      <c r="H11">
        <v>14.5</v>
      </c>
      <c r="I11">
        <v>-6.2</v>
      </c>
      <c r="J11">
        <v>-5.5</v>
      </c>
      <c r="K11">
        <v>-5.7</v>
      </c>
      <c r="L11">
        <v>-5.25</v>
      </c>
      <c r="AE11">
        <v>3000</v>
      </c>
      <c r="AF11">
        <v>-12.200501442</v>
      </c>
      <c r="AG11">
        <v>-3.7231240272499999</v>
      </c>
      <c r="AH11">
        <v>2.8946399688699999E-3</v>
      </c>
      <c r="AI11">
        <v>-0.65949249267599996</v>
      </c>
      <c r="AJ11">
        <v>193.27050781200001</v>
      </c>
      <c r="AK11">
        <v>-1.6568500548599999E-2</v>
      </c>
      <c r="AL11">
        <v>1.7564897537199999</v>
      </c>
      <c r="AM11">
        <v>1.3018001318000001</v>
      </c>
      <c r="AN11">
        <v>2.3327186107600002</v>
      </c>
    </row>
    <row r="12" spans="1:40">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E12">
        <v>3500</v>
      </c>
      <c r="AF12">
        <v>-11.844582557700001</v>
      </c>
      <c r="AG12">
        <v>-4.2911067009000003</v>
      </c>
      <c r="AH12">
        <v>-5.0262421369599998E-2</v>
      </c>
      <c r="AI12">
        <v>-0.60279834270499999</v>
      </c>
      <c r="AJ12">
        <v>355.05978393599997</v>
      </c>
      <c r="AK12">
        <v>-5.4123136214900003E-3</v>
      </c>
      <c r="AL12">
        <v>2.42537736893</v>
      </c>
      <c r="AM12">
        <v>1.83754312992</v>
      </c>
      <c r="AN12">
        <v>2.8386759758000002</v>
      </c>
    </row>
    <row r="13" spans="1:40">
      <c r="A13" t="s">
        <v>26</v>
      </c>
      <c r="B13" t="s">
        <v>37</v>
      </c>
      <c r="C13" t="s">
        <v>39</v>
      </c>
      <c r="D13">
        <f>LOOKUP(B13,lonlat_id!$C$2:$C$38,lonlat_id!$A$2:$A$38)</f>
        <v>5</v>
      </c>
      <c r="E13">
        <v>43.43</v>
      </c>
      <c r="F13">
        <v>-3.66</v>
      </c>
      <c r="G13">
        <v>75</v>
      </c>
      <c r="H13">
        <v>13</v>
      </c>
      <c r="I13">
        <v>-5.4</v>
      </c>
      <c r="J13">
        <v>-4.4800000000000004</v>
      </c>
      <c r="K13">
        <v>-4.47</v>
      </c>
      <c r="AE13">
        <v>4000</v>
      </c>
      <c r="AF13">
        <v>-12.3835582733</v>
      </c>
      <c r="AG13">
        <v>-3.6688532829299998</v>
      </c>
      <c r="AH13">
        <v>-2.29986906052E-2</v>
      </c>
      <c r="AI13">
        <v>-0.67602837085699996</v>
      </c>
      <c r="AJ13">
        <v>382.53335571299999</v>
      </c>
      <c r="AK13">
        <v>-1.30711905658E-2</v>
      </c>
      <c r="AL13">
        <v>2.4571225643200001</v>
      </c>
      <c r="AM13">
        <v>2.06902217865</v>
      </c>
      <c r="AN13">
        <v>2.9019737243699999</v>
      </c>
    </row>
    <row r="14" spans="1:40">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E14">
        <v>4500</v>
      </c>
      <c r="AF14">
        <v>-12.347215652499999</v>
      </c>
      <c r="AG14">
        <v>-4.6978888511700001</v>
      </c>
      <c r="AH14">
        <v>-9.9215209484099995E-2</v>
      </c>
      <c r="AI14">
        <v>-0.65162694454199999</v>
      </c>
      <c r="AJ14">
        <v>356.86856079099999</v>
      </c>
      <c r="AK14">
        <v>-1.32982209325E-2</v>
      </c>
      <c r="AL14">
        <v>2.4381847381599999</v>
      </c>
      <c r="AM14">
        <v>2.0842757225000001</v>
      </c>
      <c r="AN14">
        <v>2.8780245780899998</v>
      </c>
    </row>
    <row r="15" spans="1:40">
      <c r="A15" t="s">
        <v>43</v>
      </c>
      <c r="B15" t="s">
        <v>44</v>
      </c>
      <c r="C15" t="s">
        <v>45</v>
      </c>
      <c r="D15">
        <f>LOOKUP(B15,lonlat_id!$C$2:$C$38,lonlat_id!$A$2:$A$38)</f>
        <v>7</v>
      </c>
      <c r="E15">
        <v>51.38</v>
      </c>
      <c r="F15">
        <v>2.2999999999999998</v>
      </c>
      <c r="G15">
        <v>180</v>
      </c>
      <c r="H15">
        <v>10</v>
      </c>
      <c r="J15">
        <v>-4.5</v>
      </c>
      <c r="AE15">
        <v>5000</v>
      </c>
      <c r="AF15">
        <v>-13.070048332200001</v>
      </c>
      <c r="AG15">
        <v>-5.1546082496599999</v>
      </c>
      <c r="AH15">
        <v>-9.9693953990900003E-2</v>
      </c>
      <c r="AI15">
        <v>-0.608893632889</v>
      </c>
      <c r="AJ15">
        <v>404.45669555699999</v>
      </c>
      <c r="AK15">
        <v>-1.25775188208E-2</v>
      </c>
      <c r="AL15">
        <v>2.8667576313000001</v>
      </c>
      <c r="AM15">
        <v>2.3905515670800002</v>
      </c>
      <c r="AN15">
        <v>3.0933475494399998</v>
      </c>
    </row>
    <row r="16" spans="1:40">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E16">
        <v>5500</v>
      </c>
      <c r="AF16">
        <v>-13.246618270900001</v>
      </c>
      <c r="AG16">
        <v>-6.2911982536300002</v>
      </c>
      <c r="AH16">
        <v>-0.19477939605700001</v>
      </c>
      <c r="AI16">
        <v>-0.49329945445099999</v>
      </c>
      <c r="AJ16">
        <v>425.066314697</v>
      </c>
      <c r="AK16">
        <v>-3.86437913403E-3</v>
      </c>
      <c r="AL16">
        <v>2.7539956569699999</v>
      </c>
      <c r="AM16">
        <v>1.90311276913</v>
      </c>
      <c r="AN16">
        <v>3.0829014778100001</v>
      </c>
    </row>
    <row r="17" spans="1:40">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E17">
        <v>6000</v>
      </c>
      <c r="AF17">
        <v>-13.7865447998</v>
      </c>
      <c r="AG17">
        <v>-5.3245263099700004</v>
      </c>
      <c r="AH17">
        <v>-0.110239207745</v>
      </c>
      <c r="AI17">
        <v>-0.65262830257399995</v>
      </c>
      <c r="AJ17">
        <v>467.43032836899999</v>
      </c>
      <c r="AK17">
        <v>-9.4405338168100008E-3</v>
      </c>
      <c r="AL17">
        <v>2.7483632564499998</v>
      </c>
      <c r="AM17">
        <v>2.4565591812099998</v>
      </c>
      <c r="AN17">
        <v>3.1242218017600001</v>
      </c>
    </row>
    <row r="18" spans="1:40">
      <c r="A18" t="s">
        <v>48</v>
      </c>
      <c r="B18" t="s">
        <v>51</v>
      </c>
      <c r="C18" t="s">
        <v>52</v>
      </c>
      <c r="D18">
        <f>LOOKUP(B18,lonlat_id!$C$2:$C$38,lonlat_id!$A$2:$A$38)</f>
        <v>10</v>
      </c>
      <c r="E18">
        <v>50.13</v>
      </c>
      <c r="F18">
        <v>5.16</v>
      </c>
      <c r="G18">
        <v>180</v>
      </c>
      <c r="H18">
        <v>9</v>
      </c>
      <c r="I18">
        <v>-7.5</v>
      </c>
      <c r="J18">
        <v>-5.5</v>
      </c>
      <c r="K18">
        <v>-6</v>
      </c>
      <c r="L18">
        <v>-6.2</v>
      </c>
      <c r="AE18">
        <v>6500</v>
      </c>
      <c r="AF18">
        <v>-12.4945058823</v>
      </c>
      <c r="AG18">
        <v>-3.57290792465</v>
      </c>
      <c r="AH18">
        <v>-2.8674781322499999E-2</v>
      </c>
      <c r="AI18">
        <v>-0.39726129174199998</v>
      </c>
      <c r="AJ18">
        <v>410.24508666999998</v>
      </c>
      <c r="AK18">
        <v>-2.0285816863199999E-2</v>
      </c>
      <c r="AL18">
        <v>2.5669622421299998</v>
      </c>
      <c r="AM18">
        <v>2.7510933876000001</v>
      </c>
      <c r="AN18">
        <v>3.13690233231</v>
      </c>
    </row>
    <row r="19" spans="1:40">
      <c r="A19" t="s">
        <v>48</v>
      </c>
      <c r="B19" t="s">
        <v>51</v>
      </c>
      <c r="C19" t="s">
        <v>53</v>
      </c>
      <c r="D19">
        <f>LOOKUP(B19,lonlat_id!$C$2:$C$38,lonlat_id!$A$2:$A$38)</f>
        <v>10</v>
      </c>
      <c r="E19">
        <v>50.13</v>
      </c>
      <c r="F19">
        <v>5.16</v>
      </c>
      <c r="G19">
        <v>180</v>
      </c>
      <c r="H19">
        <v>8.9</v>
      </c>
      <c r="I19">
        <v>-7.5</v>
      </c>
      <c r="J19">
        <v>-5.55</v>
      </c>
      <c r="AE19">
        <v>7000</v>
      </c>
      <c r="AF19">
        <v>-13.5700769424</v>
      </c>
      <c r="AG19">
        <v>-5.0512137412999998</v>
      </c>
      <c r="AH19">
        <v>-1.33427977562E-2</v>
      </c>
      <c r="AI19">
        <v>-0.67997944354999995</v>
      </c>
      <c r="AJ19">
        <v>510.67672729499998</v>
      </c>
      <c r="AK19">
        <v>-1.7175484448699999E-2</v>
      </c>
      <c r="AL19">
        <v>2.6733119487799999</v>
      </c>
      <c r="AM19">
        <v>2.08391523361</v>
      </c>
      <c r="AN19">
        <v>3.3595266342199999</v>
      </c>
    </row>
    <row r="20" spans="1:40">
      <c r="A20" t="s">
        <v>54</v>
      </c>
      <c r="B20" t="s">
        <v>55</v>
      </c>
      <c r="C20" t="s">
        <v>56</v>
      </c>
      <c r="D20">
        <f>LOOKUP(B20,lonlat_id!$C$2:$C$38,lonlat_id!$A$2:$A$38)</f>
        <v>11</v>
      </c>
      <c r="E20">
        <v>49</v>
      </c>
      <c r="F20">
        <v>7</v>
      </c>
      <c r="G20">
        <v>185</v>
      </c>
      <c r="H20">
        <v>9.4</v>
      </c>
      <c r="I20">
        <v>-8.3699999999999992</v>
      </c>
      <c r="P20">
        <v>-5.4</v>
      </c>
      <c r="Q20">
        <v>-5.5</v>
      </c>
      <c r="R20">
        <v>-5.75</v>
      </c>
      <c r="S20">
        <v>-5.3</v>
      </c>
      <c r="AE20">
        <v>7500</v>
      </c>
      <c r="AF20">
        <v>-14.4664182663</v>
      </c>
      <c r="AG20">
        <v>-3.5027956962600002</v>
      </c>
      <c r="AH20">
        <v>0.12117156386400001</v>
      </c>
      <c r="AI20">
        <v>-0.69187152385700001</v>
      </c>
      <c r="AJ20">
        <v>493.19485473600002</v>
      </c>
      <c r="AK20">
        <v>-1.48047078401E-2</v>
      </c>
      <c r="AL20">
        <v>3.09154200554</v>
      </c>
      <c r="AM20">
        <v>2.6349401474</v>
      </c>
      <c r="AN20">
        <v>3.6579413413999999</v>
      </c>
    </row>
    <row r="21" spans="1:40">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E21">
        <v>8000</v>
      </c>
      <c r="AF21">
        <v>-14.5650262833</v>
      </c>
      <c r="AG21">
        <v>-5.9992966651900002</v>
      </c>
      <c r="AH21">
        <v>-0.160392999649</v>
      </c>
      <c r="AI21">
        <v>-0.581765890121</v>
      </c>
      <c r="AJ21">
        <v>500.23959350600001</v>
      </c>
      <c r="AK21">
        <v>-7.7301631681599998E-3</v>
      </c>
      <c r="AL21">
        <v>2.68103170395</v>
      </c>
      <c r="AM21">
        <v>1.72548425198</v>
      </c>
      <c r="AN21">
        <v>3.2761688232399999</v>
      </c>
    </row>
    <row r="22" spans="1:40">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E22">
        <v>8500</v>
      </c>
      <c r="AF22">
        <v>-15.442971229599999</v>
      </c>
      <c r="AG22">
        <v>-7.6365609168999997</v>
      </c>
      <c r="AH22">
        <v>-0.424561023712</v>
      </c>
      <c r="AI22">
        <v>-0.61888694763200003</v>
      </c>
      <c r="AJ22">
        <v>400.51046752899998</v>
      </c>
      <c r="AK22">
        <v>-1.26468334347E-2</v>
      </c>
      <c r="AL22">
        <v>2.3278930187200002</v>
      </c>
      <c r="AM22">
        <v>1.94086134434</v>
      </c>
      <c r="AN22">
        <v>3.4946775436399999</v>
      </c>
    </row>
    <row r="23" spans="1:40">
      <c r="A23" t="s">
        <v>33</v>
      </c>
      <c r="B23" t="s">
        <v>59</v>
      </c>
      <c r="C23" t="s">
        <v>60</v>
      </c>
      <c r="D23">
        <f>LOOKUP(B23,lonlat_id!$C$2:$C$38,lonlat_id!$A$2:$A$38)</f>
        <v>12</v>
      </c>
      <c r="E23">
        <v>44.23</v>
      </c>
      <c r="F23">
        <v>4.26</v>
      </c>
      <c r="G23">
        <v>240</v>
      </c>
      <c r="H23">
        <v>13.2</v>
      </c>
      <c r="I23">
        <v>-6.8</v>
      </c>
      <c r="V23">
        <v>-5</v>
      </c>
      <c r="AE23">
        <v>9000</v>
      </c>
      <c r="AF23">
        <v>-14.549659729</v>
      </c>
      <c r="AG23">
        <v>-6.1434788703900001</v>
      </c>
      <c r="AH23">
        <v>-0.36036181449900001</v>
      </c>
      <c r="AI23">
        <v>-0.65917241573300001</v>
      </c>
      <c r="AJ23">
        <v>361.39303588899998</v>
      </c>
      <c r="AK23">
        <v>-7.2061629034599999E-3</v>
      </c>
      <c r="AL23">
        <v>2.43046689034</v>
      </c>
      <c r="AM23">
        <v>1.91135084629</v>
      </c>
      <c r="AN23">
        <v>3.6438307762100002</v>
      </c>
    </row>
    <row r="24" spans="1:40">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E24">
        <v>9500</v>
      </c>
      <c r="AF24">
        <v>-13.5879859924</v>
      </c>
      <c r="AG24">
        <v>-6.3580250740100004</v>
      </c>
      <c r="AH24">
        <v>-0.29765641689299999</v>
      </c>
      <c r="AI24">
        <v>-0.45769718289400002</v>
      </c>
      <c r="AJ24">
        <v>310.239105225</v>
      </c>
      <c r="AK24">
        <v>-1.3041106984E-2</v>
      </c>
      <c r="AL24">
        <v>1.92164564133</v>
      </c>
      <c r="AM24">
        <v>1.2570499181699999</v>
      </c>
      <c r="AN24">
        <v>3.41814661026</v>
      </c>
    </row>
    <row r="25" spans="1:40">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E25">
        <v>10000</v>
      </c>
      <c r="AF25">
        <v>-16.829254150400001</v>
      </c>
      <c r="AG25">
        <v>-5.8077578544600001</v>
      </c>
      <c r="AH25">
        <v>-0.36659044027299997</v>
      </c>
      <c r="AI25">
        <v>-0.53676760196700002</v>
      </c>
      <c r="AJ25">
        <v>405.01992797899999</v>
      </c>
      <c r="AK25">
        <v>-1.67745426297E-2</v>
      </c>
      <c r="AL25">
        <v>1.9561309814500001</v>
      </c>
      <c r="AM25">
        <v>0.92445266246799995</v>
      </c>
      <c r="AN25">
        <v>3.5333971977199998</v>
      </c>
    </row>
    <row r="26" spans="1:40">
      <c r="A26" t="s">
        <v>64</v>
      </c>
      <c r="B26" t="s">
        <v>65</v>
      </c>
      <c r="C26" t="s">
        <v>67</v>
      </c>
      <c r="D26">
        <f>LOOKUP(B26,lonlat_id!$C$2:$C$38,lonlat_id!$A$2:$A$38)</f>
        <v>14</v>
      </c>
      <c r="E26">
        <v>67.540000000000006</v>
      </c>
      <c r="F26">
        <v>13</v>
      </c>
      <c r="G26">
        <v>280</v>
      </c>
      <c r="H26">
        <v>2.8</v>
      </c>
      <c r="I26">
        <v>-10</v>
      </c>
      <c r="J26">
        <v>-7.33</v>
      </c>
      <c r="K26">
        <v>-7.25</v>
      </c>
      <c r="L26">
        <v>-7.2</v>
      </c>
      <c r="M26">
        <v>-7.35</v>
      </c>
      <c r="N26">
        <v>-7.33</v>
      </c>
      <c r="AE26">
        <v>10500</v>
      </c>
      <c r="AF26">
        <v>-16.801153183</v>
      </c>
      <c r="AG26">
        <v>-4.0457062721300003</v>
      </c>
      <c r="AH26">
        <v>-0.19185513258</v>
      </c>
      <c r="AI26">
        <v>-0.43303427100199998</v>
      </c>
      <c r="AJ26">
        <v>271.94570922899999</v>
      </c>
      <c r="AK26">
        <v>-1.6112206503699999E-2</v>
      </c>
      <c r="AL26">
        <v>1.9573638439200001</v>
      </c>
      <c r="AM26">
        <v>0.79318988323200001</v>
      </c>
      <c r="AN26">
        <v>3.8333826065099998</v>
      </c>
    </row>
    <row r="27" spans="1:40">
      <c r="A27" t="s">
        <v>64</v>
      </c>
      <c r="B27" t="s">
        <v>65</v>
      </c>
      <c r="C27" t="s">
        <v>68</v>
      </c>
      <c r="D27">
        <f>LOOKUP(B27,lonlat_id!$C$2:$C$38,lonlat_id!$A$2:$A$38)</f>
        <v>14</v>
      </c>
      <c r="E27">
        <v>67.540000000000006</v>
      </c>
      <c r="F27">
        <v>13</v>
      </c>
      <c r="G27">
        <v>280</v>
      </c>
      <c r="H27">
        <v>2.8</v>
      </c>
      <c r="I27">
        <v>-10</v>
      </c>
      <c r="O27">
        <v>-7.53</v>
      </c>
      <c r="P27">
        <v>-7.75</v>
      </c>
      <c r="Q27">
        <v>-7.1</v>
      </c>
      <c r="AE27">
        <v>11000</v>
      </c>
      <c r="AF27">
        <v>-18.284069061299999</v>
      </c>
      <c r="AG27">
        <v>-5.9868750572199998</v>
      </c>
      <c r="AH27">
        <v>-0.23746353387800001</v>
      </c>
      <c r="AI27">
        <v>-0.81902384758000002</v>
      </c>
      <c r="AJ27">
        <v>204.52731323200001</v>
      </c>
      <c r="AK27">
        <v>-3.0656406655900002E-2</v>
      </c>
      <c r="AL27">
        <v>2.0065701007799999</v>
      </c>
      <c r="AM27">
        <v>1.1140917539599999</v>
      </c>
      <c r="AN27">
        <v>3.6279759406999998</v>
      </c>
    </row>
    <row r="28" spans="1:40">
      <c r="A28" t="s">
        <v>23</v>
      </c>
      <c r="B28" t="s">
        <v>69</v>
      </c>
      <c r="C28" t="s">
        <v>70</v>
      </c>
      <c r="D28">
        <f>LOOKUP(B28,lonlat_id!$C$2:$C$38,lonlat_id!$A$2:$A$38)</f>
        <v>15</v>
      </c>
      <c r="E28">
        <v>45</v>
      </c>
      <c r="F28">
        <v>10</v>
      </c>
      <c r="G28">
        <v>300</v>
      </c>
      <c r="H28">
        <v>12</v>
      </c>
      <c r="K28">
        <v>-4.25</v>
      </c>
      <c r="L28">
        <v>-3.75</v>
      </c>
      <c r="M28">
        <v>-3.6</v>
      </c>
      <c r="N28">
        <v>-3.3</v>
      </c>
      <c r="O28">
        <v>-3.6</v>
      </c>
      <c r="P28">
        <v>-3.85</v>
      </c>
      <c r="Q28">
        <v>-3.75</v>
      </c>
      <c r="AE28">
        <v>11500</v>
      </c>
      <c r="AF28">
        <v>-18.999259948700001</v>
      </c>
      <c r="AG28">
        <v>-6.6484427452099997</v>
      </c>
      <c r="AH28">
        <v>-0.60826826095599995</v>
      </c>
      <c r="AI28">
        <v>-0.98739576339699997</v>
      </c>
      <c r="AJ28">
        <v>420.78335571299999</v>
      </c>
      <c r="AK28">
        <v>-8.7335348129299994E-2</v>
      </c>
      <c r="AL28">
        <v>1.92382669449</v>
      </c>
      <c r="AM28">
        <v>2.28411340714</v>
      </c>
      <c r="AN28">
        <v>3.7487578392000001</v>
      </c>
    </row>
    <row r="29" spans="1:40">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E29">
        <v>12000</v>
      </c>
      <c r="AF29">
        <v>-20.8245925903</v>
      </c>
      <c r="AG29">
        <v>-8.4126625061000002</v>
      </c>
      <c r="AH29">
        <v>-0.68146932125100002</v>
      </c>
      <c r="AI29">
        <v>-0.87493920326200003</v>
      </c>
      <c r="AJ29">
        <v>601.07946777300003</v>
      </c>
      <c r="AK29">
        <v>-0.117209412158</v>
      </c>
      <c r="AL29">
        <v>2.5273423194900002</v>
      </c>
      <c r="AM29">
        <v>1.3525317907300001</v>
      </c>
      <c r="AN29">
        <v>4.3545508384699998</v>
      </c>
    </row>
    <row r="30" spans="1:40">
      <c r="A30" t="s">
        <v>73</v>
      </c>
      <c r="B30" t="s">
        <v>74</v>
      </c>
      <c r="C30" t="s">
        <v>75</v>
      </c>
      <c r="D30">
        <f>LOOKUP(B30,lonlat_id!$C$2:$C$38,lonlat_id!$A$2:$A$38)</f>
        <v>17</v>
      </c>
      <c r="E30">
        <v>58.15</v>
      </c>
      <c r="F30">
        <v>-4.9800000000000004</v>
      </c>
      <c r="G30">
        <v>220</v>
      </c>
      <c r="H30">
        <v>7.2</v>
      </c>
      <c r="I30">
        <v>-7.1</v>
      </c>
      <c r="J30">
        <v>-5.2</v>
      </c>
      <c r="K30">
        <v>-4.2</v>
      </c>
      <c r="L30">
        <v>-5</v>
      </c>
      <c r="M30">
        <v>-4.82</v>
      </c>
    </row>
    <row r="31" spans="1:40">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40">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topLeftCell="X4" zoomScale="80" zoomScaleNormal="80" zoomScalePageLayoutView="80" workbookViewId="0">
      <selection activeCell="AM67" sqref="AM67"/>
    </sheetView>
  </sheetViews>
  <sheetFormatPr baseColWidth="10" defaultRowHeight="15" x14ac:dyDescent="0"/>
  <sheetData>
    <row r="1" spans="1:22">
      <c r="A1" t="s">
        <v>0</v>
      </c>
    </row>
    <row r="2" spans="1:22">
      <c r="A2" t="s">
        <v>1</v>
      </c>
    </row>
    <row r="3" spans="1:22">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22">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row>
    <row r="5" spans="1:22">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row>
    <row r="6" spans="1:22">
      <c r="A6" t="s">
        <v>23</v>
      </c>
      <c r="B6" t="s">
        <v>24</v>
      </c>
      <c r="C6" t="s">
        <v>25</v>
      </c>
      <c r="D6">
        <f>LOOKUP(B6,lonlat_id!$C$2:$C$38,lonlat_id!$A$2:$A$38)</f>
        <v>1</v>
      </c>
      <c r="E6">
        <v>38.15</v>
      </c>
      <c r="F6">
        <v>13.2</v>
      </c>
      <c r="G6">
        <v>22</v>
      </c>
      <c r="H6">
        <v>19.399999999999999</v>
      </c>
      <c r="I6">
        <v>-6</v>
      </c>
      <c r="J6">
        <v>-6.7</v>
      </c>
      <c r="K6">
        <v>-5.5</v>
      </c>
      <c r="P6">
        <v>-5.5</v>
      </c>
      <c r="Q6">
        <v>-6.2</v>
      </c>
      <c r="R6">
        <v>-5.25</v>
      </c>
    </row>
    <row r="7" spans="1:22">
      <c r="A7" t="s">
        <v>26</v>
      </c>
      <c r="B7" t="s">
        <v>27</v>
      </c>
      <c r="C7" t="s">
        <v>28</v>
      </c>
      <c r="D7">
        <f>LOOKUP(B7,lonlat_id!$C$2:$C$38,lonlat_id!$A$2:$A$38)</f>
        <v>2</v>
      </c>
      <c r="E7">
        <v>43.23</v>
      </c>
      <c r="F7">
        <v>-4.3</v>
      </c>
      <c r="G7">
        <v>24</v>
      </c>
      <c r="H7">
        <v>13</v>
      </c>
      <c r="Q7">
        <v>-4.75</v>
      </c>
      <c r="R7">
        <v>-4.5999999999999996</v>
      </c>
      <c r="S7">
        <v>-4.8</v>
      </c>
      <c r="T7">
        <v>-4.3</v>
      </c>
      <c r="U7">
        <v>-4.25</v>
      </c>
      <c r="V7">
        <v>-4.2</v>
      </c>
    </row>
    <row r="8" spans="1:22">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row>
    <row r="9" spans="1:22">
      <c r="A9" t="s">
        <v>29</v>
      </c>
      <c r="B9" t="s">
        <v>30</v>
      </c>
      <c r="C9" t="s">
        <v>32</v>
      </c>
      <c r="D9">
        <f>LOOKUP(B9,lonlat_id!$C$2:$C$38,lonlat_id!$A$2:$A$38)</f>
        <v>3</v>
      </c>
      <c r="E9">
        <v>52.23</v>
      </c>
      <c r="F9">
        <v>-9.44</v>
      </c>
      <c r="G9">
        <v>60</v>
      </c>
      <c r="H9">
        <v>10.4</v>
      </c>
      <c r="I9">
        <v>-5.6</v>
      </c>
      <c r="J9">
        <v>-3.54</v>
      </c>
    </row>
    <row r="10" spans="1:22">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row>
    <row r="11" spans="1:22">
      <c r="A11" t="s">
        <v>33</v>
      </c>
      <c r="B11" t="s">
        <v>34</v>
      </c>
      <c r="C11" t="s">
        <v>36</v>
      </c>
      <c r="D11">
        <f>LOOKUP(B11,lonlat_id!$C$2:$C$38,lonlat_id!$A$2:$A$38)</f>
        <v>4</v>
      </c>
      <c r="E11">
        <v>43.7</v>
      </c>
      <c r="F11">
        <v>3.6</v>
      </c>
      <c r="G11">
        <v>75</v>
      </c>
      <c r="H11">
        <v>14.5</v>
      </c>
      <c r="I11">
        <v>-6.2</v>
      </c>
      <c r="J11">
        <v>-5.5</v>
      </c>
      <c r="K11">
        <v>-5.7</v>
      </c>
      <c r="L11">
        <v>-5.25</v>
      </c>
    </row>
    <row r="12" spans="1:22">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row>
    <row r="13" spans="1:22">
      <c r="A13" t="s">
        <v>26</v>
      </c>
      <c r="B13" t="s">
        <v>37</v>
      </c>
      <c r="C13" t="s">
        <v>39</v>
      </c>
      <c r="D13">
        <f>LOOKUP(B13,lonlat_id!$C$2:$C$38,lonlat_id!$A$2:$A$38)</f>
        <v>5</v>
      </c>
      <c r="E13">
        <v>43.43</v>
      </c>
      <c r="F13">
        <v>-3.66</v>
      </c>
      <c r="G13">
        <v>75</v>
      </c>
      <c r="H13">
        <v>13</v>
      </c>
      <c r="I13">
        <v>-5.4</v>
      </c>
      <c r="J13">
        <v>-4.4800000000000004</v>
      </c>
      <c r="K13">
        <v>-4.47</v>
      </c>
    </row>
    <row r="14" spans="1:22">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row>
    <row r="15" spans="1:22">
      <c r="A15" t="s">
        <v>43</v>
      </c>
      <c r="B15" t="s">
        <v>44</v>
      </c>
      <c r="C15" t="s">
        <v>45</v>
      </c>
      <c r="D15">
        <f>LOOKUP(B15,lonlat_id!$C$2:$C$38,lonlat_id!$A$2:$A$38)</f>
        <v>7</v>
      </c>
      <c r="E15">
        <v>51.38</v>
      </c>
      <c r="F15">
        <v>2.2999999999999998</v>
      </c>
      <c r="G15">
        <v>180</v>
      </c>
      <c r="H15">
        <v>10</v>
      </c>
      <c r="J15">
        <v>-4.5</v>
      </c>
    </row>
    <row r="16" spans="1:22">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row>
    <row r="17" spans="1:22">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row>
    <row r="18" spans="1:22">
      <c r="A18" t="s">
        <v>48</v>
      </c>
      <c r="B18" t="s">
        <v>51</v>
      </c>
      <c r="C18" t="s">
        <v>52</v>
      </c>
      <c r="D18">
        <f>LOOKUP(B18,lonlat_id!$C$2:$C$38,lonlat_id!$A$2:$A$38)</f>
        <v>10</v>
      </c>
      <c r="E18">
        <v>50.13</v>
      </c>
      <c r="F18">
        <v>5.16</v>
      </c>
      <c r="G18">
        <v>180</v>
      </c>
      <c r="H18">
        <v>9</v>
      </c>
      <c r="I18">
        <v>-7.5</v>
      </c>
      <c r="J18">
        <v>-5.5</v>
      </c>
      <c r="K18">
        <v>-6</v>
      </c>
      <c r="L18">
        <v>-6.2</v>
      </c>
    </row>
    <row r="19" spans="1:22">
      <c r="A19" t="s">
        <v>48</v>
      </c>
      <c r="B19" t="s">
        <v>51</v>
      </c>
      <c r="C19" t="s">
        <v>53</v>
      </c>
      <c r="D19">
        <f>LOOKUP(B19,lonlat_id!$C$2:$C$38,lonlat_id!$A$2:$A$38)</f>
        <v>10</v>
      </c>
      <c r="E19">
        <v>50.13</v>
      </c>
      <c r="F19">
        <v>5.16</v>
      </c>
      <c r="G19">
        <v>180</v>
      </c>
      <c r="H19">
        <v>8.9</v>
      </c>
      <c r="I19">
        <v>-7.5</v>
      </c>
      <c r="J19">
        <v>-5.55</v>
      </c>
    </row>
    <row r="20" spans="1:22">
      <c r="A20" t="s">
        <v>54</v>
      </c>
      <c r="B20" t="s">
        <v>55</v>
      </c>
      <c r="C20" t="s">
        <v>56</v>
      </c>
      <c r="D20">
        <f>LOOKUP(B20,lonlat_id!$C$2:$C$38,lonlat_id!$A$2:$A$38)</f>
        <v>11</v>
      </c>
      <c r="E20">
        <v>49</v>
      </c>
      <c r="F20">
        <v>7</v>
      </c>
      <c r="G20">
        <v>185</v>
      </c>
      <c r="H20">
        <v>9.4</v>
      </c>
      <c r="I20">
        <v>-8.3699999999999992</v>
      </c>
      <c r="P20">
        <v>-5.4</v>
      </c>
      <c r="Q20">
        <v>-5.5</v>
      </c>
      <c r="R20">
        <v>-5.75</v>
      </c>
      <c r="S20">
        <v>-5.3</v>
      </c>
    </row>
    <row r="21" spans="1:22">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row>
    <row r="22" spans="1:22">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row>
    <row r="23" spans="1:22">
      <c r="A23" t="s">
        <v>33</v>
      </c>
      <c r="B23" t="s">
        <v>59</v>
      </c>
      <c r="C23" t="s">
        <v>60</v>
      </c>
      <c r="D23">
        <f>LOOKUP(B23,lonlat_id!$C$2:$C$38,lonlat_id!$A$2:$A$38)</f>
        <v>12</v>
      </c>
      <c r="E23">
        <v>44.23</v>
      </c>
      <c r="F23">
        <v>4.26</v>
      </c>
      <c r="G23">
        <v>240</v>
      </c>
      <c r="H23">
        <v>13.2</v>
      </c>
      <c r="I23">
        <v>-6.8</v>
      </c>
      <c r="V23">
        <v>-5</v>
      </c>
    </row>
    <row r="24" spans="1:22">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row>
    <row r="25" spans="1:22">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row>
    <row r="26" spans="1:22">
      <c r="A26" t="s">
        <v>64</v>
      </c>
      <c r="B26" t="s">
        <v>65</v>
      </c>
      <c r="C26" t="s">
        <v>67</v>
      </c>
      <c r="D26">
        <f>LOOKUP(B26,lonlat_id!$C$2:$C$38,lonlat_id!$A$2:$A$38)</f>
        <v>14</v>
      </c>
      <c r="E26">
        <v>67.540000000000006</v>
      </c>
      <c r="F26">
        <v>13</v>
      </c>
      <c r="G26">
        <v>280</v>
      </c>
      <c r="H26">
        <v>2.8</v>
      </c>
      <c r="I26">
        <v>-10</v>
      </c>
      <c r="J26">
        <v>-7.33</v>
      </c>
      <c r="K26">
        <v>-7.25</v>
      </c>
      <c r="L26">
        <v>-7.2</v>
      </c>
      <c r="M26">
        <v>-7.35</v>
      </c>
      <c r="N26">
        <v>-7.33</v>
      </c>
    </row>
    <row r="27" spans="1:22">
      <c r="A27" t="s">
        <v>64</v>
      </c>
      <c r="B27" t="s">
        <v>65</v>
      </c>
      <c r="C27" t="s">
        <v>68</v>
      </c>
      <c r="D27">
        <f>LOOKUP(B27,lonlat_id!$C$2:$C$38,lonlat_id!$A$2:$A$38)</f>
        <v>14</v>
      </c>
      <c r="E27">
        <v>67.540000000000006</v>
      </c>
      <c r="F27">
        <v>13</v>
      </c>
      <c r="G27">
        <v>280</v>
      </c>
      <c r="H27">
        <v>2.8</v>
      </c>
      <c r="I27">
        <v>-10</v>
      </c>
      <c r="O27">
        <v>-7.53</v>
      </c>
      <c r="P27">
        <v>-7.75</v>
      </c>
      <c r="Q27">
        <v>-7.1</v>
      </c>
    </row>
    <row r="28" spans="1:22">
      <c r="A28" t="s">
        <v>23</v>
      </c>
      <c r="B28" t="s">
        <v>69</v>
      </c>
      <c r="C28" t="s">
        <v>70</v>
      </c>
      <c r="D28">
        <f>LOOKUP(B28,lonlat_id!$C$2:$C$38,lonlat_id!$A$2:$A$38)</f>
        <v>15</v>
      </c>
      <c r="E28">
        <v>45</v>
      </c>
      <c r="F28">
        <v>10</v>
      </c>
      <c r="G28">
        <v>300</v>
      </c>
      <c r="H28">
        <v>12</v>
      </c>
      <c r="K28">
        <v>-4.25</v>
      </c>
      <c r="L28">
        <v>-3.75</v>
      </c>
      <c r="M28">
        <v>-3.6</v>
      </c>
      <c r="N28">
        <v>-3.3</v>
      </c>
      <c r="O28">
        <v>-3.6</v>
      </c>
      <c r="P28">
        <v>-3.85</v>
      </c>
      <c r="Q28">
        <v>-3.75</v>
      </c>
    </row>
    <row r="29" spans="1:22">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row>
    <row r="30" spans="1:22">
      <c r="A30" t="s">
        <v>73</v>
      </c>
      <c r="B30" t="s">
        <v>74</v>
      </c>
      <c r="C30" t="s">
        <v>75</v>
      </c>
      <c r="D30">
        <f>LOOKUP(B30,lonlat_id!$C$2:$C$38,lonlat_id!$A$2:$A$38)</f>
        <v>17</v>
      </c>
      <c r="E30">
        <v>58.15</v>
      </c>
      <c r="F30">
        <v>-4.9800000000000004</v>
      </c>
      <c r="G30">
        <v>220</v>
      </c>
      <c r="H30">
        <v>7.2</v>
      </c>
      <c r="I30">
        <v>-7.1</v>
      </c>
      <c r="J30">
        <v>-5.2</v>
      </c>
      <c r="K30">
        <v>-4.2</v>
      </c>
      <c r="L30">
        <v>-5</v>
      </c>
      <c r="M30">
        <v>-4.82</v>
      </c>
    </row>
    <row r="31" spans="1:22">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22">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topLeftCell="V1" zoomScale="75" zoomScaleNormal="75" zoomScalePageLayoutView="75" workbookViewId="0">
      <selection activeCell="AI49" sqref="AI49"/>
    </sheetView>
  </sheetViews>
  <sheetFormatPr baseColWidth="10" defaultRowHeight="15" x14ac:dyDescent="0"/>
  <sheetData>
    <row r="1" spans="1:22">
      <c r="A1" t="s">
        <v>0</v>
      </c>
    </row>
    <row r="2" spans="1:22">
      <c r="A2" t="s">
        <v>1</v>
      </c>
    </row>
    <row r="3" spans="1:22">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22">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row>
    <row r="5" spans="1:22">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row>
    <row r="6" spans="1:22">
      <c r="A6" t="s">
        <v>23</v>
      </c>
      <c r="B6" t="s">
        <v>24</v>
      </c>
      <c r="C6" t="s">
        <v>25</v>
      </c>
      <c r="D6">
        <f>LOOKUP(B6,lonlat_id!$C$2:$C$38,lonlat_id!$A$2:$A$38)</f>
        <v>1</v>
      </c>
      <c r="E6">
        <v>38.15</v>
      </c>
      <c r="F6">
        <v>13.2</v>
      </c>
      <c r="G6">
        <v>22</v>
      </c>
      <c r="H6">
        <v>19.399999999999999</v>
      </c>
      <c r="I6">
        <v>-6</v>
      </c>
      <c r="J6">
        <v>-6.7</v>
      </c>
      <c r="K6">
        <v>-5.5</v>
      </c>
      <c r="P6">
        <v>-5.5</v>
      </c>
      <c r="Q6">
        <v>-6.2</v>
      </c>
      <c r="R6">
        <v>-5.25</v>
      </c>
    </row>
    <row r="7" spans="1:22">
      <c r="A7" t="s">
        <v>26</v>
      </c>
      <c r="B7" t="s">
        <v>27</v>
      </c>
      <c r="C7" t="s">
        <v>28</v>
      </c>
      <c r="D7">
        <f>LOOKUP(B7,lonlat_id!$C$2:$C$38,lonlat_id!$A$2:$A$38)</f>
        <v>2</v>
      </c>
      <c r="E7">
        <v>43.23</v>
      </c>
      <c r="F7">
        <v>-4.3</v>
      </c>
      <c r="G7">
        <v>24</v>
      </c>
      <c r="H7">
        <v>13</v>
      </c>
      <c r="Q7">
        <v>-4.75</v>
      </c>
      <c r="R7">
        <v>-4.5999999999999996</v>
      </c>
      <c r="S7">
        <v>-4.8</v>
      </c>
      <c r="T7">
        <v>-4.3</v>
      </c>
      <c r="U7">
        <v>-4.25</v>
      </c>
      <c r="V7">
        <v>-4.2</v>
      </c>
    </row>
    <row r="8" spans="1:22">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row>
    <row r="9" spans="1:22">
      <c r="A9" t="s">
        <v>29</v>
      </c>
      <c r="B9" t="s">
        <v>30</v>
      </c>
      <c r="C9" t="s">
        <v>32</v>
      </c>
      <c r="D9">
        <f>LOOKUP(B9,lonlat_id!$C$2:$C$38,lonlat_id!$A$2:$A$38)</f>
        <v>3</v>
      </c>
      <c r="E9">
        <v>52.23</v>
      </c>
      <c r="F9">
        <v>-9.44</v>
      </c>
      <c r="G9">
        <v>60</v>
      </c>
      <c r="H9">
        <v>10.4</v>
      </c>
      <c r="I9">
        <v>-5.6</v>
      </c>
      <c r="J9">
        <v>-3.54</v>
      </c>
    </row>
    <row r="10" spans="1:22">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row>
    <row r="11" spans="1:22">
      <c r="A11" t="s">
        <v>33</v>
      </c>
      <c r="B11" t="s">
        <v>34</v>
      </c>
      <c r="C11" t="s">
        <v>36</v>
      </c>
      <c r="D11">
        <f>LOOKUP(B11,lonlat_id!$C$2:$C$38,lonlat_id!$A$2:$A$38)</f>
        <v>4</v>
      </c>
      <c r="E11">
        <v>43.7</v>
      </c>
      <c r="F11">
        <v>3.6</v>
      </c>
      <c r="G11">
        <v>75</v>
      </c>
      <c r="H11">
        <v>14.5</v>
      </c>
      <c r="I11">
        <v>-6.2</v>
      </c>
      <c r="J11">
        <v>-5.5</v>
      </c>
      <c r="K11">
        <v>-5.7</v>
      </c>
      <c r="L11">
        <v>-5.25</v>
      </c>
    </row>
    <row r="12" spans="1:22">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row>
    <row r="13" spans="1:22">
      <c r="A13" t="s">
        <v>26</v>
      </c>
      <c r="B13" t="s">
        <v>37</v>
      </c>
      <c r="C13" t="s">
        <v>39</v>
      </c>
      <c r="D13">
        <f>LOOKUP(B13,lonlat_id!$C$2:$C$38,lonlat_id!$A$2:$A$38)</f>
        <v>5</v>
      </c>
      <c r="E13">
        <v>43.43</v>
      </c>
      <c r="F13">
        <v>-3.66</v>
      </c>
      <c r="G13">
        <v>75</v>
      </c>
      <c r="H13">
        <v>13</v>
      </c>
      <c r="I13">
        <v>-5.4</v>
      </c>
      <c r="J13">
        <v>-4.4800000000000004</v>
      </c>
      <c r="K13">
        <v>-4.47</v>
      </c>
    </row>
    <row r="14" spans="1:22">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row>
    <row r="15" spans="1:22">
      <c r="A15" t="s">
        <v>43</v>
      </c>
      <c r="B15" t="s">
        <v>44</v>
      </c>
      <c r="C15" t="s">
        <v>45</v>
      </c>
      <c r="D15">
        <f>LOOKUP(B15,lonlat_id!$C$2:$C$38,lonlat_id!$A$2:$A$38)</f>
        <v>7</v>
      </c>
      <c r="E15">
        <v>51.38</v>
      </c>
      <c r="F15">
        <v>2.2999999999999998</v>
      </c>
      <c r="G15">
        <v>180</v>
      </c>
      <c r="H15">
        <v>10</v>
      </c>
      <c r="J15">
        <v>-4.5</v>
      </c>
    </row>
    <row r="16" spans="1:22">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row>
    <row r="17" spans="1:22">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row>
    <row r="18" spans="1:22">
      <c r="A18" t="s">
        <v>48</v>
      </c>
      <c r="B18" t="s">
        <v>51</v>
      </c>
      <c r="C18" t="s">
        <v>52</v>
      </c>
      <c r="D18">
        <f>LOOKUP(B18,lonlat_id!$C$2:$C$38,lonlat_id!$A$2:$A$38)</f>
        <v>10</v>
      </c>
      <c r="E18">
        <v>50.13</v>
      </c>
      <c r="F18">
        <v>5.16</v>
      </c>
      <c r="G18">
        <v>180</v>
      </c>
      <c r="H18">
        <v>9</v>
      </c>
      <c r="I18">
        <v>-7.5</v>
      </c>
      <c r="J18">
        <v>-5.5</v>
      </c>
      <c r="K18">
        <v>-6</v>
      </c>
      <c r="L18">
        <v>-6.2</v>
      </c>
    </row>
    <row r="19" spans="1:22">
      <c r="A19" t="s">
        <v>48</v>
      </c>
      <c r="B19" t="s">
        <v>51</v>
      </c>
      <c r="C19" t="s">
        <v>53</v>
      </c>
      <c r="D19">
        <f>LOOKUP(B19,lonlat_id!$C$2:$C$38,lonlat_id!$A$2:$A$38)</f>
        <v>10</v>
      </c>
      <c r="E19">
        <v>50.13</v>
      </c>
      <c r="F19">
        <v>5.16</v>
      </c>
      <c r="G19">
        <v>180</v>
      </c>
      <c r="H19">
        <v>8.9</v>
      </c>
      <c r="I19">
        <v>-7.5</v>
      </c>
      <c r="J19">
        <v>-5.55</v>
      </c>
    </row>
    <row r="20" spans="1:22">
      <c r="A20" t="s">
        <v>54</v>
      </c>
      <c r="B20" t="s">
        <v>55</v>
      </c>
      <c r="C20" t="s">
        <v>56</v>
      </c>
      <c r="D20">
        <f>LOOKUP(B20,lonlat_id!$C$2:$C$38,lonlat_id!$A$2:$A$38)</f>
        <v>11</v>
      </c>
      <c r="E20">
        <v>49</v>
      </c>
      <c r="F20">
        <v>7</v>
      </c>
      <c r="G20">
        <v>185</v>
      </c>
      <c r="H20">
        <v>9.4</v>
      </c>
      <c r="I20">
        <v>-8.3699999999999992</v>
      </c>
      <c r="P20">
        <v>-5.4</v>
      </c>
      <c r="Q20">
        <v>-5.5</v>
      </c>
      <c r="R20">
        <v>-5.75</v>
      </c>
      <c r="S20">
        <v>-5.3</v>
      </c>
    </row>
    <row r="21" spans="1:22">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row>
    <row r="22" spans="1:22">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row>
    <row r="23" spans="1:22">
      <c r="A23" t="s">
        <v>33</v>
      </c>
      <c r="B23" t="s">
        <v>59</v>
      </c>
      <c r="C23" t="s">
        <v>60</v>
      </c>
      <c r="D23">
        <f>LOOKUP(B23,lonlat_id!$C$2:$C$38,lonlat_id!$A$2:$A$38)</f>
        <v>12</v>
      </c>
      <c r="E23">
        <v>44.23</v>
      </c>
      <c r="F23">
        <v>4.26</v>
      </c>
      <c r="G23">
        <v>240</v>
      </c>
      <c r="H23">
        <v>13.2</v>
      </c>
      <c r="I23">
        <v>-6.8</v>
      </c>
      <c r="V23">
        <v>-5</v>
      </c>
    </row>
    <row r="24" spans="1:22">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row>
    <row r="25" spans="1:22">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row>
    <row r="26" spans="1:22">
      <c r="A26" t="s">
        <v>64</v>
      </c>
      <c r="B26" t="s">
        <v>65</v>
      </c>
      <c r="C26" t="s">
        <v>67</v>
      </c>
      <c r="D26">
        <f>LOOKUP(B26,lonlat_id!$C$2:$C$38,lonlat_id!$A$2:$A$38)</f>
        <v>14</v>
      </c>
      <c r="E26">
        <v>67.540000000000006</v>
      </c>
      <c r="F26">
        <v>13</v>
      </c>
      <c r="G26">
        <v>280</v>
      </c>
      <c r="H26">
        <v>2.8</v>
      </c>
      <c r="I26">
        <v>-10</v>
      </c>
      <c r="J26">
        <v>-7.33</v>
      </c>
      <c r="K26">
        <v>-7.25</v>
      </c>
      <c r="L26">
        <v>-7.2</v>
      </c>
      <c r="M26">
        <v>-7.35</v>
      </c>
      <c r="N26">
        <v>-7.33</v>
      </c>
    </row>
    <row r="27" spans="1:22">
      <c r="A27" t="s">
        <v>64</v>
      </c>
      <c r="B27" t="s">
        <v>65</v>
      </c>
      <c r="C27" t="s">
        <v>68</v>
      </c>
      <c r="D27">
        <f>LOOKUP(B27,lonlat_id!$C$2:$C$38,lonlat_id!$A$2:$A$38)</f>
        <v>14</v>
      </c>
      <c r="E27">
        <v>67.540000000000006</v>
      </c>
      <c r="F27">
        <v>13</v>
      </c>
      <c r="G27">
        <v>280</v>
      </c>
      <c r="H27">
        <v>2.8</v>
      </c>
      <c r="I27">
        <v>-10</v>
      </c>
      <c r="O27">
        <v>-7.53</v>
      </c>
      <c r="P27">
        <v>-7.75</v>
      </c>
      <c r="Q27">
        <v>-7.1</v>
      </c>
    </row>
    <row r="28" spans="1:22">
      <c r="A28" t="s">
        <v>23</v>
      </c>
      <c r="B28" t="s">
        <v>69</v>
      </c>
      <c r="C28" t="s">
        <v>70</v>
      </c>
      <c r="D28">
        <f>LOOKUP(B28,lonlat_id!$C$2:$C$38,lonlat_id!$A$2:$A$38)</f>
        <v>15</v>
      </c>
      <c r="E28">
        <v>45</v>
      </c>
      <c r="F28">
        <v>10</v>
      </c>
      <c r="G28">
        <v>300</v>
      </c>
      <c r="H28">
        <v>12</v>
      </c>
      <c r="K28">
        <v>-4.25</v>
      </c>
      <c r="L28">
        <v>-3.75</v>
      </c>
      <c r="M28">
        <v>-3.6</v>
      </c>
      <c r="N28">
        <v>-3.3</v>
      </c>
      <c r="O28">
        <v>-3.6</v>
      </c>
      <c r="P28">
        <v>-3.85</v>
      </c>
      <c r="Q28">
        <v>-3.75</v>
      </c>
    </row>
    <row r="29" spans="1:22">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row>
    <row r="30" spans="1:22">
      <c r="A30" t="s">
        <v>73</v>
      </c>
      <c r="B30" t="s">
        <v>74</v>
      </c>
      <c r="C30" t="s">
        <v>75</v>
      </c>
      <c r="D30">
        <f>LOOKUP(B30,lonlat_id!$C$2:$C$38,lonlat_id!$A$2:$A$38)</f>
        <v>17</v>
      </c>
      <c r="E30">
        <v>58.15</v>
      </c>
      <c r="F30">
        <v>-4.9800000000000004</v>
      </c>
      <c r="G30">
        <v>220</v>
      </c>
      <c r="H30">
        <v>7.2</v>
      </c>
      <c r="I30">
        <v>-7.1</v>
      </c>
      <c r="J30">
        <v>-5.2</v>
      </c>
      <c r="K30">
        <v>-4.2</v>
      </c>
      <c r="L30">
        <v>-5</v>
      </c>
      <c r="M30">
        <v>-4.82</v>
      </c>
    </row>
    <row r="31" spans="1:22">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22">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5" zoomScale="80" zoomScaleNormal="80" zoomScalePageLayoutView="80" workbookViewId="0">
      <selection activeCell="W57" sqref="W57"/>
    </sheetView>
  </sheetViews>
  <sheetFormatPr baseColWidth="10" defaultRowHeight="15" x14ac:dyDescent="0"/>
  <sheetData>
    <row r="1" spans="1:5">
      <c r="A1" t="s">
        <v>131</v>
      </c>
      <c r="B1" s="1" t="s">
        <v>2</v>
      </c>
      <c r="C1" s="1" t="s">
        <v>3</v>
      </c>
      <c r="D1" s="1" t="s">
        <v>5</v>
      </c>
      <c r="E1" s="1" t="s">
        <v>6</v>
      </c>
    </row>
    <row r="2" spans="1:5">
      <c r="A2">
        <v>36</v>
      </c>
      <c r="B2" s="1" t="s">
        <v>54</v>
      </c>
      <c r="C2" s="1" t="s">
        <v>127</v>
      </c>
      <c r="D2" s="1">
        <v>50.8</v>
      </c>
      <c r="E2" s="1">
        <v>7.44</v>
      </c>
    </row>
    <row r="3" spans="1:5">
      <c r="A3">
        <v>11</v>
      </c>
      <c r="B3" s="1" t="s">
        <v>54</v>
      </c>
      <c r="C3" s="1" t="s">
        <v>55</v>
      </c>
      <c r="D3" s="1">
        <v>49</v>
      </c>
      <c r="E3" s="1">
        <v>7</v>
      </c>
    </row>
    <row r="4" spans="1:5">
      <c r="A4">
        <v>7</v>
      </c>
      <c r="B4" s="1" t="s">
        <v>43</v>
      </c>
      <c r="C4" s="1" t="s">
        <v>44</v>
      </c>
      <c r="D4" s="1">
        <v>51.38</v>
      </c>
      <c r="E4" s="1">
        <v>2.2999999999999998</v>
      </c>
    </row>
    <row r="5" spans="1:5">
      <c r="A5">
        <v>15</v>
      </c>
      <c r="B5" s="1" t="s">
        <v>23</v>
      </c>
      <c r="C5" s="1" t="s">
        <v>69</v>
      </c>
      <c r="D5" s="1">
        <v>45</v>
      </c>
      <c r="E5" s="1">
        <v>10</v>
      </c>
    </row>
    <row r="6" spans="1:5">
      <c r="A6">
        <v>1</v>
      </c>
      <c r="B6" s="1" t="s">
        <v>23</v>
      </c>
      <c r="C6" s="1" t="s">
        <v>24</v>
      </c>
      <c r="D6" s="1">
        <v>38.15</v>
      </c>
      <c r="E6" s="1">
        <v>13.2</v>
      </c>
    </row>
    <row r="7" spans="1:5">
      <c r="A7">
        <v>25</v>
      </c>
      <c r="B7" s="1" t="s">
        <v>95</v>
      </c>
      <c r="C7" s="1" t="s">
        <v>96</v>
      </c>
      <c r="D7" s="1">
        <v>45</v>
      </c>
      <c r="E7" s="1">
        <v>21</v>
      </c>
    </row>
    <row r="8" spans="1:5">
      <c r="A8">
        <v>12</v>
      </c>
      <c r="B8" s="1" t="s">
        <v>33</v>
      </c>
      <c r="C8" s="1" t="s">
        <v>59</v>
      </c>
      <c r="D8" s="1">
        <v>44.23</v>
      </c>
      <c r="E8" s="1">
        <v>4.26</v>
      </c>
    </row>
    <row r="9" spans="1:5">
      <c r="A9">
        <v>4</v>
      </c>
      <c r="B9" s="1" t="s">
        <v>33</v>
      </c>
      <c r="C9" s="1" t="s">
        <v>34</v>
      </c>
      <c r="D9" s="1">
        <v>43.7</v>
      </c>
      <c r="E9" s="1">
        <v>3.6</v>
      </c>
    </row>
    <row r="10" spans="1:5">
      <c r="A10">
        <v>32</v>
      </c>
      <c r="B10" s="1" t="s">
        <v>23</v>
      </c>
      <c r="C10" s="1" t="s">
        <v>116</v>
      </c>
      <c r="D10" s="1">
        <v>44</v>
      </c>
      <c r="E10" s="1">
        <v>10.220000000000001</v>
      </c>
    </row>
    <row r="11" spans="1:5">
      <c r="A11">
        <v>3</v>
      </c>
      <c r="B11" s="1" t="s">
        <v>29</v>
      </c>
      <c r="C11" s="1" t="s">
        <v>30</v>
      </c>
      <c r="D11" s="1">
        <v>52.23</v>
      </c>
      <c r="E11" s="1">
        <v>-9.44</v>
      </c>
    </row>
    <row r="12" spans="1:5">
      <c r="A12">
        <v>31</v>
      </c>
      <c r="B12" s="1" t="s">
        <v>23</v>
      </c>
      <c r="C12" s="1" t="s">
        <v>113</v>
      </c>
      <c r="D12" s="1">
        <v>45.96</v>
      </c>
      <c r="E12" s="1">
        <v>11.65</v>
      </c>
    </row>
    <row r="13" spans="1:5">
      <c r="A13">
        <v>5</v>
      </c>
      <c r="B13" s="1" t="s">
        <v>26</v>
      </c>
      <c r="C13" s="1" t="s">
        <v>37</v>
      </c>
      <c r="D13" s="1">
        <v>43.43</v>
      </c>
      <c r="E13" s="1">
        <v>-3.66</v>
      </c>
    </row>
    <row r="14" spans="1:5">
      <c r="A14">
        <v>33</v>
      </c>
      <c r="B14" s="1" t="s">
        <v>54</v>
      </c>
      <c r="C14" s="1" t="s">
        <v>118</v>
      </c>
      <c r="D14" s="1">
        <v>47</v>
      </c>
      <c r="E14" s="1">
        <v>10</v>
      </c>
    </row>
    <row r="15" spans="1:5">
      <c r="A15">
        <v>10</v>
      </c>
      <c r="B15" s="1" t="s">
        <v>48</v>
      </c>
      <c r="C15" s="1" t="s">
        <v>51</v>
      </c>
      <c r="D15" s="1">
        <v>50.13</v>
      </c>
      <c r="E15" s="1">
        <v>5.16</v>
      </c>
    </row>
    <row r="16" spans="1:5">
      <c r="A16">
        <v>6</v>
      </c>
      <c r="B16" s="1" t="s">
        <v>40</v>
      </c>
      <c r="C16" s="1" t="s">
        <v>41</v>
      </c>
      <c r="D16" s="1">
        <v>32.93</v>
      </c>
      <c r="E16" s="1">
        <v>35.64</v>
      </c>
    </row>
    <row r="17" spans="1:6">
      <c r="A17">
        <v>29</v>
      </c>
      <c r="B17" s="1" t="s">
        <v>26</v>
      </c>
      <c r="C17" s="1" t="s">
        <v>108</v>
      </c>
      <c r="D17" s="1">
        <v>43.03</v>
      </c>
      <c r="E17" s="1">
        <v>-3.65</v>
      </c>
    </row>
    <row r="18" spans="1:6">
      <c r="A18">
        <v>35</v>
      </c>
      <c r="B18" s="1" t="s">
        <v>120</v>
      </c>
      <c r="C18" s="1" t="s">
        <v>124</v>
      </c>
      <c r="D18" s="1">
        <v>47.08</v>
      </c>
      <c r="E18" s="1">
        <v>15.55</v>
      </c>
    </row>
    <row r="19" spans="1:6">
      <c r="A19">
        <v>26</v>
      </c>
      <c r="B19" s="1" t="s">
        <v>98</v>
      </c>
      <c r="C19" s="1" t="s">
        <v>99</v>
      </c>
      <c r="D19" s="1">
        <v>64.88</v>
      </c>
      <c r="E19" s="1">
        <v>14.15</v>
      </c>
    </row>
    <row r="20" spans="1:6">
      <c r="A20">
        <v>30</v>
      </c>
      <c r="B20" s="1" t="s">
        <v>110</v>
      </c>
      <c r="C20" s="1" t="s">
        <v>111</v>
      </c>
      <c r="D20" s="1">
        <v>36.03</v>
      </c>
      <c r="E20" s="1">
        <v>9.68</v>
      </c>
      <c r="F20" t="s">
        <v>132</v>
      </c>
    </row>
    <row r="21" spans="1:6">
      <c r="A21">
        <v>28</v>
      </c>
      <c r="B21" s="1" t="s">
        <v>98</v>
      </c>
      <c r="C21" s="1" t="s">
        <v>106</v>
      </c>
      <c r="D21" s="1">
        <v>66.05</v>
      </c>
      <c r="E21" s="1">
        <v>14.67</v>
      </c>
    </row>
    <row r="22" spans="1:6">
      <c r="A22">
        <v>16</v>
      </c>
      <c r="B22" s="1" t="s">
        <v>43</v>
      </c>
      <c r="C22" s="1" t="s">
        <v>71</v>
      </c>
      <c r="D22" s="1">
        <v>54.1</v>
      </c>
      <c r="E22" s="1">
        <v>-2.1</v>
      </c>
    </row>
    <row r="23" spans="1:6">
      <c r="A23">
        <v>13</v>
      </c>
      <c r="B23" s="1" t="s">
        <v>61</v>
      </c>
      <c r="C23" s="1" t="s">
        <v>62</v>
      </c>
      <c r="D23" s="1">
        <v>32.15</v>
      </c>
      <c r="E23" s="1">
        <v>35.1</v>
      </c>
    </row>
    <row r="24" spans="1:6">
      <c r="A24">
        <v>19</v>
      </c>
      <c r="B24" s="1" t="s">
        <v>80</v>
      </c>
      <c r="C24" s="1" t="s">
        <v>81</v>
      </c>
      <c r="D24" s="1">
        <v>36.15</v>
      </c>
      <c r="E24" s="1">
        <v>-5.35</v>
      </c>
    </row>
    <row r="25" spans="1:6">
      <c r="A25">
        <v>37</v>
      </c>
      <c r="B25" s="1" t="s">
        <v>64</v>
      </c>
      <c r="C25" s="1" t="s">
        <v>129</v>
      </c>
      <c r="D25" s="1">
        <v>67</v>
      </c>
      <c r="E25" s="1">
        <v>15</v>
      </c>
    </row>
    <row r="26" spans="1:6">
      <c r="A26">
        <v>9</v>
      </c>
      <c r="B26" s="1" t="s">
        <v>48</v>
      </c>
      <c r="C26" s="1" t="s">
        <v>49</v>
      </c>
      <c r="D26" s="1">
        <v>50.13</v>
      </c>
      <c r="E26" s="1">
        <v>5.16</v>
      </c>
    </row>
    <row r="27" spans="1:6">
      <c r="A27">
        <v>2</v>
      </c>
      <c r="B27" s="1" t="s">
        <v>26</v>
      </c>
      <c r="C27" s="1" t="s">
        <v>27</v>
      </c>
      <c r="D27" s="1">
        <v>43.23</v>
      </c>
      <c r="E27" s="1">
        <v>-4.3</v>
      </c>
    </row>
    <row r="28" spans="1:6">
      <c r="A28">
        <v>18</v>
      </c>
      <c r="B28" s="1" t="s">
        <v>76</v>
      </c>
      <c r="C28" s="1" t="s">
        <v>77</v>
      </c>
      <c r="D28" s="1">
        <v>44.7</v>
      </c>
      <c r="E28" s="1">
        <v>21.73</v>
      </c>
    </row>
    <row r="29" spans="1:6">
      <c r="A29">
        <v>24</v>
      </c>
      <c r="B29" s="1" t="s">
        <v>92</v>
      </c>
      <c r="C29" s="1" t="s">
        <v>93</v>
      </c>
      <c r="D29" s="1">
        <v>45.77</v>
      </c>
      <c r="E29" s="1">
        <v>14.22</v>
      </c>
    </row>
    <row r="30" spans="1:6">
      <c r="A30">
        <v>14</v>
      </c>
      <c r="B30" s="1" t="s">
        <v>64</v>
      </c>
      <c r="C30" s="1" t="s">
        <v>65</v>
      </c>
      <c r="D30" s="1">
        <v>67.540000000000006</v>
      </c>
      <c r="E30" s="1">
        <v>13</v>
      </c>
    </row>
    <row r="31" spans="1:6">
      <c r="A31">
        <v>27</v>
      </c>
      <c r="B31" s="1" t="s">
        <v>26</v>
      </c>
      <c r="C31" s="1" t="s">
        <v>101</v>
      </c>
      <c r="D31" s="1">
        <v>36.5</v>
      </c>
      <c r="E31" s="1">
        <v>-4.67</v>
      </c>
    </row>
    <row r="32" spans="1:6">
      <c r="A32">
        <v>22</v>
      </c>
      <c r="B32" s="1" t="s">
        <v>23</v>
      </c>
      <c r="C32" s="1" t="s">
        <v>89</v>
      </c>
      <c r="D32" s="1">
        <v>45.61</v>
      </c>
      <c r="E32" s="1">
        <v>13.88</v>
      </c>
    </row>
    <row r="33" spans="1:5">
      <c r="A33">
        <v>21</v>
      </c>
      <c r="B33" s="1" t="s">
        <v>86</v>
      </c>
      <c r="C33" s="1" t="s">
        <v>87</v>
      </c>
      <c r="D33" s="1">
        <v>41.42</v>
      </c>
      <c r="E33" s="1">
        <v>31.93</v>
      </c>
    </row>
    <row r="34" spans="1:5">
      <c r="A34">
        <v>20</v>
      </c>
      <c r="B34" s="1" t="s">
        <v>61</v>
      </c>
      <c r="C34" s="1" t="s">
        <v>83</v>
      </c>
      <c r="D34" s="1">
        <v>31.75</v>
      </c>
      <c r="E34" s="1">
        <v>35.020000000000003</v>
      </c>
    </row>
    <row r="35" spans="1:5">
      <c r="A35">
        <v>34</v>
      </c>
      <c r="B35" s="1" t="s">
        <v>120</v>
      </c>
      <c r="C35" s="1" t="s">
        <v>121</v>
      </c>
      <c r="D35" s="1">
        <v>47.09</v>
      </c>
      <c r="E35" s="1">
        <v>11.67</v>
      </c>
    </row>
    <row r="36" spans="1:5">
      <c r="A36">
        <v>17</v>
      </c>
      <c r="B36" s="1" t="s">
        <v>73</v>
      </c>
      <c r="C36" s="1" t="s">
        <v>74</v>
      </c>
      <c r="D36" s="1">
        <v>58.15</v>
      </c>
      <c r="E36" s="1">
        <v>-4.9800000000000004</v>
      </c>
    </row>
    <row r="37" spans="1:5">
      <c r="A37">
        <v>23</v>
      </c>
      <c r="B37" s="1" t="s">
        <v>76</v>
      </c>
      <c r="C37" s="1" t="s">
        <v>133</v>
      </c>
      <c r="D37" s="1">
        <v>46.32</v>
      </c>
      <c r="E37" s="1">
        <v>22.25</v>
      </c>
    </row>
    <row r="38" spans="1:5">
      <c r="A38">
        <v>8</v>
      </c>
      <c r="B38" s="1" t="s">
        <v>33</v>
      </c>
      <c r="C38" s="1" t="s">
        <v>46</v>
      </c>
      <c r="D38" s="1">
        <v>45.5</v>
      </c>
      <c r="E38" s="1">
        <v>0.5</v>
      </c>
    </row>
  </sheetData>
  <sortState ref="A2:F38">
    <sortCondition ref="C2:C38"/>
  </sortState>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8"/>
  <sheetViews>
    <sheetView topLeftCell="U1" zoomScale="80" zoomScaleNormal="80" zoomScalePageLayoutView="80" workbookViewId="0">
      <selection activeCell="X39" sqref="X39"/>
    </sheetView>
  </sheetViews>
  <sheetFormatPr baseColWidth="10" defaultRowHeight="15" x14ac:dyDescent="0"/>
  <sheetData>
    <row r="1" spans="1:41">
      <c r="A1" t="s">
        <v>0</v>
      </c>
    </row>
    <row r="2" spans="1:41">
      <c r="A2" t="s">
        <v>1</v>
      </c>
    </row>
    <row r="3" spans="1:41">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41">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X4" t="s">
        <v>146</v>
      </c>
      <c r="AF4" t="s">
        <v>135</v>
      </c>
      <c r="AG4" s="2" t="s">
        <v>136</v>
      </c>
      <c r="AH4" s="2" t="s">
        <v>137</v>
      </c>
      <c r="AI4" s="2" t="s">
        <v>138</v>
      </c>
      <c r="AJ4" s="2" t="s">
        <v>139</v>
      </c>
      <c r="AK4" s="2" t="s">
        <v>140</v>
      </c>
      <c r="AL4" s="2" t="s">
        <v>141</v>
      </c>
      <c r="AM4" s="2" t="s">
        <v>142</v>
      </c>
      <c r="AN4" s="2" t="s">
        <v>143</v>
      </c>
      <c r="AO4" s="2" t="s">
        <v>144</v>
      </c>
    </row>
    <row r="5" spans="1:41">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F5">
        <v>100</v>
      </c>
      <c r="AG5">
        <v>0</v>
      </c>
      <c r="AH5">
        <v>0</v>
      </c>
      <c r="AI5">
        <v>0</v>
      </c>
      <c r="AJ5">
        <v>0</v>
      </c>
      <c r="AK5">
        <v>0</v>
      </c>
      <c r="AL5">
        <v>0</v>
      </c>
      <c r="AM5">
        <v>0</v>
      </c>
      <c r="AN5">
        <v>0</v>
      </c>
      <c r="AO5">
        <v>0</v>
      </c>
    </row>
    <row r="6" spans="1:41">
      <c r="A6" t="s">
        <v>23</v>
      </c>
      <c r="B6" t="s">
        <v>24</v>
      </c>
      <c r="C6" t="s">
        <v>25</v>
      </c>
      <c r="D6">
        <f>LOOKUP(B6,lonlat_id!$C$2:$C$38,lonlat_id!$A$2:$A$38)</f>
        <v>1</v>
      </c>
      <c r="E6">
        <v>38.15</v>
      </c>
      <c r="F6">
        <v>13.2</v>
      </c>
      <c r="G6">
        <v>22</v>
      </c>
      <c r="H6">
        <v>19.399999999999999</v>
      </c>
      <c r="I6">
        <v>-6</v>
      </c>
      <c r="J6">
        <v>-6.7</v>
      </c>
      <c r="K6">
        <v>-5.5</v>
      </c>
      <c r="P6">
        <v>-5.5</v>
      </c>
      <c r="Q6">
        <v>-6.2</v>
      </c>
      <c r="R6">
        <v>-5.25</v>
      </c>
      <c r="AF6">
        <v>500</v>
      </c>
      <c r="AG6">
        <v>1.12979507446</v>
      </c>
      <c r="AH6">
        <v>-5.9842286109899998</v>
      </c>
      <c r="AI6">
        <v>-0.85551196336699997</v>
      </c>
      <c r="AJ6">
        <v>-0.258646517992</v>
      </c>
      <c r="AK6">
        <v>-2.34031677246</v>
      </c>
      <c r="AL6">
        <v>-2.2216103971000002E-3</v>
      </c>
      <c r="AM6">
        <v>-0.17794929444800001</v>
      </c>
      <c r="AN6">
        <v>-0.708229660988</v>
      </c>
      <c r="AO6">
        <v>0.238175272942</v>
      </c>
    </row>
    <row r="7" spans="1:41">
      <c r="A7" t="s">
        <v>26</v>
      </c>
      <c r="B7" t="s">
        <v>27</v>
      </c>
      <c r="C7" t="s">
        <v>28</v>
      </c>
      <c r="D7">
        <f>LOOKUP(B7,lonlat_id!$C$2:$C$38,lonlat_id!$A$2:$A$38)</f>
        <v>2</v>
      </c>
      <c r="E7">
        <v>43.23</v>
      </c>
      <c r="F7">
        <v>-4.3</v>
      </c>
      <c r="G7">
        <v>24</v>
      </c>
      <c r="H7">
        <v>13</v>
      </c>
      <c r="Q7">
        <v>-4.75</v>
      </c>
      <c r="R7">
        <v>-4.5999999999999996</v>
      </c>
      <c r="S7">
        <v>-4.8</v>
      </c>
      <c r="T7">
        <v>-4.3</v>
      </c>
      <c r="U7">
        <v>-4.25</v>
      </c>
      <c r="V7">
        <v>-4.2</v>
      </c>
      <c r="AF7">
        <v>1000</v>
      </c>
      <c r="AG7">
        <v>4.3080863952600001</v>
      </c>
      <c r="AH7">
        <v>-6.97373247147</v>
      </c>
      <c r="AI7">
        <v>-0.94152921438199999</v>
      </c>
      <c r="AJ7">
        <v>-0.13484135270100001</v>
      </c>
      <c r="AK7">
        <v>-50.792839050300003</v>
      </c>
      <c r="AL7">
        <v>3.5088937729600002E-3</v>
      </c>
      <c r="AM7">
        <v>-0.75074511766399998</v>
      </c>
      <c r="AN7">
        <v>-1.0078846216199999</v>
      </c>
      <c r="AO7">
        <v>-0.112734913826</v>
      </c>
    </row>
    <row r="8" spans="1:41">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F8">
        <v>1500</v>
      </c>
      <c r="AG8">
        <v>1.10089492798</v>
      </c>
      <c r="AH8">
        <v>-9.0948114395099999</v>
      </c>
      <c r="AI8">
        <v>-1.2166030406999999</v>
      </c>
      <c r="AJ8">
        <v>-0.23189291358</v>
      </c>
      <c r="AK8">
        <v>-8.5357208252000003</v>
      </c>
      <c r="AL8">
        <v>-1.18772350252E-2</v>
      </c>
      <c r="AM8">
        <v>-0.50836980342899996</v>
      </c>
      <c r="AN8">
        <v>-1.1661409139600001</v>
      </c>
      <c r="AO8">
        <v>0.36224770546000001</v>
      </c>
    </row>
    <row r="9" spans="1:41">
      <c r="A9" t="s">
        <v>29</v>
      </c>
      <c r="B9" t="s">
        <v>30</v>
      </c>
      <c r="C9" t="s">
        <v>32</v>
      </c>
      <c r="D9">
        <f>LOOKUP(B9,lonlat_id!$C$2:$C$38,lonlat_id!$A$2:$A$38)</f>
        <v>3</v>
      </c>
      <c r="E9">
        <v>52.23</v>
      </c>
      <c r="F9">
        <v>-9.44</v>
      </c>
      <c r="G9">
        <v>60</v>
      </c>
      <c r="H9">
        <v>10.4</v>
      </c>
      <c r="I9">
        <v>-5.6</v>
      </c>
      <c r="J9">
        <v>-3.54</v>
      </c>
      <c r="AF9">
        <v>2000</v>
      </c>
      <c r="AG9">
        <v>5.4446392059299997</v>
      </c>
      <c r="AH9">
        <v>-6.4536328315700002</v>
      </c>
      <c r="AI9">
        <v>-0.37765920162200001</v>
      </c>
      <c r="AJ9">
        <v>-0.23620000481600001</v>
      </c>
      <c r="AK9">
        <v>-120.659194946</v>
      </c>
      <c r="AL9">
        <v>5.3306147456199998E-3</v>
      </c>
      <c r="AM9">
        <v>-0.35525560378999999</v>
      </c>
      <c r="AN9">
        <v>-0.54986226558700002</v>
      </c>
      <c r="AO9">
        <v>-0.19265389442399999</v>
      </c>
    </row>
    <row r="10" spans="1:41">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F10">
        <v>2500</v>
      </c>
      <c r="AG10">
        <v>2.4729928970300001</v>
      </c>
      <c r="AH10">
        <v>-8.9424076080300008</v>
      </c>
      <c r="AI10">
        <v>-0.69333785772300005</v>
      </c>
      <c r="AJ10">
        <v>-0.16354602575300001</v>
      </c>
      <c r="AK10">
        <v>-103.227279663</v>
      </c>
      <c r="AL10">
        <v>2.2252276539800001E-4</v>
      </c>
      <c r="AM10">
        <v>-0.62312376499199995</v>
      </c>
      <c r="AN10">
        <v>-1.1776651144000001</v>
      </c>
      <c r="AO10">
        <v>-0.24427467584599999</v>
      </c>
    </row>
    <row r="11" spans="1:41">
      <c r="A11" t="s">
        <v>33</v>
      </c>
      <c r="B11" t="s">
        <v>34</v>
      </c>
      <c r="C11" t="s">
        <v>36</v>
      </c>
      <c r="D11">
        <f>LOOKUP(B11,lonlat_id!$C$2:$C$38,lonlat_id!$A$2:$A$38)</f>
        <v>4</v>
      </c>
      <c r="E11">
        <v>43.7</v>
      </c>
      <c r="F11">
        <v>3.6</v>
      </c>
      <c r="G11">
        <v>75</v>
      </c>
      <c r="H11">
        <v>14.5</v>
      </c>
      <c r="I11">
        <v>-6.2</v>
      </c>
      <c r="J11">
        <v>-5.5</v>
      </c>
      <c r="K11">
        <v>-5.7</v>
      </c>
      <c r="L11">
        <v>-5.25</v>
      </c>
      <c r="AF11">
        <v>3000</v>
      </c>
      <c r="AG11">
        <v>1.6256637573199999</v>
      </c>
      <c r="AH11">
        <v>-7.9821934700000003</v>
      </c>
      <c r="AI11">
        <v>-1.0386595726000001</v>
      </c>
      <c r="AJ11">
        <v>-0.232976227999</v>
      </c>
      <c r="AK11">
        <v>-36.159248352100001</v>
      </c>
      <c r="AL11">
        <v>4.3722353875600001E-3</v>
      </c>
      <c r="AM11">
        <v>-0.68806135654400002</v>
      </c>
      <c r="AN11">
        <v>-1.4151958227200001</v>
      </c>
      <c r="AO11">
        <v>0.14386802911800001</v>
      </c>
    </row>
    <row r="12" spans="1:41">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F12">
        <v>3500</v>
      </c>
      <c r="AG12">
        <v>2.43054676056</v>
      </c>
      <c r="AH12">
        <v>-7.5368828773500001</v>
      </c>
      <c r="AI12">
        <v>-0.98802822828299997</v>
      </c>
      <c r="AJ12">
        <v>-0.22415605187400001</v>
      </c>
      <c r="AK12">
        <v>-31.832328796399999</v>
      </c>
      <c r="AL12">
        <v>-6.5112113952599997E-4</v>
      </c>
      <c r="AM12">
        <v>-0.66596430540100005</v>
      </c>
      <c r="AN12">
        <v>-1.3677183389700001</v>
      </c>
      <c r="AO12">
        <v>0.37006866931900001</v>
      </c>
    </row>
    <row r="13" spans="1:41">
      <c r="A13" t="s">
        <v>26</v>
      </c>
      <c r="B13" t="s">
        <v>37</v>
      </c>
      <c r="C13" t="s">
        <v>39</v>
      </c>
      <c r="D13">
        <f>LOOKUP(B13,lonlat_id!$C$2:$C$38,lonlat_id!$A$2:$A$38)</f>
        <v>5</v>
      </c>
      <c r="E13">
        <v>43.43</v>
      </c>
      <c r="F13">
        <v>-3.66</v>
      </c>
      <c r="G13">
        <v>75</v>
      </c>
      <c r="H13">
        <v>13</v>
      </c>
      <c r="I13">
        <v>-5.4</v>
      </c>
      <c r="J13">
        <v>-4.4800000000000004</v>
      </c>
      <c r="K13">
        <v>-4.47</v>
      </c>
      <c r="AF13">
        <v>4000</v>
      </c>
      <c r="AG13">
        <v>-0.19691276550299999</v>
      </c>
      <c r="AH13">
        <v>-9.4257354736300005</v>
      </c>
      <c r="AI13">
        <v>-1.2032175064099999</v>
      </c>
      <c r="AJ13">
        <v>-0.23316386342000001</v>
      </c>
      <c r="AK13">
        <v>48.688247680700002</v>
      </c>
      <c r="AL13">
        <v>-6.48023560643E-3</v>
      </c>
      <c r="AM13">
        <v>-0.53685826063200004</v>
      </c>
      <c r="AN13">
        <v>-1.3714388608900001</v>
      </c>
      <c r="AO13">
        <v>0.51070380210900002</v>
      </c>
    </row>
    <row r="14" spans="1:41">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F14">
        <v>4500</v>
      </c>
      <c r="AG14">
        <v>-1.3391151428200001</v>
      </c>
      <c r="AH14">
        <v>-8.6411657333399994</v>
      </c>
      <c r="AI14">
        <v>-1.11037111282</v>
      </c>
      <c r="AJ14">
        <v>-0.22878441214600001</v>
      </c>
      <c r="AK14">
        <v>-22.415496826199998</v>
      </c>
      <c r="AL14">
        <v>2.2670105099700001E-3</v>
      </c>
      <c r="AM14">
        <v>-0.41923624277100002</v>
      </c>
      <c r="AN14">
        <v>-1.9675551652900001</v>
      </c>
      <c r="AO14">
        <v>0.53068494796800003</v>
      </c>
    </row>
    <row r="15" spans="1:41">
      <c r="A15" t="s">
        <v>43</v>
      </c>
      <c r="B15" t="s">
        <v>44</v>
      </c>
      <c r="C15" t="s">
        <v>45</v>
      </c>
      <c r="D15">
        <f>LOOKUP(B15,lonlat_id!$C$2:$C$38,lonlat_id!$A$2:$A$38)</f>
        <v>7</v>
      </c>
      <c r="E15">
        <v>51.38</v>
      </c>
      <c r="F15">
        <v>2.2999999999999998</v>
      </c>
      <c r="G15">
        <v>180</v>
      </c>
      <c r="H15">
        <v>10</v>
      </c>
      <c r="J15">
        <v>-4.5</v>
      </c>
      <c r="AF15">
        <v>5000</v>
      </c>
      <c r="AG15">
        <v>1.57517242432</v>
      </c>
      <c r="AH15">
        <v>-5.6009459495499998</v>
      </c>
      <c r="AI15">
        <v>-0.85859805345499995</v>
      </c>
      <c r="AJ15">
        <v>-0.18049451708799999</v>
      </c>
      <c r="AK15">
        <v>-46.151863098100002</v>
      </c>
      <c r="AL15">
        <v>9.4673447310900001E-3</v>
      </c>
      <c r="AM15">
        <v>-0.703598380089</v>
      </c>
      <c r="AN15">
        <v>-1.9732333421699999</v>
      </c>
      <c r="AO15">
        <v>0.29544794559499998</v>
      </c>
    </row>
    <row r="16" spans="1:41">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F16">
        <v>5500</v>
      </c>
      <c r="AG16">
        <v>1.6910305023200001</v>
      </c>
      <c r="AH16">
        <v>-7.6056132316599996</v>
      </c>
      <c r="AI16">
        <v>-1.18153381348</v>
      </c>
      <c r="AJ16">
        <v>-0.28515163063999999</v>
      </c>
      <c r="AK16">
        <v>-56.868247985799997</v>
      </c>
      <c r="AL16">
        <v>9.5385722816000006E-3</v>
      </c>
      <c r="AM16">
        <v>-0.89100342989000003</v>
      </c>
      <c r="AN16">
        <v>-2.6233415603600001</v>
      </c>
      <c r="AO16">
        <v>0.13656669855100001</v>
      </c>
    </row>
    <row r="17" spans="1:41">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F17">
        <v>6000</v>
      </c>
      <c r="AG17">
        <v>0.51922607421900002</v>
      </c>
      <c r="AH17">
        <v>-7.1213107109099996</v>
      </c>
      <c r="AI17">
        <v>-0.98494976758999997</v>
      </c>
      <c r="AJ17">
        <v>-0.34129378199600002</v>
      </c>
      <c r="AK17">
        <v>-48.190017700200002</v>
      </c>
      <c r="AL17">
        <v>-6.2520429492E-3</v>
      </c>
      <c r="AM17">
        <v>-0.80073845386499998</v>
      </c>
      <c r="AN17">
        <v>-3.0467586517299998</v>
      </c>
      <c r="AO17">
        <v>1.17942726612</v>
      </c>
    </row>
    <row r="18" spans="1:41">
      <c r="A18" t="s">
        <v>48</v>
      </c>
      <c r="B18" t="s">
        <v>51</v>
      </c>
      <c r="C18" t="s">
        <v>52</v>
      </c>
      <c r="D18">
        <f>LOOKUP(B18,lonlat_id!$C$2:$C$38,lonlat_id!$A$2:$A$38)</f>
        <v>10</v>
      </c>
      <c r="E18">
        <v>50.13</v>
      </c>
      <c r="F18">
        <v>5.16</v>
      </c>
      <c r="G18">
        <v>180</v>
      </c>
      <c r="H18">
        <v>9</v>
      </c>
      <c r="I18">
        <v>-7.5</v>
      </c>
      <c r="J18">
        <v>-5.5</v>
      </c>
      <c r="K18">
        <v>-6</v>
      </c>
      <c r="L18">
        <v>-6.2</v>
      </c>
      <c r="AF18">
        <v>6500</v>
      </c>
      <c r="AG18">
        <v>-3.8014221191400002</v>
      </c>
      <c r="AH18">
        <v>-10.736077308700001</v>
      </c>
      <c r="AI18">
        <v>-1.54427075386</v>
      </c>
      <c r="AJ18">
        <v>-0.26015695929499999</v>
      </c>
      <c r="AK18">
        <v>41.573165893599999</v>
      </c>
      <c r="AL18">
        <v>-1.9571222364899998E-2</v>
      </c>
      <c r="AM18">
        <v>-0.49617797136300001</v>
      </c>
      <c r="AN18">
        <v>-2.40869474411</v>
      </c>
      <c r="AO18">
        <v>1.4573500156400001</v>
      </c>
    </row>
    <row r="19" spans="1:41">
      <c r="A19" t="s">
        <v>48</v>
      </c>
      <c r="B19" t="s">
        <v>51</v>
      </c>
      <c r="C19" t="s">
        <v>53</v>
      </c>
      <c r="D19">
        <f>LOOKUP(B19,lonlat_id!$C$2:$C$38,lonlat_id!$A$2:$A$38)</f>
        <v>10</v>
      </c>
      <c r="E19">
        <v>50.13</v>
      </c>
      <c r="F19">
        <v>5.16</v>
      </c>
      <c r="G19">
        <v>180</v>
      </c>
      <c r="H19">
        <v>8.9</v>
      </c>
      <c r="I19">
        <v>-7.5</v>
      </c>
      <c r="J19">
        <v>-5.55</v>
      </c>
      <c r="AF19">
        <v>7000</v>
      </c>
      <c r="AG19">
        <v>-3.3212404251100001</v>
      </c>
      <c r="AH19">
        <v>-12.611927032500001</v>
      </c>
      <c r="AI19">
        <v>-1.68702363968</v>
      </c>
      <c r="AJ19">
        <v>-0.26213368773500001</v>
      </c>
      <c r="AK19">
        <v>-41.3124771118</v>
      </c>
      <c r="AL19">
        <v>-1.45086944103E-2</v>
      </c>
      <c r="AM19">
        <v>-0.77983707189600004</v>
      </c>
      <c r="AN19">
        <v>-2.8665571212800001</v>
      </c>
      <c r="AO19">
        <v>1.39713716507</v>
      </c>
    </row>
    <row r="20" spans="1:41">
      <c r="A20" t="s">
        <v>54</v>
      </c>
      <c r="B20" t="s">
        <v>55</v>
      </c>
      <c r="C20" t="s">
        <v>56</v>
      </c>
      <c r="D20">
        <f>LOOKUP(B20,lonlat_id!$C$2:$C$38,lonlat_id!$A$2:$A$38)</f>
        <v>11</v>
      </c>
      <c r="E20">
        <v>49</v>
      </c>
      <c r="F20">
        <v>7</v>
      </c>
      <c r="G20">
        <v>185</v>
      </c>
      <c r="H20">
        <v>9.4</v>
      </c>
      <c r="I20">
        <v>-8.3699999999999992</v>
      </c>
      <c r="P20">
        <v>-5.4</v>
      </c>
      <c r="Q20">
        <v>-5.5</v>
      </c>
      <c r="R20">
        <v>-5.75</v>
      </c>
      <c r="S20">
        <v>-5.3</v>
      </c>
      <c r="X20" s="5" t="s">
        <v>145</v>
      </c>
      <c r="AF20">
        <v>7500</v>
      </c>
      <c r="AG20">
        <v>-3.3187007904099999</v>
      </c>
      <c r="AH20">
        <v>-11.9071750641</v>
      </c>
      <c r="AI20">
        <v>-1.66379094124</v>
      </c>
      <c r="AJ20">
        <v>-0.13237470388399999</v>
      </c>
      <c r="AK20">
        <v>-35.084869384800001</v>
      </c>
      <c r="AL20">
        <v>5.4239816963700003E-3</v>
      </c>
      <c r="AM20">
        <v>-1.0180829763399999</v>
      </c>
      <c r="AN20">
        <v>-3.4908952712999999</v>
      </c>
      <c r="AO20">
        <v>1.5498552322400001</v>
      </c>
    </row>
    <row r="21" spans="1:41">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F21">
        <v>8000</v>
      </c>
      <c r="AG21">
        <v>-1.3704843521100001</v>
      </c>
      <c r="AH21">
        <v>-10.721463203400001</v>
      </c>
      <c r="AI21">
        <v>-1.2388920783999999</v>
      </c>
      <c r="AJ21">
        <v>-0.23559090495099999</v>
      </c>
      <c r="AK21">
        <v>67.107727050799994</v>
      </c>
      <c r="AL21">
        <v>8.7855476885999994E-3</v>
      </c>
      <c r="AM21">
        <v>-1.02750968933</v>
      </c>
      <c r="AN21">
        <v>-3.8154225349400002</v>
      </c>
      <c r="AO21">
        <v>1.31913232803</v>
      </c>
    </row>
    <row r="22" spans="1:41">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F22">
        <v>8500</v>
      </c>
      <c r="AG22">
        <v>-2.7190771102900002</v>
      </c>
      <c r="AH22">
        <v>-11.4249582291</v>
      </c>
      <c r="AI22">
        <v>-1.6064970493299999</v>
      </c>
      <c r="AJ22">
        <v>-3.9536774158500002E-2</v>
      </c>
      <c r="AK22">
        <v>-95.323516845699999</v>
      </c>
      <c r="AL22">
        <v>-2.7429349720500002E-3</v>
      </c>
      <c r="AM22">
        <v>-1.3147317171099999</v>
      </c>
      <c r="AN22">
        <v>-3.87108182907</v>
      </c>
      <c r="AO22">
        <v>0.60627555847199999</v>
      </c>
    </row>
    <row r="23" spans="1:41">
      <c r="A23" t="s">
        <v>33</v>
      </c>
      <c r="B23" t="s">
        <v>59</v>
      </c>
      <c r="C23" t="s">
        <v>60</v>
      </c>
      <c r="D23">
        <f>LOOKUP(B23,lonlat_id!$C$2:$C$38,lonlat_id!$A$2:$A$38)</f>
        <v>12</v>
      </c>
      <c r="E23">
        <v>44.23</v>
      </c>
      <c r="F23">
        <v>4.26</v>
      </c>
      <c r="G23">
        <v>240</v>
      </c>
      <c r="H23">
        <v>13.2</v>
      </c>
      <c r="I23">
        <v>-6.8</v>
      </c>
      <c r="V23">
        <v>-5</v>
      </c>
      <c r="AF23">
        <v>9000</v>
      </c>
      <c r="AG23">
        <v>-4.16769123077</v>
      </c>
      <c r="AH23">
        <v>-12.303769111599999</v>
      </c>
      <c r="AI23">
        <v>-1.91693329811</v>
      </c>
      <c r="AJ23">
        <v>-0.12543830275500001</v>
      </c>
      <c r="AK23">
        <v>-112.016983032</v>
      </c>
      <c r="AL23">
        <v>-4.48109954596E-3</v>
      </c>
      <c r="AM23">
        <v>-1.3541367054</v>
      </c>
      <c r="AN23">
        <v>-3.7721705436700002</v>
      </c>
      <c r="AO23">
        <v>0.67076659202599997</v>
      </c>
    </row>
    <row r="24" spans="1:41">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F24">
        <v>9500</v>
      </c>
      <c r="AG24">
        <v>-3.92833137512</v>
      </c>
      <c r="AH24">
        <v>-13.537131309499999</v>
      </c>
      <c r="AI24">
        <v>-1.8582265377</v>
      </c>
      <c r="AJ24">
        <v>-0.23171916604000001</v>
      </c>
      <c r="AK24">
        <v>-102.84487915</v>
      </c>
      <c r="AL24">
        <v>-8.5001140832899995E-3</v>
      </c>
      <c r="AM24">
        <v>-0.845233023167</v>
      </c>
      <c r="AN24">
        <v>-2.9896249771100001</v>
      </c>
      <c r="AO24">
        <v>1.22396755219</v>
      </c>
    </row>
    <row r="25" spans="1:41">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F25">
        <v>10000</v>
      </c>
      <c r="AG25">
        <v>1.3481836319</v>
      </c>
      <c r="AH25">
        <v>-8.4577398300199995</v>
      </c>
      <c r="AI25">
        <v>-1.1909570694</v>
      </c>
      <c r="AJ25">
        <v>-0.120107889175</v>
      </c>
      <c r="AK25">
        <v>-224.40080261200001</v>
      </c>
      <c r="AL25">
        <v>1.1412873864199999E-3</v>
      </c>
      <c r="AM25">
        <v>-1.6973572969399999</v>
      </c>
      <c r="AN25">
        <v>-2.8616218566899998</v>
      </c>
      <c r="AO25">
        <v>-0.49273389577900001</v>
      </c>
    </row>
    <row r="26" spans="1:41">
      <c r="A26" t="s">
        <v>64</v>
      </c>
      <c r="B26" t="s">
        <v>65</v>
      </c>
      <c r="C26" t="s">
        <v>67</v>
      </c>
      <c r="D26">
        <f>LOOKUP(B26,lonlat_id!$C$2:$C$38,lonlat_id!$A$2:$A$38)</f>
        <v>14</v>
      </c>
      <c r="E26">
        <v>67.540000000000006</v>
      </c>
      <c r="F26">
        <v>13</v>
      </c>
      <c r="G26">
        <v>280</v>
      </c>
      <c r="H26">
        <v>2.8</v>
      </c>
      <c r="I26">
        <v>-10</v>
      </c>
      <c r="J26">
        <v>-7.33</v>
      </c>
      <c r="K26">
        <v>-7.25</v>
      </c>
      <c r="L26">
        <v>-7.2</v>
      </c>
      <c r="M26">
        <v>-7.35</v>
      </c>
      <c r="N26">
        <v>-7.33</v>
      </c>
      <c r="AF26">
        <v>10500</v>
      </c>
      <c r="AG26">
        <v>1.8272714614900001</v>
      </c>
      <c r="AH26">
        <v>-5.4329166412400003</v>
      </c>
      <c r="AI26">
        <v>-0.79109889268900002</v>
      </c>
      <c r="AJ26">
        <v>-0.124110877514</v>
      </c>
      <c r="AK26">
        <v>-324.60827636699997</v>
      </c>
      <c r="AL26">
        <v>-5.3975954651800002E-3</v>
      </c>
      <c r="AM26">
        <v>-2.16175699234</v>
      </c>
      <c r="AN26">
        <v>-4.63373804092</v>
      </c>
      <c r="AO26">
        <v>-0.37655299902</v>
      </c>
    </row>
    <row r="27" spans="1:41">
      <c r="A27" t="s">
        <v>64</v>
      </c>
      <c r="B27" t="s">
        <v>65</v>
      </c>
      <c r="C27" t="s">
        <v>68</v>
      </c>
      <c r="D27">
        <f>LOOKUP(B27,lonlat_id!$C$2:$C$38,lonlat_id!$A$2:$A$38)</f>
        <v>14</v>
      </c>
      <c r="E27">
        <v>67.540000000000006</v>
      </c>
      <c r="F27">
        <v>13</v>
      </c>
      <c r="G27">
        <v>280</v>
      </c>
      <c r="H27">
        <v>2.8</v>
      </c>
      <c r="I27">
        <v>-10</v>
      </c>
      <c r="O27">
        <v>-7.53</v>
      </c>
      <c r="P27">
        <v>-7.75</v>
      </c>
      <c r="Q27">
        <v>-7.1</v>
      </c>
      <c r="AF27">
        <v>11000</v>
      </c>
      <c r="AG27">
        <v>-2.1208047866799999</v>
      </c>
      <c r="AH27">
        <v>-8.7800025939899999</v>
      </c>
      <c r="AI27">
        <v>-1.3000373840299999</v>
      </c>
      <c r="AJ27">
        <v>-0.14473468065299999</v>
      </c>
      <c r="AK27">
        <v>-284.241699219</v>
      </c>
      <c r="AL27">
        <v>-3.0328541994100001E-2</v>
      </c>
      <c r="AM27">
        <v>-2.9176490306899998</v>
      </c>
      <c r="AN27">
        <v>-5.3149418830900004</v>
      </c>
      <c r="AO27">
        <v>6.2686204910300004E-4</v>
      </c>
    </row>
    <row r="28" spans="1:41">
      <c r="A28" t="s">
        <v>23</v>
      </c>
      <c r="B28" t="s">
        <v>69</v>
      </c>
      <c r="C28" t="s">
        <v>70</v>
      </c>
      <c r="D28">
        <f>LOOKUP(B28,lonlat_id!$C$2:$C$38,lonlat_id!$A$2:$A$38)</f>
        <v>15</v>
      </c>
      <c r="E28">
        <v>45</v>
      </c>
      <c r="F28">
        <v>10</v>
      </c>
      <c r="G28">
        <v>300</v>
      </c>
      <c r="H28">
        <v>12</v>
      </c>
      <c r="K28">
        <v>-4.25</v>
      </c>
      <c r="L28">
        <v>-3.75</v>
      </c>
      <c r="M28">
        <v>-3.6</v>
      </c>
      <c r="N28">
        <v>-3.3</v>
      </c>
      <c r="O28">
        <v>-3.6</v>
      </c>
      <c r="P28">
        <v>-3.85</v>
      </c>
      <c r="Q28">
        <v>-3.75</v>
      </c>
      <c r="AF28">
        <v>11500</v>
      </c>
      <c r="AG28">
        <v>-2.0235223770099999</v>
      </c>
      <c r="AH28">
        <v>-9.6870870590199996</v>
      </c>
      <c r="AI28">
        <v>-1.6059741973899999</v>
      </c>
      <c r="AJ28">
        <v>8.2594454288499996E-3</v>
      </c>
      <c r="AK28">
        <v>-206.67617797899999</v>
      </c>
      <c r="AL28">
        <v>-2.2910274565199999E-2</v>
      </c>
      <c r="AM28">
        <v>-3.2352721691099999</v>
      </c>
      <c r="AN28">
        <v>-5.0581650733899997</v>
      </c>
      <c r="AO28">
        <v>-0.88383340835599999</v>
      </c>
    </row>
    <row r="29" spans="1:41">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F29">
        <v>12000</v>
      </c>
      <c r="AG29">
        <v>-4.3504219055200002</v>
      </c>
      <c r="AH29">
        <v>-10.298512458799999</v>
      </c>
      <c r="AI29">
        <v>-1.4432182311999999</v>
      </c>
      <c r="AJ29">
        <v>-0.47224876284599998</v>
      </c>
      <c r="AK29">
        <v>-132.25965881299999</v>
      </c>
      <c r="AL29">
        <v>-6.1854332685500002E-2</v>
      </c>
      <c r="AM29">
        <v>-3.0068018436399999</v>
      </c>
      <c r="AN29">
        <v>-5.2008180618299997</v>
      </c>
      <c r="AO29">
        <v>-0.21702665090600001</v>
      </c>
    </row>
    <row r="30" spans="1:41">
      <c r="A30" t="s">
        <v>73</v>
      </c>
      <c r="B30" t="s">
        <v>74</v>
      </c>
      <c r="C30" t="s">
        <v>75</v>
      </c>
      <c r="D30">
        <f>LOOKUP(B30,lonlat_id!$C$2:$C$38,lonlat_id!$A$2:$A$38)</f>
        <v>17</v>
      </c>
      <c r="E30">
        <v>58.15</v>
      </c>
      <c r="F30">
        <v>-4.9800000000000004</v>
      </c>
      <c r="G30">
        <v>220</v>
      </c>
      <c r="H30">
        <v>7.2</v>
      </c>
      <c r="I30">
        <v>-7.1</v>
      </c>
      <c r="J30">
        <v>-5.2</v>
      </c>
      <c r="K30">
        <v>-4.2</v>
      </c>
      <c r="L30">
        <v>-5</v>
      </c>
      <c r="M30">
        <v>-4.82</v>
      </c>
    </row>
    <row r="31" spans="1:41">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41">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32">
      <c r="A33" t="s">
        <v>80</v>
      </c>
      <c r="B33" t="s">
        <v>81</v>
      </c>
      <c r="C33" t="s">
        <v>82</v>
      </c>
      <c r="D33">
        <f>LOOKUP(B33,lonlat_id!$C$2:$C$38,lonlat_id!$A$2:$A$38)</f>
        <v>19</v>
      </c>
      <c r="E33">
        <v>36.15</v>
      </c>
      <c r="F33">
        <v>-5.35</v>
      </c>
      <c r="G33">
        <v>400</v>
      </c>
      <c r="H33">
        <v>18.3</v>
      </c>
      <c r="I33">
        <v>-5</v>
      </c>
      <c r="J33">
        <v>-5</v>
      </c>
    </row>
    <row r="34" spans="1:32">
      <c r="A34" t="s">
        <v>61</v>
      </c>
      <c r="B34" t="s">
        <v>83</v>
      </c>
      <c r="C34" t="s">
        <v>84</v>
      </c>
      <c r="D34">
        <f>LOOKUP(B34,lonlat_id!$C$2:$C$38,lonlat_id!$A$2:$A$38)</f>
        <v>20</v>
      </c>
      <c r="E34">
        <v>31.75</v>
      </c>
      <c r="F34">
        <v>35.020000000000003</v>
      </c>
      <c r="G34">
        <v>400</v>
      </c>
      <c r="H34">
        <v>20.3</v>
      </c>
      <c r="I34">
        <v>-5</v>
      </c>
      <c r="J34">
        <v>-5.17</v>
      </c>
      <c r="K34">
        <v>-6.7</v>
      </c>
      <c r="L34">
        <v>-7.3</v>
      </c>
      <c r="AF34" t="s">
        <v>149</v>
      </c>
    </row>
    <row r="35" spans="1:3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c r="AF35" t="s">
        <v>150</v>
      </c>
    </row>
    <row r="36" spans="1:3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3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c r="X37" t="s">
        <v>151</v>
      </c>
    </row>
    <row r="38" spans="1:32">
      <c r="A38" t="s">
        <v>76</v>
      </c>
      <c r="B38" t="s">
        <v>133</v>
      </c>
      <c r="C38" t="s">
        <v>91</v>
      </c>
      <c r="D38">
        <f>LOOKUP(B38,lonlat_id!$C$2:$C$38,lonlat_id!$A$2:$A$38)</f>
        <v>23</v>
      </c>
      <c r="E38">
        <v>46.32</v>
      </c>
      <c r="F38">
        <v>22.25</v>
      </c>
      <c r="G38">
        <v>482</v>
      </c>
      <c r="H38">
        <v>9.81</v>
      </c>
      <c r="I38">
        <v>-10.3</v>
      </c>
      <c r="J38">
        <v>-7.8</v>
      </c>
    </row>
    <row r="39" spans="1:32">
      <c r="A39" t="s">
        <v>92</v>
      </c>
      <c r="B39" t="s">
        <v>93</v>
      </c>
      <c r="C39" t="s">
        <v>94</v>
      </c>
      <c r="D39">
        <f>LOOKUP(B39,lonlat_id!$C$2:$C$38,lonlat_id!$A$2:$A$38)</f>
        <v>24</v>
      </c>
      <c r="E39">
        <v>45.77</v>
      </c>
      <c r="F39">
        <v>14.22</v>
      </c>
      <c r="G39">
        <v>529</v>
      </c>
      <c r="H39">
        <v>8</v>
      </c>
      <c r="I39">
        <v>-9.1999999999999993</v>
      </c>
      <c r="J39">
        <v>-6.7</v>
      </c>
    </row>
    <row r="40" spans="1:32">
      <c r="A40" t="s">
        <v>95</v>
      </c>
      <c r="B40" t="s">
        <v>96</v>
      </c>
      <c r="C40" t="s">
        <v>97</v>
      </c>
      <c r="D40">
        <f>LOOKUP(B40,lonlat_id!$C$2:$C$38,lonlat_id!$A$2:$A$38)</f>
        <v>25</v>
      </c>
      <c r="E40">
        <v>45</v>
      </c>
      <c r="F40">
        <v>21</v>
      </c>
      <c r="G40">
        <v>530</v>
      </c>
      <c r="H40">
        <v>11.6</v>
      </c>
      <c r="J40">
        <v>-6.6</v>
      </c>
      <c r="K40">
        <v>-7.25</v>
      </c>
      <c r="L40">
        <v>-7.2</v>
      </c>
      <c r="X40" t="s">
        <v>154</v>
      </c>
    </row>
    <row r="41" spans="1:3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32">
      <c r="A42" t="s">
        <v>26</v>
      </c>
      <c r="B42" t="s">
        <v>101</v>
      </c>
      <c r="C42" t="s">
        <v>102</v>
      </c>
      <c r="D42">
        <f>LOOKUP(B42,lonlat_id!$C$2:$C$38,lonlat_id!$A$2:$A$38)</f>
        <v>27</v>
      </c>
      <c r="E42">
        <v>36.5</v>
      </c>
      <c r="F42">
        <v>-4.67</v>
      </c>
      <c r="G42">
        <v>625</v>
      </c>
      <c r="H42">
        <v>17.5</v>
      </c>
      <c r="J42">
        <v>-3.6</v>
      </c>
      <c r="K42">
        <v>-4.4000000000000004</v>
      </c>
      <c r="L42">
        <v>-4.4000000000000004</v>
      </c>
      <c r="X42" t="s">
        <v>152</v>
      </c>
    </row>
    <row r="43" spans="1:32">
      <c r="A43" t="s">
        <v>26</v>
      </c>
      <c r="B43" t="s">
        <v>101</v>
      </c>
      <c r="C43" t="s">
        <v>103</v>
      </c>
      <c r="D43">
        <f>LOOKUP(B43,lonlat_id!$C$2:$C$38,lonlat_id!$A$2:$A$38)</f>
        <v>27</v>
      </c>
      <c r="E43">
        <v>36.5</v>
      </c>
      <c r="F43">
        <v>-4.67</v>
      </c>
      <c r="G43">
        <v>625</v>
      </c>
      <c r="H43">
        <v>17.5</v>
      </c>
      <c r="I43">
        <v>-5</v>
      </c>
      <c r="N43">
        <v>-4.8</v>
      </c>
      <c r="O43">
        <v>-5</v>
      </c>
      <c r="X43" t="s">
        <v>153</v>
      </c>
    </row>
    <row r="44" spans="1:32">
      <c r="A44" t="s">
        <v>26</v>
      </c>
      <c r="B44" t="s">
        <v>101</v>
      </c>
      <c r="C44" t="s">
        <v>104</v>
      </c>
      <c r="D44">
        <f>LOOKUP(B44,lonlat_id!$C$2:$C$38,lonlat_id!$A$2:$A$38)</f>
        <v>27</v>
      </c>
      <c r="E44">
        <v>36.5</v>
      </c>
      <c r="F44">
        <v>-4.67</v>
      </c>
      <c r="G44">
        <v>625</v>
      </c>
      <c r="H44">
        <v>17.5</v>
      </c>
      <c r="M44">
        <v>-4.42</v>
      </c>
      <c r="P44">
        <v>-4.58</v>
      </c>
    </row>
    <row r="45" spans="1:32">
      <c r="A45" t="s">
        <v>26</v>
      </c>
      <c r="B45" t="s">
        <v>101</v>
      </c>
      <c r="C45" t="s">
        <v>105</v>
      </c>
      <c r="D45">
        <f>LOOKUP(B45,lonlat_id!$C$2:$C$38,lonlat_id!$A$2:$A$38)</f>
        <v>27</v>
      </c>
      <c r="E45">
        <v>36.5</v>
      </c>
      <c r="F45">
        <v>-4.67</v>
      </c>
      <c r="G45">
        <v>625</v>
      </c>
      <c r="H45">
        <v>17.5</v>
      </c>
      <c r="K45">
        <v>-4.9400000000000004</v>
      </c>
      <c r="L45">
        <v>-4.57</v>
      </c>
      <c r="M45">
        <v>-4.46</v>
      </c>
      <c r="N45">
        <v>-5.26</v>
      </c>
    </row>
    <row r="46" spans="1:32">
      <c r="A46" t="s">
        <v>98</v>
      </c>
      <c r="B46" t="s">
        <v>106</v>
      </c>
      <c r="C46" t="s">
        <v>107</v>
      </c>
      <c r="D46">
        <f>LOOKUP(B46,lonlat_id!$C$2:$C$38,lonlat_id!$A$2:$A$38)</f>
        <v>28</v>
      </c>
      <c r="E46">
        <v>66.05</v>
      </c>
      <c r="F46">
        <v>14.67</v>
      </c>
      <c r="G46">
        <v>730</v>
      </c>
      <c r="H46">
        <v>-0.5</v>
      </c>
      <c r="R46">
        <v>-9.4</v>
      </c>
      <c r="S46">
        <v>-9.0500000000000007</v>
      </c>
    </row>
    <row r="47" spans="1:32">
      <c r="A47" t="s">
        <v>26</v>
      </c>
      <c r="B47" t="s">
        <v>108</v>
      </c>
      <c r="C47" t="s">
        <v>109</v>
      </c>
      <c r="D47">
        <f>LOOKUP(B47,lonlat_id!$C$2:$C$38,lonlat_id!$A$2:$A$38)</f>
        <v>29</v>
      </c>
      <c r="E47">
        <v>43.03</v>
      </c>
      <c r="F47">
        <v>-3.65</v>
      </c>
      <c r="G47">
        <v>860</v>
      </c>
      <c r="H47">
        <v>10.4</v>
      </c>
      <c r="K47">
        <v>-6.2</v>
      </c>
      <c r="L47">
        <v>-6.38</v>
      </c>
      <c r="M47">
        <v>-6.1</v>
      </c>
      <c r="N47">
        <v>-6.8</v>
      </c>
      <c r="Q47">
        <v>-6</v>
      </c>
      <c r="R47">
        <v>-6.5</v>
      </c>
    </row>
    <row r="48" spans="1:3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topLeftCell="T1" zoomScale="80" zoomScaleNormal="80" zoomScalePageLayoutView="80" workbookViewId="0">
      <selection activeCell="AF47" sqref="AF47"/>
    </sheetView>
  </sheetViews>
  <sheetFormatPr baseColWidth="10" defaultRowHeight="15" x14ac:dyDescent="0"/>
  <sheetData>
    <row r="1" spans="1:40">
      <c r="A1" t="s">
        <v>0</v>
      </c>
    </row>
    <row r="2" spans="1:40">
      <c r="A2" t="s">
        <v>1</v>
      </c>
    </row>
    <row r="3" spans="1:40">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40">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row>
    <row r="5" spans="1:40">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E5" t="s">
        <v>135</v>
      </c>
      <c r="AF5" s="2" t="s">
        <v>136</v>
      </c>
      <c r="AG5" s="2" t="s">
        <v>137</v>
      </c>
      <c r="AH5" s="2" t="s">
        <v>138</v>
      </c>
      <c r="AI5" s="2" t="s">
        <v>139</v>
      </c>
      <c r="AJ5" s="2" t="s">
        <v>140</v>
      </c>
      <c r="AK5" s="2" t="s">
        <v>141</v>
      </c>
      <c r="AL5" s="2" t="s">
        <v>142</v>
      </c>
      <c r="AM5" s="2" t="s">
        <v>143</v>
      </c>
      <c r="AN5" s="2" t="s">
        <v>144</v>
      </c>
    </row>
    <row r="6" spans="1:40">
      <c r="A6" t="s">
        <v>23</v>
      </c>
      <c r="B6" t="s">
        <v>24</v>
      </c>
      <c r="C6" t="s">
        <v>25</v>
      </c>
      <c r="D6">
        <f>LOOKUP(B6,lonlat_id!$C$2:$C$38,lonlat_id!$A$2:$A$38)</f>
        <v>1</v>
      </c>
      <c r="E6">
        <v>38.15</v>
      </c>
      <c r="F6">
        <v>13.2</v>
      </c>
      <c r="G6">
        <v>22</v>
      </c>
      <c r="H6">
        <v>19.399999999999999</v>
      </c>
      <c r="I6">
        <v>-6</v>
      </c>
      <c r="J6">
        <v>-6.7</v>
      </c>
      <c r="K6">
        <v>-5.5</v>
      </c>
      <c r="P6">
        <v>-5.5</v>
      </c>
      <c r="Q6">
        <v>-6.2</v>
      </c>
      <c r="R6">
        <v>-5.25</v>
      </c>
      <c r="AE6">
        <v>100</v>
      </c>
      <c r="AF6">
        <v>0</v>
      </c>
      <c r="AG6">
        <v>0</v>
      </c>
      <c r="AH6">
        <v>0</v>
      </c>
      <c r="AI6">
        <v>0</v>
      </c>
      <c r="AJ6">
        <v>0</v>
      </c>
      <c r="AK6">
        <v>0</v>
      </c>
      <c r="AL6">
        <v>0</v>
      </c>
      <c r="AM6">
        <v>0</v>
      </c>
      <c r="AN6">
        <v>0</v>
      </c>
    </row>
    <row r="7" spans="1:40">
      <c r="A7" t="s">
        <v>26</v>
      </c>
      <c r="B7" t="s">
        <v>27</v>
      </c>
      <c r="C7" t="s">
        <v>28</v>
      </c>
      <c r="D7">
        <f>LOOKUP(B7,lonlat_id!$C$2:$C$38,lonlat_id!$A$2:$A$38)</f>
        <v>2</v>
      </c>
      <c r="E7">
        <v>43.23</v>
      </c>
      <c r="F7">
        <v>-4.3</v>
      </c>
      <c r="G7">
        <v>24</v>
      </c>
      <c r="H7">
        <v>13</v>
      </c>
      <c r="Q7">
        <v>-4.75</v>
      </c>
      <c r="R7">
        <v>-4.5999999999999996</v>
      </c>
      <c r="S7">
        <v>-4.8</v>
      </c>
      <c r="T7">
        <v>-4.3</v>
      </c>
      <c r="U7">
        <v>-4.25</v>
      </c>
      <c r="V7">
        <v>-4.2</v>
      </c>
      <c r="AE7">
        <v>500</v>
      </c>
      <c r="AF7">
        <v>1.2096495628399999</v>
      </c>
      <c r="AG7">
        <v>-7.7386200427999999E-2</v>
      </c>
      <c r="AH7">
        <v>-4.9849018454599998E-2</v>
      </c>
      <c r="AI7">
        <v>7.8100174665499997E-2</v>
      </c>
      <c r="AJ7">
        <v>-159.247436523</v>
      </c>
      <c r="AK7">
        <v>1.27106178552E-2</v>
      </c>
      <c r="AL7">
        <v>-0.47777473926500003</v>
      </c>
      <c r="AM7">
        <v>-0.37993443012200001</v>
      </c>
      <c r="AN7">
        <v>-0.71771931648300002</v>
      </c>
    </row>
    <row r="8" spans="1:40">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E8">
        <v>1000</v>
      </c>
      <c r="AF8">
        <v>2.17278528214</v>
      </c>
      <c r="AG8">
        <v>5.5520534515399997E-2</v>
      </c>
      <c r="AH8">
        <v>6.1006218195000003E-2</v>
      </c>
      <c r="AI8">
        <v>-6.3813284039499998E-2</v>
      </c>
      <c r="AJ8">
        <v>62.738845825200002</v>
      </c>
      <c r="AK8">
        <v>-2.8956755995800001E-3</v>
      </c>
      <c r="AL8">
        <v>-0.153426766396</v>
      </c>
      <c r="AM8">
        <v>-6.6900372505200006E-2</v>
      </c>
      <c r="AN8">
        <v>3.7134647369400003E-2</v>
      </c>
    </row>
    <row r="9" spans="1:40">
      <c r="A9" t="s">
        <v>29</v>
      </c>
      <c r="B9" t="s">
        <v>30</v>
      </c>
      <c r="C9" t="s">
        <v>32</v>
      </c>
      <c r="D9">
        <f>LOOKUP(B9,lonlat_id!$C$2:$C$38,lonlat_id!$A$2:$A$38)</f>
        <v>3</v>
      </c>
      <c r="E9">
        <v>52.23</v>
      </c>
      <c r="F9">
        <v>-9.44</v>
      </c>
      <c r="G9">
        <v>60</v>
      </c>
      <c r="H9">
        <v>10.4</v>
      </c>
      <c r="I9">
        <v>-5.6</v>
      </c>
      <c r="J9">
        <v>-3.54</v>
      </c>
      <c r="AE9">
        <v>1500</v>
      </c>
      <c r="AF9">
        <v>0.123207569122</v>
      </c>
      <c r="AG9">
        <v>-2.2241072654699998</v>
      </c>
      <c r="AH9">
        <v>-0.21387292444700001</v>
      </c>
      <c r="AI9">
        <v>-7.1497783064799994E-2</v>
      </c>
      <c r="AJ9">
        <v>-161.903442383</v>
      </c>
      <c r="AK9">
        <v>1.0925354436E-2</v>
      </c>
      <c r="AL9">
        <v>-0.31464254856099999</v>
      </c>
      <c r="AM9">
        <v>-0.179123401642</v>
      </c>
      <c r="AN9">
        <v>-0.433808326721</v>
      </c>
    </row>
    <row r="10" spans="1:40">
      <c r="A10" s="4" t="s">
        <v>33</v>
      </c>
      <c r="B10" s="4" t="s">
        <v>34</v>
      </c>
      <c r="C10" s="4" t="s">
        <v>35</v>
      </c>
      <c r="D10" s="4">
        <f>LOOKUP(B10,lonlat_id!$C$2:$C$38,lonlat_id!$A$2:$A$38)</f>
        <v>4</v>
      </c>
      <c r="E10" s="4">
        <v>43.7</v>
      </c>
      <c r="F10" s="4">
        <v>3.6</v>
      </c>
      <c r="G10" s="4">
        <v>75</v>
      </c>
      <c r="H10" s="4">
        <v>14.5</v>
      </c>
      <c r="I10" s="4">
        <v>-6.2</v>
      </c>
      <c r="J10" s="4">
        <v>-4.95</v>
      </c>
      <c r="K10" s="4">
        <v>-4.8899999999999997</v>
      </c>
      <c r="L10" s="4">
        <v>-4.79</v>
      </c>
      <c r="M10" s="4">
        <v>-4.4800000000000004</v>
      </c>
      <c r="N10" s="4">
        <v>-4.6399999999999997</v>
      </c>
      <c r="O10" s="4">
        <v>-4.76</v>
      </c>
      <c r="P10" s="4">
        <v>-4.76</v>
      </c>
      <c r="Q10" s="4">
        <v>-4.78</v>
      </c>
      <c r="R10" s="4">
        <v>-5</v>
      </c>
      <c r="S10" s="4">
        <v>-4.9800000000000004</v>
      </c>
      <c r="T10" s="4">
        <v>-5.0199999999999996</v>
      </c>
      <c r="U10" s="4">
        <v>-4.9400000000000004</v>
      </c>
      <c r="V10" s="4"/>
      <c r="AE10">
        <v>2000</v>
      </c>
      <c r="AF10">
        <v>0.94558191299399996</v>
      </c>
      <c r="AG10">
        <v>-1.9792391061800001</v>
      </c>
      <c r="AH10">
        <v>-0.16809923946899999</v>
      </c>
      <c r="AI10">
        <v>-0.10383199155300001</v>
      </c>
      <c r="AJ10">
        <v>-219.69442749000001</v>
      </c>
      <c r="AK10">
        <v>9.1496035456699997E-3</v>
      </c>
      <c r="AL10">
        <v>-0.43747818469999999</v>
      </c>
      <c r="AM10">
        <v>-0.11517071723900001</v>
      </c>
      <c r="AN10">
        <v>-0.97843885421800003</v>
      </c>
    </row>
    <row r="11" spans="1:40">
      <c r="A11" t="s">
        <v>33</v>
      </c>
      <c r="B11" t="s">
        <v>34</v>
      </c>
      <c r="C11" t="s">
        <v>36</v>
      </c>
      <c r="D11">
        <f>LOOKUP(B11,lonlat_id!$C$2:$C$38,lonlat_id!$A$2:$A$38)</f>
        <v>4</v>
      </c>
      <c r="E11">
        <v>43.7</v>
      </c>
      <c r="F11">
        <v>3.6</v>
      </c>
      <c r="G11">
        <v>75</v>
      </c>
      <c r="H11">
        <v>14.5</v>
      </c>
      <c r="I11">
        <v>-6.2</v>
      </c>
      <c r="J11">
        <v>-5.5</v>
      </c>
      <c r="K11">
        <v>-5.7</v>
      </c>
      <c r="L11">
        <v>-5.25</v>
      </c>
      <c r="AE11">
        <v>2500</v>
      </c>
      <c r="AF11">
        <v>1.281914711</v>
      </c>
      <c r="AG11">
        <v>-0.363777905703</v>
      </c>
      <c r="AH11">
        <v>-0.20551189780199999</v>
      </c>
      <c r="AI11">
        <v>0.16717915236899999</v>
      </c>
      <c r="AJ11">
        <v>-245.428833008</v>
      </c>
      <c r="AK11">
        <v>2.1963089704500002E-2</v>
      </c>
      <c r="AL11">
        <v>-0.65987646579699999</v>
      </c>
      <c r="AM11">
        <v>-0.57080209255199998</v>
      </c>
      <c r="AN11">
        <v>-0.79419088363599999</v>
      </c>
    </row>
    <row r="12" spans="1:40">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E12">
        <v>3000</v>
      </c>
      <c r="AF12">
        <v>0.41715383529700001</v>
      </c>
      <c r="AG12">
        <v>0.436612486839</v>
      </c>
      <c r="AH12">
        <v>1.34219229221E-2</v>
      </c>
      <c r="AI12">
        <v>0.10346771031599999</v>
      </c>
      <c r="AJ12">
        <v>-154.42193603499999</v>
      </c>
      <c r="AK12">
        <v>1.05182547122E-2</v>
      </c>
      <c r="AL12">
        <v>-0.72777044773099997</v>
      </c>
      <c r="AM12">
        <v>-1.1680349111599999</v>
      </c>
      <c r="AN12">
        <v>-0.45413506031</v>
      </c>
    </row>
    <row r="13" spans="1:40">
      <c r="A13" t="s">
        <v>26</v>
      </c>
      <c r="B13" t="s">
        <v>37</v>
      </c>
      <c r="C13" t="s">
        <v>39</v>
      </c>
      <c r="D13">
        <f>LOOKUP(B13,lonlat_id!$C$2:$C$38,lonlat_id!$A$2:$A$38)</f>
        <v>5</v>
      </c>
      <c r="E13">
        <v>43.43</v>
      </c>
      <c r="F13">
        <v>-3.66</v>
      </c>
      <c r="G13">
        <v>75</v>
      </c>
      <c r="H13">
        <v>13</v>
      </c>
      <c r="I13">
        <v>-5.4</v>
      </c>
      <c r="J13">
        <v>-4.4800000000000004</v>
      </c>
      <c r="K13">
        <v>-4.47</v>
      </c>
      <c r="AE13">
        <v>3500</v>
      </c>
      <c r="AF13">
        <v>0.46108770370500002</v>
      </c>
      <c r="AG13">
        <v>0.81003296375300005</v>
      </c>
      <c r="AH13">
        <v>-3.2348543405500002E-2</v>
      </c>
      <c r="AI13">
        <v>0.23573099076699999</v>
      </c>
      <c r="AJ13">
        <v>-368.78411865200002</v>
      </c>
      <c r="AK13">
        <v>4.68475557864E-2</v>
      </c>
      <c r="AL13">
        <v>-1.43567717075</v>
      </c>
      <c r="AM13">
        <v>-1.5905297994600001</v>
      </c>
      <c r="AN13">
        <v>-0.91337156295800004</v>
      </c>
    </row>
    <row r="14" spans="1:40">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E14">
        <v>4000</v>
      </c>
      <c r="AF14">
        <v>1.08480453491</v>
      </c>
      <c r="AG14">
        <v>0.90675711631800004</v>
      </c>
      <c r="AH14">
        <v>2.5522589683500001E-2</v>
      </c>
      <c r="AI14">
        <v>0.21661299467100001</v>
      </c>
      <c r="AJ14">
        <v>-288.85675048799999</v>
      </c>
      <c r="AK14">
        <v>3.9115972816899998E-2</v>
      </c>
      <c r="AL14">
        <v>-0.99259293079400002</v>
      </c>
      <c r="AM14">
        <v>-1.4561327695799999</v>
      </c>
      <c r="AN14">
        <v>-0.80318117141699996</v>
      </c>
    </row>
    <row r="15" spans="1:40">
      <c r="A15" t="s">
        <v>43</v>
      </c>
      <c r="B15" t="s">
        <v>44</v>
      </c>
      <c r="C15" t="s">
        <v>45</v>
      </c>
      <c r="D15">
        <f>LOOKUP(B15,lonlat_id!$C$2:$C$38,lonlat_id!$A$2:$A$38)</f>
        <v>7</v>
      </c>
      <c r="E15">
        <v>51.38</v>
      </c>
      <c r="F15">
        <v>2.2999999999999998</v>
      </c>
      <c r="G15">
        <v>180</v>
      </c>
      <c r="H15">
        <v>10</v>
      </c>
      <c r="J15">
        <v>-4.5</v>
      </c>
      <c r="AE15">
        <v>4500</v>
      </c>
      <c r="AF15">
        <v>2.32648563385</v>
      </c>
      <c r="AG15">
        <v>0.97037911415099998</v>
      </c>
      <c r="AH15">
        <v>8.9987426996200007E-2</v>
      </c>
      <c r="AI15">
        <v>0.17057368159299999</v>
      </c>
      <c r="AJ15">
        <v>-396.31903076200001</v>
      </c>
      <c r="AK15">
        <v>3.5776913165999999E-2</v>
      </c>
      <c r="AL15">
        <v>-0.98347389697999998</v>
      </c>
      <c r="AM15">
        <v>-1.24127805233</v>
      </c>
      <c r="AN15">
        <v>-0.95891475677500004</v>
      </c>
    </row>
    <row r="16" spans="1:40">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E16">
        <v>5000</v>
      </c>
      <c r="AF16">
        <v>2.7348165512099998</v>
      </c>
      <c r="AG16">
        <v>-3.8018763065299999E-2</v>
      </c>
      <c r="AH16">
        <v>4.98412847519E-2</v>
      </c>
      <c r="AI16">
        <v>0.11363542825</v>
      </c>
      <c r="AJ16">
        <v>-296.935302734</v>
      </c>
      <c r="AK16">
        <v>3.1961638480399998E-2</v>
      </c>
      <c r="AL16">
        <v>-0.79226911068000005</v>
      </c>
      <c r="AM16">
        <v>-1.21787083149</v>
      </c>
      <c r="AN16">
        <v>-0.59953618049599999</v>
      </c>
    </row>
    <row r="17" spans="1:40">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E17">
        <v>5500</v>
      </c>
      <c r="AF17">
        <v>1.1922917366000001</v>
      </c>
      <c r="AG17">
        <v>-0.81993120908700001</v>
      </c>
      <c r="AH17">
        <v>-0.170439749956</v>
      </c>
      <c r="AI17">
        <v>0.25560092926</v>
      </c>
      <c r="AJ17">
        <v>-226.76223754899999</v>
      </c>
      <c r="AK17">
        <v>3.3787488937400002E-2</v>
      </c>
      <c r="AL17">
        <v>-1.0873364210100001</v>
      </c>
      <c r="AM17">
        <v>-1.41606128216</v>
      </c>
      <c r="AN17">
        <v>-0.85652899742099997</v>
      </c>
    </row>
    <row r="18" spans="1:40">
      <c r="A18" t="s">
        <v>48</v>
      </c>
      <c r="B18" t="s">
        <v>51</v>
      </c>
      <c r="C18" t="s">
        <v>52</v>
      </c>
      <c r="D18">
        <f>LOOKUP(B18,lonlat_id!$C$2:$C$38,lonlat_id!$A$2:$A$38)</f>
        <v>10</v>
      </c>
      <c r="E18">
        <v>50.13</v>
      </c>
      <c r="F18">
        <v>5.16</v>
      </c>
      <c r="G18">
        <v>180</v>
      </c>
      <c r="H18">
        <v>9</v>
      </c>
      <c r="I18">
        <v>-7.5</v>
      </c>
      <c r="J18">
        <v>-5.5</v>
      </c>
      <c r="K18">
        <v>-6</v>
      </c>
      <c r="L18">
        <v>-6.2</v>
      </c>
      <c r="AE18">
        <v>6000</v>
      </c>
      <c r="AF18">
        <v>2.55491638184</v>
      </c>
      <c r="AG18">
        <v>1.8656089305900001</v>
      </c>
      <c r="AH18">
        <v>0.241349101067</v>
      </c>
      <c r="AI18">
        <v>0.229121655226</v>
      </c>
      <c r="AJ18">
        <v>-306.10992431599999</v>
      </c>
      <c r="AK18">
        <v>4.52615767717E-2</v>
      </c>
      <c r="AL18">
        <v>-1.50500571728</v>
      </c>
      <c r="AM18">
        <v>-1.9165009260200001</v>
      </c>
      <c r="AN18">
        <v>-1.29655694962</v>
      </c>
    </row>
    <row r="19" spans="1:40">
      <c r="A19" t="s">
        <v>48</v>
      </c>
      <c r="B19" t="s">
        <v>51</v>
      </c>
      <c r="C19" t="s">
        <v>53</v>
      </c>
      <c r="D19">
        <f>LOOKUP(B19,lonlat_id!$C$2:$C$38,lonlat_id!$A$2:$A$38)</f>
        <v>10</v>
      </c>
      <c r="E19">
        <v>50.13</v>
      </c>
      <c r="F19">
        <v>5.16</v>
      </c>
      <c r="G19">
        <v>180</v>
      </c>
      <c r="H19">
        <v>8.9</v>
      </c>
      <c r="I19">
        <v>-7.5</v>
      </c>
      <c r="J19">
        <v>-5.55</v>
      </c>
      <c r="AE19">
        <v>6500</v>
      </c>
      <c r="AF19">
        <v>1.24197626114</v>
      </c>
      <c r="AG19">
        <v>0.20168519020100001</v>
      </c>
      <c r="AH19">
        <v>0.18732151389099999</v>
      </c>
      <c r="AI19">
        <v>0.12625682354000001</v>
      </c>
      <c r="AJ19">
        <v>-405.720214844</v>
      </c>
      <c r="AK19">
        <v>2.4366822093699999E-2</v>
      </c>
      <c r="AL19">
        <v>-1.5115259885800001</v>
      </c>
      <c r="AM19">
        <v>-2.2463212013199998</v>
      </c>
      <c r="AN19">
        <v>-1.2879106998400001</v>
      </c>
    </row>
    <row r="20" spans="1:40">
      <c r="A20" t="s">
        <v>54</v>
      </c>
      <c r="B20" t="s">
        <v>55</v>
      </c>
      <c r="C20" t="s">
        <v>56</v>
      </c>
      <c r="D20">
        <f>LOOKUP(B20,lonlat_id!$C$2:$C$38,lonlat_id!$A$2:$A$38)</f>
        <v>11</v>
      </c>
      <c r="E20">
        <v>49</v>
      </c>
      <c r="F20">
        <v>7</v>
      </c>
      <c r="G20">
        <v>185</v>
      </c>
      <c r="H20">
        <v>9.4</v>
      </c>
      <c r="I20">
        <v>-8.3699999999999992</v>
      </c>
      <c r="P20">
        <v>-5.4</v>
      </c>
      <c r="Q20">
        <v>-5.5</v>
      </c>
      <c r="R20">
        <v>-5.75</v>
      </c>
      <c r="S20">
        <v>-5.3</v>
      </c>
      <c r="AE20">
        <v>7000</v>
      </c>
      <c r="AF20">
        <v>-4.4489622116099997E-2</v>
      </c>
      <c r="AG20">
        <v>0.116370022297</v>
      </c>
      <c r="AH20">
        <v>0.120018333197</v>
      </c>
      <c r="AI20">
        <v>-9.6687942743300004E-2</v>
      </c>
      <c r="AJ20">
        <v>-19.137145996099999</v>
      </c>
      <c r="AK20">
        <v>-4.0184795856499998E-2</v>
      </c>
      <c r="AL20">
        <v>-0.71874129772200002</v>
      </c>
      <c r="AM20">
        <v>-1.0121785402300001</v>
      </c>
      <c r="AN20">
        <v>-0.46392583847000002</v>
      </c>
    </row>
    <row r="21" spans="1:40">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E21">
        <v>7500</v>
      </c>
      <c r="AF21">
        <v>1.06227684021</v>
      </c>
      <c r="AG21">
        <v>-0.20287257432899999</v>
      </c>
      <c r="AH21">
        <v>0.163843929768</v>
      </c>
      <c r="AI21">
        <v>-6.8204477429400001E-2</v>
      </c>
      <c r="AJ21">
        <v>-466.58477783199999</v>
      </c>
      <c r="AK21">
        <v>2.3270245641500001E-2</v>
      </c>
      <c r="AL21">
        <v>-1.8894423246400001</v>
      </c>
      <c r="AM21">
        <v>-1.79508244991</v>
      </c>
      <c r="AN21">
        <v>-1.420784235</v>
      </c>
    </row>
    <row r="22" spans="1:40">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E22">
        <v>8000</v>
      </c>
      <c r="AF22">
        <v>0.81409168243399999</v>
      </c>
      <c r="AG22">
        <v>-1.1766934394799999</v>
      </c>
      <c r="AH22">
        <v>-5.9189260006E-2</v>
      </c>
      <c r="AI22">
        <v>-3.7129886448399999E-2</v>
      </c>
      <c r="AJ22">
        <v>-229.71090698200001</v>
      </c>
      <c r="AK22">
        <v>8.2062706351300006E-3</v>
      </c>
      <c r="AL22">
        <v>-1.34272611141</v>
      </c>
      <c r="AM22">
        <v>-1.41387498379</v>
      </c>
      <c r="AN22">
        <v>-1.1041564941399999</v>
      </c>
    </row>
    <row r="23" spans="1:40">
      <c r="A23" t="s">
        <v>33</v>
      </c>
      <c r="B23" t="s">
        <v>59</v>
      </c>
      <c r="C23" t="s">
        <v>60</v>
      </c>
      <c r="D23">
        <f>LOOKUP(B23,lonlat_id!$C$2:$C$38,lonlat_id!$A$2:$A$38)</f>
        <v>12</v>
      </c>
      <c r="E23">
        <v>44.23</v>
      </c>
      <c r="F23">
        <v>4.26</v>
      </c>
      <c r="G23">
        <v>240</v>
      </c>
      <c r="H23">
        <v>13.2</v>
      </c>
      <c r="I23">
        <v>-6.8</v>
      </c>
      <c r="V23">
        <v>-5</v>
      </c>
      <c r="AE23">
        <v>8500</v>
      </c>
      <c r="AF23">
        <v>0.98690748214699997</v>
      </c>
      <c r="AG23">
        <v>-7.9370796680499997E-2</v>
      </c>
      <c r="AH23">
        <v>-2.3132041096700001E-2</v>
      </c>
      <c r="AI23">
        <v>0.14368149638200001</v>
      </c>
      <c r="AJ23">
        <v>-483.00445556599999</v>
      </c>
      <c r="AK23">
        <v>2.9059903696199998E-2</v>
      </c>
      <c r="AL23">
        <v>-1.70137941837</v>
      </c>
      <c r="AM23">
        <v>-1.8444072008100001</v>
      </c>
      <c r="AN23">
        <v>-1.52431178093</v>
      </c>
    </row>
    <row r="24" spans="1:40">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E24">
        <v>9000</v>
      </c>
      <c r="AF24">
        <v>8.6294174194299994E-2</v>
      </c>
      <c r="AG24">
        <v>-3.1253690719599998</v>
      </c>
      <c r="AH24">
        <v>-0.41392737626999998</v>
      </c>
      <c r="AI24">
        <v>-4.2614385485600002E-2</v>
      </c>
      <c r="AJ24">
        <v>-250.35980224599999</v>
      </c>
      <c r="AK24">
        <v>2.6727182790600001E-2</v>
      </c>
      <c r="AL24">
        <v>-1.3329547643699999</v>
      </c>
      <c r="AM24">
        <v>-1.7271155118899999</v>
      </c>
      <c r="AN24">
        <v>-0.92837691307100001</v>
      </c>
    </row>
    <row r="25" spans="1:40">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E25">
        <v>9500</v>
      </c>
      <c r="AF25">
        <v>-0.50879335403399994</v>
      </c>
      <c r="AG25">
        <v>-4.2584266662600001</v>
      </c>
      <c r="AH25">
        <v>-0.46028834581400002</v>
      </c>
      <c r="AI25">
        <v>-4.2365007102499998E-2</v>
      </c>
      <c r="AJ25">
        <v>-310.376708984</v>
      </c>
      <c r="AK25">
        <v>-1.9330345094200001E-2</v>
      </c>
      <c r="AL25">
        <v>-1.5077081918699999</v>
      </c>
      <c r="AM25">
        <v>-2.13493156433</v>
      </c>
      <c r="AN25">
        <v>-1.2575480938000001</v>
      </c>
    </row>
    <row r="26" spans="1:40">
      <c r="A26" t="s">
        <v>64</v>
      </c>
      <c r="B26" t="s">
        <v>65</v>
      </c>
      <c r="C26" t="s">
        <v>67</v>
      </c>
      <c r="D26">
        <f>LOOKUP(B26,lonlat_id!$C$2:$C$38,lonlat_id!$A$2:$A$38)</f>
        <v>14</v>
      </c>
      <c r="E26">
        <v>67.540000000000006</v>
      </c>
      <c r="F26">
        <v>13</v>
      </c>
      <c r="G26">
        <v>280</v>
      </c>
      <c r="H26">
        <v>2.8</v>
      </c>
      <c r="I26">
        <v>-10</v>
      </c>
      <c r="J26">
        <v>-7.33</v>
      </c>
      <c r="K26">
        <v>-7.25</v>
      </c>
      <c r="L26">
        <v>-7.2</v>
      </c>
      <c r="M26">
        <v>-7.35</v>
      </c>
      <c r="N26">
        <v>-7.33</v>
      </c>
      <c r="AE26">
        <v>10000</v>
      </c>
      <c r="AF26">
        <v>-0.48258233070399997</v>
      </c>
      <c r="AG26">
        <v>-2.79642415047</v>
      </c>
      <c r="AH26">
        <v>-0.41531750559800001</v>
      </c>
      <c r="AI26">
        <v>-3.52326780558E-2</v>
      </c>
      <c r="AJ26">
        <v>-261.16485595699999</v>
      </c>
      <c r="AK26">
        <v>2.2663805633800001E-2</v>
      </c>
      <c r="AL26">
        <v>-1.1753860712099999</v>
      </c>
      <c r="AM26">
        <v>-1.8210405111300001</v>
      </c>
      <c r="AN26">
        <v>-0.74619984626799996</v>
      </c>
    </row>
    <row r="27" spans="1:40">
      <c r="A27" t="s">
        <v>64</v>
      </c>
      <c r="B27" t="s">
        <v>65</v>
      </c>
      <c r="C27" t="s">
        <v>68</v>
      </c>
      <c r="D27">
        <f>LOOKUP(B27,lonlat_id!$C$2:$C$38,lonlat_id!$A$2:$A$38)</f>
        <v>14</v>
      </c>
      <c r="E27">
        <v>67.540000000000006</v>
      </c>
      <c r="F27">
        <v>13</v>
      </c>
      <c r="G27">
        <v>280</v>
      </c>
      <c r="H27">
        <v>2.8</v>
      </c>
      <c r="I27">
        <v>-10</v>
      </c>
      <c r="O27">
        <v>-7.53</v>
      </c>
      <c r="P27">
        <v>-7.75</v>
      </c>
      <c r="Q27">
        <v>-7.1</v>
      </c>
      <c r="AE27">
        <v>10500</v>
      </c>
      <c r="AF27">
        <v>-0.36223912239099998</v>
      </c>
      <c r="AG27">
        <v>-3.8864119052900001</v>
      </c>
      <c r="AH27">
        <v>-0.47136339545200001</v>
      </c>
      <c r="AI27">
        <v>-0.102428585291</v>
      </c>
      <c r="AJ27">
        <v>-228.954711914</v>
      </c>
      <c r="AK27">
        <v>2.15975567698E-3</v>
      </c>
      <c r="AL27">
        <v>-0.833125948906</v>
      </c>
      <c r="AM27">
        <v>-1.1478410959200001</v>
      </c>
      <c r="AN27">
        <v>-0.83805799484300003</v>
      </c>
    </row>
    <row r="28" spans="1:40">
      <c r="A28" t="s">
        <v>23</v>
      </c>
      <c r="B28" t="s">
        <v>69</v>
      </c>
      <c r="C28" t="s">
        <v>70</v>
      </c>
      <c r="D28">
        <f>LOOKUP(B28,lonlat_id!$C$2:$C$38,lonlat_id!$A$2:$A$38)</f>
        <v>15</v>
      </c>
      <c r="E28">
        <v>45</v>
      </c>
      <c r="F28">
        <v>10</v>
      </c>
      <c r="G28">
        <v>300</v>
      </c>
      <c r="H28">
        <v>12</v>
      </c>
      <c r="K28">
        <v>-4.25</v>
      </c>
      <c r="L28">
        <v>-3.75</v>
      </c>
      <c r="M28">
        <v>-3.6</v>
      </c>
      <c r="N28">
        <v>-3.3</v>
      </c>
      <c r="O28">
        <v>-3.6</v>
      </c>
      <c r="P28">
        <v>-3.85</v>
      </c>
      <c r="Q28">
        <v>-3.75</v>
      </c>
      <c r="AE28">
        <v>11000</v>
      </c>
      <c r="AF28">
        <v>-0.60189914703400005</v>
      </c>
      <c r="AG28">
        <v>-6.9394330978400003</v>
      </c>
      <c r="AH28">
        <v>-0.84205901622799995</v>
      </c>
      <c r="AI28">
        <v>-0.20376044511800001</v>
      </c>
      <c r="AJ28">
        <v>-245.18572997999999</v>
      </c>
      <c r="AK28">
        <v>-1.3069953769400001E-2</v>
      </c>
      <c r="AL28">
        <v>-1.6325849294699999</v>
      </c>
      <c r="AM28">
        <v>-2.0353388786300002</v>
      </c>
      <c r="AN28">
        <v>-0.94501352310200004</v>
      </c>
    </row>
    <row r="29" spans="1:40">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E29">
        <v>11500</v>
      </c>
      <c r="AF29">
        <v>-0.24434542655899999</v>
      </c>
      <c r="AG29">
        <v>-3.9732904434199998</v>
      </c>
      <c r="AH29">
        <v>-0.42136931419399998</v>
      </c>
      <c r="AI29">
        <v>-0.147168770432</v>
      </c>
      <c r="AJ29">
        <v>-358.326660156</v>
      </c>
      <c r="AK29">
        <v>-3.0204616486999999E-3</v>
      </c>
      <c r="AL29">
        <v>-2.3013272285499999</v>
      </c>
      <c r="AM29">
        <v>-3.05501937866</v>
      </c>
      <c r="AN29">
        <v>-1.3378911018399999</v>
      </c>
    </row>
    <row r="30" spans="1:40">
      <c r="A30" t="s">
        <v>73</v>
      </c>
      <c r="B30" t="s">
        <v>74</v>
      </c>
      <c r="C30" t="s">
        <v>75</v>
      </c>
      <c r="D30">
        <f>LOOKUP(B30,lonlat_id!$C$2:$C$38,lonlat_id!$A$2:$A$38)</f>
        <v>17</v>
      </c>
      <c r="E30">
        <v>58.15</v>
      </c>
      <c r="F30">
        <v>-4.9800000000000004</v>
      </c>
      <c r="G30">
        <v>220</v>
      </c>
      <c r="H30">
        <v>7.2</v>
      </c>
      <c r="I30">
        <v>-7.1</v>
      </c>
      <c r="J30">
        <v>-5.2</v>
      </c>
      <c r="K30">
        <v>-4.2</v>
      </c>
      <c r="L30">
        <v>-5</v>
      </c>
      <c r="M30">
        <v>-4.82</v>
      </c>
      <c r="AE30">
        <v>12000</v>
      </c>
      <c r="AF30">
        <v>-0.25141191482500003</v>
      </c>
      <c r="AG30">
        <v>-4.4568176269500004</v>
      </c>
      <c r="AH30">
        <v>-0.59545540809599995</v>
      </c>
      <c r="AI30">
        <v>-0.18826393783100001</v>
      </c>
      <c r="AJ30">
        <v>-325.607910156</v>
      </c>
      <c r="AK30">
        <v>-1.25513188541E-2</v>
      </c>
      <c r="AL30">
        <v>-2.9100193977400002</v>
      </c>
      <c r="AM30">
        <v>-3.1755781173700002</v>
      </c>
      <c r="AN30">
        <v>-1.7240538597099999</v>
      </c>
    </row>
    <row r="31" spans="1:40">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40">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7">
      <c r="A33" t="s">
        <v>80</v>
      </c>
      <c r="B33" t="s">
        <v>81</v>
      </c>
      <c r="C33" t="s">
        <v>82</v>
      </c>
      <c r="D33">
        <f>LOOKUP(B33,lonlat_id!$C$2:$C$38,lonlat_id!$A$2:$A$38)</f>
        <v>19</v>
      </c>
      <c r="E33">
        <v>36.15</v>
      </c>
      <c r="F33">
        <v>-5.35</v>
      </c>
      <c r="G33">
        <v>400</v>
      </c>
      <c r="H33">
        <v>18.3</v>
      </c>
      <c r="I33">
        <v>-5</v>
      </c>
      <c r="J33">
        <v>-5</v>
      </c>
    </row>
    <row r="34" spans="1:27">
      <c r="A34" t="s">
        <v>61</v>
      </c>
      <c r="B34" t="s">
        <v>83</v>
      </c>
      <c r="C34" t="s">
        <v>84</v>
      </c>
      <c r="D34">
        <f>LOOKUP(B34,lonlat_id!$C$2:$C$38,lonlat_id!$A$2:$A$38)</f>
        <v>20</v>
      </c>
      <c r="E34">
        <v>31.75</v>
      </c>
      <c r="F34">
        <v>35.020000000000003</v>
      </c>
      <c r="G34">
        <v>400</v>
      </c>
      <c r="H34">
        <v>20.3</v>
      </c>
      <c r="I34">
        <v>-5</v>
      </c>
      <c r="J34">
        <v>-5.17</v>
      </c>
      <c r="K34">
        <v>-6.7</v>
      </c>
      <c r="L34">
        <v>-7.3</v>
      </c>
    </row>
    <row r="35" spans="1:27">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c r="Z35" t="s">
        <v>157</v>
      </c>
      <c r="AA35" t="s">
        <v>160</v>
      </c>
    </row>
    <row r="36" spans="1:27">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7">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7">
      <c r="A38" t="s">
        <v>76</v>
      </c>
      <c r="B38" t="s">
        <v>133</v>
      </c>
      <c r="C38" t="s">
        <v>91</v>
      </c>
      <c r="D38">
        <f>LOOKUP(B38,lonlat_id!$C$2:$C$38,lonlat_id!$A$2:$A$38)</f>
        <v>23</v>
      </c>
      <c r="E38">
        <v>46.32</v>
      </c>
      <c r="F38">
        <v>22.25</v>
      </c>
      <c r="G38">
        <v>482</v>
      </c>
      <c r="H38">
        <v>9.81</v>
      </c>
      <c r="I38">
        <v>-10.3</v>
      </c>
      <c r="J38">
        <v>-7.8</v>
      </c>
    </row>
    <row r="39" spans="1:27">
      <c r="A39" t="s">
        <v>92</v>
      </c>
      <c r="B39" t="s">
        <v>93</v>
      </c>
      <c r="C39" t="s">
        <v>94</v>
      </c>
      <c r="D39">
        <f>LOOKUP(B39,lonlat_id!$C$2:$C$38,lonlat_id!$A$2:$A$38)</f>
        <v>24</v>
      </c>
      <c r="E39">
        <v>45.77</v>
      </c>
      <c r="F39">
        <v>14.22</v>
      </c>
      <c r="G39">
        <v>529</v>
      </c>
      <c r="H39">
        <v>8</v>
      </c>
      <c r="I39">
        <v>-9.1999999999999993</v>
      </c>
      <c r="J39">
        <v>-6.7</v>
      </c>
    </row>
    <row r="40" spans="1:27">
      <c r="A40" t="s">
        <v>95</v>
      </c>
      <c r="B40" t="s">
        <v>96</v>
      </c>
      <c r="C40" t="s">
        <v>97</v>
      </c>
      <c r="D40">
        <f>LOOKUP(B40,lonlat_id!$C$2:$C$38,lonlat_id!$A$2:$A$38)</f>
        <v>25</v>
      </c>
      <c r="E40">
        <v>45</v>
      </c>
      <c r="F40">
        <v>21</v>
      </c>
      <c r="G40">
        <v>530</v>
      </c>
      <c r="H40">
        <v>11.6</v>
      </c>
      <c r="J40">
        <v>-6.6</v>
      </c>
      <c r="K40">
        <v>-7.25</v>
      </c>
      <c r="L40">
        <v>-7.2</v>
      </c>
    </row>
    <row r="41" spans="1:27">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7">
      <c r="A42" t="s">
        <v>26</v>
      </c>
      <c r="B42" t="s">
        <v>101</v>
      </c>
      <c r="C42" t="s">
        <v>102</v>
      </c>
      <c r="D42">
        <f>LOOKUP(B42,lonlat_id!$C$2:$C$38,lonlat_id!$A$2:$A$38)</f>
        <v>27</v>
      </c>
      <c r="E42">
        <v>36.5</v>
      </c>
      <c r="F42">
        <v>-4.67</v>
      </c>
      <c r="G42">
        <v>625</v>
      </c>
      <c r="H42">
        <v>17.5</v>
      </c>
      <c r="J42">
        <v>-3.6</v>
      </c>
      <c r="K42">
        <v>-4.4000000000000004</v>
      </c>
      <c r="L42">
        <v>-4.4000000000000004</v>
      </c>
    </row>
    <row r="43" spans="1:27">
      <c r="A43" t="s">
        <v>26</v>
      </c>
      <c r="B43" t="s">
        <v>101</v>
      </c>
      <c r="C43" t="s">
        <v>103</v>
      </c>
      <c r="D43">
        <f>LOOKUP(B43,lonlat_id!$C$2:$C$38,lonlat_id!$A$2:$A$38)</f>
        <v>27</v>
      </c>
      <c r="E43">
        <v>36.5</v>
      </c>
      <c r="F43">
        <v>-4.67</v>
      </c>
      <c r="G43">
        <v>625</v>
      </c>
      <c r="H43">
        <v>17.5</v>
      </c>
      <c r="I43">
        <v>-5</v>
      </c>
      <c r="N43">
        <v>-4.8</v>
      </c>
      <c r="O43">
        <v>-5</v>
      </c>
    </row>
    <row r="44" spans="1:27">
      <c r="A44" t="s">
        <v>26</v>
      </c>
      <c r="B44" t="s">
        <v>101</v>
      </c>
      <c r="C44" t="s">
        <v>104</v>
      </c>
      <c r="D44">
        <f>LOOKUP(B44,lonlat_id!$C$2:$C$38,lonlat_id!$A$2:$A$38)</f>
        <v>27</v>
      </c>
      <c r="E44">
        <v>36.5</v>
      </c>
      <c r="F44">
        <v>-4.67</v>
      </c>
      <c r="G44">
        <v>625</v>
      </c>
      <c r="H44">
        <v>17.5</v>
      </c>
      <c r="M44">
        <v>-4.42</v>
      </c>
      <c r="P44">
        <v>-4.58</v>
      </c>
    </row>
    <row r="45" spans="1:27">
      <c r="A45" t="s">
        <v>26</v>
      </c>
      <c r="B45" t="s">
        <v>101</v>
      </c>
      <c r="C45" t="s">
        <v>105</v>
      </c>
      <c r="D45">
        <f>LOOKUP(B45,lonlat_id!$C$2:$C$38,lonlat_id!$A$2:$A$38)</f>
        <v>27</v>
      </c>
      <c r="E45">
        <v>36.5</v>
      </c>
      <c r="F45">
        <v>-4.67</v>
      </c>
      <c r="G45">
        <v>625</v>
      </c>
      <c r="H45">
        <v>17.5</v>
      </c>
      <c r="K45">
        <v>-4.9400000000000004</v>
      </c>
      <c r="L45">
        <v>-4.57</v>
      </c>
      <c r="M45">
        <v>-4.46</v>
      </c>
      <c r="N45">
        <v>-5.26</v>
      </c>
    </row>
    <row r="46" spans="1:27">
      <c r="A46" t="s">
        <v>98</v>
      </c>
      <c r="B46" t="s">
        <v>106</v>
      </c>
      <c r="C46" t="s">
        <v>107</v>
      </c>
      <c r="D46">
        <f>LOOKUP(B46,lonlat_id!$C$2:$C$38,lonlat_id!$A$2:$A$38)</f>
        <v>28</v>
      </c>
      <c r="E46">
        <v>66.05</v>
      </c>
      <c r="F46">
        <v>14.67</v>
      </c>
      <c r="G46">
        <v>730</v>
      </c>
      <c r="H46">
        <v>-0.5</v>
      </c>
      <c r="R46">
        <v>-9.4</v>
      </c>
      <c r="S46">
        <v>-9.0500000000000007</v>
      </c>
    </row>
    <row r="47" spans="1:27">
      <c r="A47" t="s">
        <v>26</v>
      </c>
      <c r="B47" t="s">
        <v>108</v>
      </c>
      <c r="C47" t="s">
        <v>109</v>
      </c>
      <c r="D47">
        <f>LOOKUP(B47,lonlat_id!$C$2:$C$38,lonlat_id!$A$2:$A$38)</f>
        <v>29</v>
      </c>
      <c r="E47">
        <v>43.03</v>
      </c>
      <c r="F47">
        <v>-3.65</v>
      </c>
      <c r="G47">
        <v>860</v>
      </c>
      <c r="H47">
        <v>10.4</v>
      </c>
      <c r="K47">
        <v>-6.2</v>
      </c>
      <c r="L47">
        <v>-6.38</v>
      </c>
      <c r="M47">
        <v>-6.1</v>
      </c>
      <c r="N47">
        <v>-6.8</v>
      </c>
      <c r="Q47">
        <v>-6</v>
      </c>
      <c r="R47">
        <v>-6.5</v>
      </c>
    </row>
    <row r="48" spans="1:27">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8"/>
  <sheetViews>
    <sheetView topLeftCell="J1" zoomScale="80" zoomScaleNormal="80" zoomScalePageLayoutView="80" workbookViewId="0">
      <selection activeCell="AI37" sqref="AI37"/>
    </sheetView>
  </sheetViews>
  <sheetFormatPr baseColWidth="10" defaultRowHeight="15" x14ac:dyDescent="0"/>
  <sheetData>
    <row r="1" spans="1:39">
      <c r="A1" t="s">
        <v>0</v>
      </c>
    </row>
    <row r="2" spans="1:39">
      <c r="A2" t="s">
        <v>1</v>
      </c>
    </row>
    <row r="3" spans="1:39">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39">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X4" t="s">
        <v>145</v>
      </c>
      <c r="AD4" t="s">
        <v>135</v>
      </c>
      <c r="AE4" s="2" t="s">
        <v>136</v>
      </c>
      <c r="AF4" s="2" t="s">
        <v>137</v>
      </c>
      <c r="AG4" s="2" t="s">
        <v>138</v>
      </c>
      <c r="AH4" s="2" t="s">
        <v>139</v>
      </c>
      <c r="AI4" s="2" t="s">
        <v>140</v>
      </c>
      <c r="AJ4" s="2" t="s">
        <v>141</v>
      </c>
      <c r="AK4" s="2" t="s">
        <v>142</v>
      </c>
      <c r="AL4" s="2" t="s">
        <v>143</v>
      </c>
      <c r="AM4" s="2" t="s">
        <v>144</v>
      </c>
    </row>
    <row r="5" spans="1:39">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D5">
        <v>100</v>
      </c>
      <c r="AE5">
        <v>0</v>
      </c>
      <c r="AF5">
        <v>0</v>
      </c>
      <c r="AG5">
        <v>0</v>
      </c>
      <c r="AH5">
        <v>0</v>
      </c>
      <c r="AI5">
        <v>0</v>
      </c>
      <c r="AJ5">
        <v>0</v>
      </c>
      <c r="AK5">
        <v>0</v>
      </c>
      <c r="AL5">
        <v>0</v>
      </c>
      <c r="AM5">
        <v>0</v>
      </c>
    </row>
    <row r="6" spans="1:39">
      <c r="A6" t="s">
        <v>23</v>
      </c>
      <c r="B6" t="s">
        <v>24</v>
      </c>
      <c r="C6" t="s">
        <v>25</v>
      </c>
      <c r="D6">
        <f>LOOKUP(B6,lonlat_id!$C$2:$C$38,lonlat_id!$A$2:$A$38)</f>
        <v>1</v>
      </c>
      <c r="E6">
        <v>38.15</v>
      </c>
      <c r="F6">
        <v>13.2</v>
      </c>
      <c r="G6">
        <v>22</v>
      </c>
      <c r="H6">
        <v>19.399999999999999</v>
      </c>
      <c r="I6">
        <v>-6</v>
      </c>
      <c r="J6">
        <v>-6.7</v>
      </c>
      <c r="K6">
        <v>-5.5</v>
      </c>
      <c r="P6">
        <v>-5.5</v>
      </c>
      <c r="Q6">
        <v>-6.2</v>
      </c>
      <c r="R6">
        <v>-5.25</v>
      </c>
      <c r="AD6">
        <v>500</v>
      </c>
      <c r="AE6">
        <v>1.3570067882500001</v>
      </c>
      <c r="AF6">
        <v>-1.0430676937100001</v>
      </c>
      <c r="AG6">
        <v>-0.24082341790199999</v>
      </c>
      <c r="AH6">
        <v>4.0527917444700003E-2</v>
      </c>
      <c r="AI6">
        <v>-148.16424560499999</v>
      </c>
      <c r="AJ6">
        <v>4.3630450964000003E-3</v>
      </c>
      <c r="AK6">
        <v>-0.490881443024</v>
      </c>
      <c r="AL6">
        <v>-0.43260669708299998</v>
      </c>
      <c r="AM6">
        <v>-0.63828063011199998</v>
      </c>
    </row>
    <row r="7" spans="1:39">
      <c r="A7" t="s">
        <v>26</v>
      </c>
      <c r="B7" t="s">
        <v>27</v>
      </c>
      <c r="C7" t="s">
        <v>28</v>
      </c>
      <c r="D7">
        <f>LOOKUP(B7,lonlat_id!$C$2:$C$38,lonlat_id!$A$2:$A$38)</f>
        <v>2</v>
      </c>
      <c r="E7">
        <v>43.23</v>
      </c>
      <c r="F7">
        <v>-4.3</v>
      </c>
      <c r="G7">
        <v>24</v>
      </c>
      <c r="H7">
        <v>13</v>
      </c>
      <c r="Q7">
        <v>-4.75</v>
      </c>
      <c r="R7">
        <v>-4.5999999999999996</v>
      </c>
      <c r="S7">
        <v>-4.8</v>
      </c>
      <c r="T7">
        <v>-4.3</v>
      </c>
      <c r="U7">
        <v>-4.25</v>
      </c>
      <c r="V7">
        <v>-4.2</v>
      </c>
      <c r="AD7">
        <v>1000</v>
      </c>
      <c r="AE7">
        <v>4.3137178421</v>
      </c>
      <c r="AF7">
        <v>-8.7683379650099993E-2</v>
      </c>
      <c r="AG7">
        <v>-9.5109529793299993E-2</v>
      </c>
      <c r="AH7">
        <v>6.8633146583999993E-2</v>
      </c>
      <c r="AI7">
        <v>-170.260009766</v>
      </c>
      <c r="AJ7">
        <v>-1.38140842319E-3</v>
      </c>
      <c r="AK7">
        <v>-0.66940617561299998</v>
      </c>
      <c r="AL7">
        <v>-0.555124521255</v>
      </c>
      <c r="AM7">
        <v>-0.40905106067699998</v>
      </c>
    </row>
    <row r="8" spans="1:39">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D8">
        <v>1500</v>
      </c>
      <c r="AE8">
        <v>2.12912487984</v>
      </c>
      <c r="AF8">
        <v>-2.34371089935</v>
      </c>
      <c r="AG8">
        <v>-0.41283300518999999</v>
      </c>
      <c r="AH8">
        <v>0.127712100744</v>
      </c>
      <c r="AI8">
        <v>-309.855957031</v>
      </c>
      <c r="AJ8">
        <v>1.04808136821E-2</v>
      </c>
      <c r="AK8">
        <v>-1.17464184761</v>
      </c>
      <c r="AL8">
        <v>-1.1892018318199999</v>
      </c>
      <c r="AM8">
        <v>-1.0915610790300001</v>
      </c>
    </row>
    <row r="9" spans="1:39">
      <c r="A9" t="s">
        <v>29</v>
      </c>
      <c r="B9" t="s">
        <v>30</v>
      </c>
      <c r="C9" t="s">
        <v>32</v>
      </c>
      <c r="D9">
        <f>LOOKUP(B9,lonlat_id!$C$2:$C$38,lonlat_id!$A$2:$A$38)</f>
        <v>3</v>
      </c>
      <c r="E9">
        <v>52.23</v>
      </c>
      <c r="F9">
        <v>-9.44</v>
      </c>
      <c r="G9">
        <v>60</v>
      </c>
      <c r="H9">
        <v>10.4</v>
      </c>
      <c r="I9">
        <v>-5.6</v>
      </c>
      <c r="J9">
        <v>-3.54</v>
      </c>
      <c r="AD9">
        <v>2000</v>
      </c>
      <c r="AE9">
        <v>3.7918708324399999</v>
      </c>
      <c r="AF9">
        <v>-1.63547372818</v>
      </c>
      <c r="AG9">
        <v>-4.8634029924899999E-2</v>
      </c>
      <c r="AH9">
        <v>-0.16870543360699999</v>
      </c>
      <c r="AI9">
        <v>-278.77233886699997</v>
      </c>
      <c r="AJ9">
        <v>-1.9325967878099999E-3</v>
      </c>
      <c r="AK9">
        <v>-0.53068685531600002</v>
      </c>
      <c r="AL9">
        <v>-0.69461226463299997</v>
      </c>
      <c r="AM9">
        <v>-1.1529422998400001</v>
      </c>
    </row>
    <row r="10" spans="1:39">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D10">
        <v>2500</v>
      </c>
      <c r="AE10">
        <v>4.0845928192100001</v>
      </c>
      <c r="AF10">
        <v>-0.104255437851</v>
      </c>
      <c r="AG10">
        <v>-8.5606716573200001E-2</v>
      </c>
      <c r="AH10">
        <v>0.13644418120400001</v>
      </c>
      <c r="AI10">
        <v>-360.445068359</v>
      </c>
      <c r="AJ10">
        <v>2.6503160595900001E-2</v>
      </c>
      <c r="AK10">
        <v>-1.18958568573</v>
      </c>
      <c r="AL10">
        <v>-1.2596476078000001</v>
      </c>
      <c r="AM10">
        <v>-1.13724160194</v>
      </c>
    </row>
    <row r="11" spans="1:39">
      <c r="A11" t="s">
        <v>33</v>
      </c>
      <c r="B11" t="s">
        <v>34</v>
      </c>
      <c r="C11" t="s">
        <v>36</v>
      </c>
      <c r="D11">
        <f>LOOKUP(B11,lonlat_id!$C$2:$C$38,lonlat_id!$A$2:$A$38)</f>
        <v>4</v>
      </c>
      <c r="E11">
        <v>43.7</v>
      </c>
      <c r="F11">
        <v>3.6</v>
      </c>
      <c r="G11">
        <v>75</v>
      </c>
      <c r="H11">
        <v>14.5</v>
      </c>
      <c r="I11">
        <v>-6.2</v>
      </c>
      <c r="J11">
        <v>-5.5</v>
      </c>
      <c r="K11">
        <v>-5.7</v>
      </c>
      <c r="L11">
        <v>-5.25</v>
      </c>
      <c r="AD11">
        <v>3000</v>
      </c>
      <c r="AE11">
        <v>2.3550074100499998</v>
      </c>
      <c r="AF11">
        <v>-0.58749508857699995</v>
      </c>
      <c r="AG11">
        <v>-0.146643459797</v>
      </c>
      <c r="AH11">
        <v>0.124970249832</v>
      </c>
      <c r="AI11">
        <v>-200.250823975</v>
      </c>
      <c r="AJ11">
        <v>7.2105396539000003E-3</v>
      </c>
      <c r="AK11">
        <v>-1.07490301132</v>
      </c>
      <c r="AL11">
        <v>-1.2509305477099999</v>
      </c>
      <c r="AM11">
        <v>-0.70011186599700004</v>
      </c>
    </row>
    <row r="12" spans="1:39">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D12">
        <v>3500</v>
      </c>
      <c r="AE12">
        <v>3.5644533634200002</v>
      </c>
      <c r="AF12">
        <v>0.534849464893</v>
      </c>
      <c r="AG12">
        <v>2.6807826012400001E-2</v>
      </c>
      <c r="AH12">
        <v>0.18336871266400001</v>
      </c>
      <c r="AI12">
        <v>-379.23931884799998</v>
      </c>
      <c r="AJ12">
        <v>2.6499113067999999E-2</v>
      </c>
      <c r="AK12">
        <v>-1.31680226326</v>
      </c>
      <c r="AL12">
        <v>-1.35668778419</v>
      </c>
      <c r="AM12">
        <v>-1.0845695734</v>
      </c>
    </row>
    <row r="13" spans="1:39">
      <c r="A13" t="s">
        <v>26</v>
      </c>
      <c r="B13" t="s">
        <v>37</v>
      </c>
      <c r="C13" t="s">
        <v>39</v>
      </c>
      <c r="D13">
        <f>LOOKUP(B13,lonlat_id!$C$2:$C$38,lonlat_id!$A$2:$A$38)</f>
        <v>5</v>
      </c>
      <c r="E13">
        <v>43.43</v>
      </c>
      <c r="F13">
        <v>-3.66</v>
      </c>
      <c r="G13">
        <v>75</v>
      </c>
      <c r="H13">
        <v>13</v>
      </c>
      <c r="I13">
        <v>-5.4</v>
      </c>
      <c r="J13">
        <v>-4.4800000000000004</v>
      </c>
      <c r="K13">
        <v>-4.47</v>
      </c>
      <c r="AD13">
        <v>4000</v>
      </c>
      <c r="AE13">
        <v>3.2043359279599999</v>
      </c>
      <c r="AF13">
        <v>-9.37381982803E-2</v>
      </c>
      <c r="AG13">
        <v>-0.115659885108</v>
      </c>
      <c r="AH13">
        <v>0.196191847324</v>
      </c>
      <c r="AI13">
        <v>-288.87347412100002</v>
      </c>
      <c r="AJ13">
        <v>1.9904358312499999E-2</v>
      </c>
      <c r="AK13">
        <v>-1.0050191879299999</v>
      </c>
      <c r="AL13">
        <v>-1.2573537826500001</v>
      </c>
      <c r="AM13">
        <v>-0.92668080329900004</v>
      </c>
    </row>
    <row r="14" spans="1:39">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D14">
        <v>4500</v>
      </c>
      <c r="AE14">
        <v>4.3830003738399999</v>
      </c>
      <c r="AF14">
        <v>1.0410962104799999</v>
      </c>
      <c r="AG14">
        <v>9.3847751617399999E-2</v>
      </c>
      <c r="AH14">
        <v>0.23957255482699999</v>
      </c>
      <c r="AI14">
        <v>-374.488525391</v>
      </c>
      <c r="AJ14">
        <v>2.0510442555000001E-2</v>
      </c>
      <c r="AK14">
        <v>-0.95776748657199995</v>
      </c>
      <c r="AL14">
        <v>-0.99841213226299996</v>
      </c>
      <c r="AM14">
        <v>-1.09475290775</v>
      </c>
    </row>
    <row r="15" spans="1:39">
      <c r="A15" t="s">
        <v>43</v>
      </c>
      <c r="B15" t="s">
        <v>44</v>
      </c>
      <c r="C15" t="s">
        <v>45</v>
      </c>
      <c r="D15">
        <f>LOOKUP(B15,lonlat_id!$C$2:$C$38,lonlat_id!$A$2:$A$38)</f>
        <v>7</v>
      </c>
      <c r="E15">
        <v>51.38</v>
      </c>
      <c r="F15">
        <v>2.2999999999999998</v>
      </c>
      <c r="G15">
        <v>180</v>
      </c>
      <c r="H15">
        <v>10</v>
      </c>
      <c r="J15">
        <v>-4.5</v>
      </c>
      <c r="AD15">
        <v>5000</v>
      </c>
      <c r="AE15">
        <v>5.3332424163800001</v>
      </c>
      <c r="AF15">
        <v>1.5218238830599999</v>
      </c>
      <c r="AG15">
        <v>0.21318933367699999</v>
      </c>
      <c r="AH15">
        <v>0.24617817997899999</v>
      </c>
      <c r="AI15">
        <v>-409.33807373000002</v>
      </c>
      <c r="AJ15">
        <v>2.9444087296699999E-2</v>
      </c>
      <c r="AK15">
        <v>-1.21472620964</v>
      </c>
      <c r="AL15">
        <v>-1.33311772346</v>
      </c>
      <c r="AM15">
        <v>-1.19419598579</v>
      </c>
    </row>
    <row r="16" spans="1:39">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D16">
        <v>5500</v>
      </c>
      <c r="AE16">
        <v>2.6859743595099999</v>
      </c>
      <c r="AF16">
        <v>-0.1121545434</v>
      </c>
      <c r="AG16">
        <v>-7.3415637016300004E-3</v>
      </c>
      <c r="AH16">
        <v>0.25748580694200002</v>
      </c>
      <c r="AI16">
        <v>-311.45343017599998</v>
      </c>
      <c r="AJ16">
        <v>3.0527276918300001E-2</v>
      </c>
      <c r="AK16">
        <v>-1.28707623482</v>
      </c>
      <c r="AL16">
        <v>-1.72002792358</v>
      </c>
      <c r="AM16">
        <v>-1.1063210964200001</v>
      </c>
    </row>
    <row r="17" spans="1:39">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D17">
        <v>6000</v>
      </c>
      <c r="AE17">
        <v>3.41564965248</v>
      </c>
      <c r="AF17">
        <v>2.1885178089099999</v>
      </c>
      <c r="AG17">
        <v>0.17580232024199999</v>
      </c>
      <c r="AH17">
        <v>0.31722378730799999</v>
      </c>
      <c r="AI17">
        <v>-571.71777343799999</v>
      </c>
      <c r="AJ17">
        <v>7.3354274034499997E-2</v>
      </c>
      <c r="AK17">
        <v>-2.0364220142399998</v>
      </c>
      <c r="AL17">
        <v>-2.3199377059900002</v>
      </c>
      <c r="AM17">
        <v>-1.5710572004300001</v>
      </c>
    </row>
    <row r="18" spans="1:39">
      <c r="A18" t="s">
        <v>48</v>
      </c>
      <c r="B18" t="s">
        <v>51</v>
      </c>
      <c r="C18" t="s">
        <v>52</v>
      </c>
      <c r="D18">
        <f>LOOKUP(B18,lonlat_id!$C$2:$C$38,lonlat_id!$A$2:$A$38)</f>
        <v>10</v>
      </c>
      <c r="E18">
        <v>50.13</v>
      </c>
      <c r="F18">
        <v>5.16</v>
      </c>
      <c r="G18">
        <v>180</v>
      </c>
      <c r="H18">
        <v>9</v>
      </c>
      <c r="I18">
        <v>-7.5</v>
      </c>
      <c r="J18">
        <v>-5.5</v>
      </c>
      <c r="K18">
        <v>-6</v>
      </c>
      <c r="L18">
        <v>-6.2</v>
      </c>
      <c r="AD18">
        <v>6500</v>
      </c>
      <c r="AE18">
        <v>1.6957786083199999</v>
      </c>
      <c r="AF18">
        <v>-0.88841879367800003</v>
      </c>
      <c r="AG18">
        <v>2.74440534413E-2</v>
      </c>
      <c r="AH18">
        <v>6.2170110642899998E-2</v>
      </c>
      <c r="AI18">
        <v>-359.16143798799999</v>
      </c>
      <c r="AJ18">
        <v>5.9192152693900001E-3</v>
      </c>
      <c r="AK18">
        <v>-1.3280749321</v>
      </c>
      <c r="AL18">
        <v>-2.1029291152999998</v>
      </c>
      <c r="AM18">
        <v>-1.63996994495</v>
      </c>
    </row>
    <row r="19" spans="1:39">
      <c r="A19" t="s">
        <v>48</v>
      </c>
      <c r="B19" t="s">
        <v>51</v>
      </c>
      <c r="C19" t="s">
        <v>53</v>
      </c>
      <c r="D19">
        <f>LOOKUP(B19,lonlat_id!$C$2:$C$38,lonlat_id!$A$2:$A$38)</f>
        <v>10</v>
      </c>
      <c r="E19">
        <v>50.13</v>
      </c>
      <c r="F19">
        <v>5.16</v>
      </c>
      <c r="G19">
        <v>180</v>
      </c>
      <c r="H19">
        <v>8.9</v>
      </c>
      <c r="I19">
        <v>-7.5</v>
      </c>
      <c r="J19">
        <v>-5.55</v>
      </c>
      <c r="AD19">
        <v>7000</v>
      </c>
      <c r="AE19">
        <v>0.39721894264199997</v>
      </c>
      <c r="AF19">
        <v>-3.8015110492700002</v>
      </c>
      <c r="AG19">
        <v>-0.29194411635400003</v>
      </c>
      <c r="AH19">
        <v>-0.24169418215800001</v>
      </c>
      <c r="AI19">
        <v>-183.66726684599999</v>
      </c>
      <c r="AJ19">
        <v>-4.4508658349499998E-2</v>
      </c>
      <c r="AK19">
        <v>-0.83753013610799998</v>
      </c>
      <c r="AL19">
        <v>-1.58673763275</v>
      </c>
      <c r="AM19">
        <v>-0.73371815681499997</v>
      </c>
    </row>
    <row r="20" spans="1:39">
      <c r="A20" t="s">
        <v>54</v>
      </c>
      <c r="B20" t="s">
        <v>55</v>
      </c>
      <c r="C20" t="s">
        <v>56</v>
      </c>
      <c r="D20">
        <f>LOOKUP(B20,lonlat_id!$C$2:$C$38,lonlat_id!$A$2:$A$38)</f>
        <v>11</v>
      </c>
      <c r="E20">
        <v>49</v>
      </c>
      <c r="F20">
        <v>7</v>
      </c>
      <c r="G20">
        <v>185</v>
      </c>
      <c r="H20">
        <v>9.4</v>
      </c>
      <c r="I20">
        <v>-8.3699999999999992</v>
      </c>
      <c r="P20">
        <v>-5.4</v>
      </c>
      <c r="Q20">
        <v>-5.5</v>
      </c>
      <c r="R20">
        <v>-5.75</v>
      </c>
      <c r="S20">
        <v>-5.3</v>
      </c>
      <c r="AD20">
        <v>7500</v>
      </c>
      <c r="AE20">
        <v>1.2663190364800001</v>
      </c>
      <c r="AF20">
        <v>0.72658234834699997</v>
      </c>
      <c r="AG20">
        <v>9.7284287214300005E-2</v>
      </c>
      <c r="AH20">
        <v>8.8961057364899995E-2</v>
      </c>
      <c r="AI20">
        <v>-774.52618408199999</v>
      </c>
      <c r="AJ20">
        <v>2.4605888873300001E-2</v>
      </c>
      <c r="AK20">
        <v>-2.6260995864900001</v>
      </c>
      <c r="AL20">
        <v>-2.68200826645</v>
      </c>
      <c r="AM20">
        <v>-2.5860824585</v>
      </c>
    </row>
    <row r="21" spans="1:39">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D21">
        <v>8000</v>
      </c>
      <c r="AE21">
        <v>1.41036105156</v>
      </c>
      <c r="AF21">
        <v>-4.1792407035799997</v>
      </c>
      <c r="AG21">
        <v>-0.42308884859099999</v>
      </c>
      <c r="AH21">
        <v>-0.31391343474400002</v>
      </c>
      <c r="AI21">
        <v>-891.54608154300001</v>
      </c>
      <c r="AJ21">
        <v>-8.7671987712399993E-3</v>
      </c>
      <c r="AK21">
        <v>-2.2823700904800002</v>
      </c>
      <c r="AL21">
        <v>-2.3945784568800002</v>
      </c>
      <c r="AM21">
        <v>-1.82901966572</v>
      </c>
    </row>
    <row r="22" spans="1:39">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D22">
        <v>8500</v>
      </c>
      <c r="AE22">
        <v>0.71180462837199998</v>
      </c>
      <c r="AF22">
        <v>-4.7328391075100003</v>
      </c>
      <c r="AG22">
        <v>-0.37748506665199999</v>
      </c>
      <c r="AH22">
        <v>-7.1581870317500004E-2</v>
      </c>
      <c r="AI22">
        <v>-393.3828125</v>
      </c>
      <c r="AJ22">
        <v>7.8438678756400006E-3</v>
      </c>
      <c r="AK22">
        <v>-1.17803549767</v>
      </c>
      <c r="AL22">
        <v>-1.5096335411099999</v>
      </c>
      <c r="AM22">
        <v>-0.77677166461900005</v>
      </c>
    </row>
    <row r="23" spans="1:39">
      <c r="A23" t="s">
        <v>33</v>
      </c>
      <c r="B23" t="s">
        <v>59</v>
      </c>
      <c r="C23" t="s">
        <v>60</v>
      </c>
      <c r="D23">
        <f>LOOKUP(B23,lonlat_id!$C$2:$C$38,lonlat_id!$A$2:$A$38)</f>
        <v>12</v>
      </c>
      <c r="E23">
        <v>44.23</v>
      </c>
      <c r="F23">
        <v>4.26</v>
      </c>
      <c r="G23">
        <v>240</v>
      </c>
      <c r="H23">
        <v>13.2</v>
      </c>
      <c r="I23">
        <v>-6.8</v>
      </c>
      <c r="V23">
        <v>-5</v>
      </c>
      <c r="AD23">
        <v>9000</v>
      </c>
      <c r="AE23">
        <v>-0.139280319214</v>
      </c>
      <c r="AF23">
        <v>-6.6051831245399999</v>
      </c>
      <c r="AG23">
        <v>-0.89646983146699999</v>
      </c>
      <c r="AH23">
        <v>-0.19600564241400001</v>
      </c>
      <c r="AI23">
        <v>-256.27322387700002</v>
      </c>
      <c r="AJ23">
        <v>1.65031775832E-2</v>
      </c>
      <c r="AK23">
        <v>-1.3959608078000001</v>
      </c>
      <c r="AL23">
        <v>-2.33773088455</v>
      </c>
      <c r="AM23">
        <v>-0.36300659179700001</v>
      </c>
    </row>
    <row r="24" spans="1:39">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D24">
        <v>9500</v>
      </c>
      <c r="AE24">
        <v>-1.02727746964</v>
      </c>
      <c r="AF24">
        <v>-9.1109256744400007</v>
      </c>
      <c r="AG24">
        <v>-0.94904053211200001</v>
      </c>
      <c r="AH24">
        <v>-0.42729422450100002</v>
      </c>
      <c r="AI24">
        <v>-338.03985595699999</v>
      </c>
      <c r="AJ24">
        <v>-4.4037610292399998E-2</v>
      </c>
      <c r="AK24">
        <v>-1.2111868858299999</v>
      </c>
      <c r="AL24">
        <v>-1.9018330574</v>
      </c>
      <c r="AM24">
        <v>-0.55593228340099998</v>
      </c>
    </row>
    <row r="25" spans="1:39">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D25">
        <v>10000</v>
      </c>
      <c r="AE25">
        <v>0.44568610191300001</v>
      </c>
      <c r="AF25">
        <v>-3.9340064525599998</v>
      </c>
      <c r="AG25">
        <v>-0.48230761289599999</v>
      </c>
      <c r="AH25">
        <v>-0.28996875882099998</v>
      </c>
      <c r="AI25">
        <v>-484.512451172</v>
      </c>
      <c r="AJ25">
        <v>9.5932520926000006E-3</v>
      </c>
      <c r="AK25">
        <v>-2.4502234458899999</v>
      </c>
      <c r="AL25">
        <v>-2.9350337982200001</v>
      </c>
      <c r="AM25">
        <v>-0.68621277809100001</v>
      </c>
    </row>
    <row r="26" spans="1:39">
      <c r="A26" t="s">
        <v>64</v>
      </c>
      <c r="B26" t="s">
        <v>65</v>
      </c>
      <c r="C26" t="s">
        <v>67</v>
      </c>
      <c r="D26">
        <f>LOOKUP(B26,lonlat_id!$C$2:$C$38,lonlat_id!$A$2:$A$38)</f>
        <v>14</v>
      </c>
      <c r="E26">
        <v>67.540000000000006</v>
      </c>
      <c r="F26">
        <v>13</v>
      </c>
      <c r="G26">
        <v>280</v>
      </c>
      <c r="H26">
        <v>2.8</v>
      </c>
      <c r="I26">
        <v>-10</v>
      </c>
      <c r="J26">
        <v>-7.33</v>
      </c>
      <c r="K26">
        <v>-7.25</v>
      </c>
      <c r="L26">
        <v>-7.2</v>
      </c>
      <c r="M26">
        <v>-7.35</v>
      </c>
      <c r="N26">
        <v>-7.33</v>
      </c>
      <c r="AD26">
        <v>10500</v>
      </c>
      <c r="AE26">
        <v>0.52539277076699997</v>
      </c>
      <c r="AF26">
        <v>-5.3721857070899999</v>
      </c>
      <c r="AG26">
        <v>-0.51438778638799998</v>
      </c>
      <c r="AH26">
        <v>-0.451070576906</v>
      </c>
      <c r="AI26">
        <v>-510.991943359</v>
      </c>
      <c r="AJ26">
        <v>-3.2162182033099999E-2</v>
      </c>
      <c r="AK26">
        <v>-1.8884150981900001</v>
      </c>
      <c r="AL26">
        <v>-3.4834995269800002</v>
      </c>
      <c r="AM26">
        <v>-0.69102597236600005</v>
      </c>
    </row>
    <row r="27" spans="1:39">
      <c r="A27" t="s">
        <v>64</v>
      </c>
      <c r="B27" t="s">
        <v>65</v>
      </c>
      <c r="C27" t="s">
        <v>68</v>
      </c>
      <c r="D27">
        <f>LOOKUP(B27,lonlat_id!$C$2:$C$38,lonlat_id!$A$2:$A$38)</f>
        <v>14</v>
      </c>
      <c r="E27">
        <v>67.540000000000006</v>
      </c>
      <c r="F27">
        <v>13</v>
      </c>
      <c r="G27">
        <v>280</v>
      </c>
      <c r="H27">
        <v>2.8</v>
      </c>
      <c r="I27">
        <v>-10</v>
      </c>
      <c r="O27">
        <v>-7.53</v>
      </c>
      <c r="P27">
        <v>-7.75</v>
      </c>
      <c r="Q27">
        <v>-7.1</v>
      </c>
      <c r="AD27">
        <v>11000</v>
      </c>
      <c r="AE27">
        <v>-0.42003965377800001</v>
      </c>
      <c r="AF27">
        <v>-11.2185258865</v>
      </c>
      <c r="AG27">
        <v>-1.30744326115</v>
      </c>
      <c r="AH27">
        <v>-0.688121795654</v>
      </c>
      <c r="AI27">
        <v>-748.15606689499998</v>
      </c>
      <c r="AJ27">
        <v>-5.3245320916199997E-2</v>
      </c>
      <c r="AK27">
        <v>-2.18031001091</v>
      </c>
      <c r="AL27">
        <v>-3.5742115974400002</v>
      </c>
      <c r="AM27">
        <v>-0.91926991939500002</v>
      </c>
    </row>
    <row r="28" spans="1:39">
      <c r="A28" t="s">
        <v>23</v>
      </c>
      <c r="B28" t="s">
        <v>69</v>
      </c>
      <c r="C28" t="s">
        <v>70</v>
      </c>
      <c r="D28">
        <f>LOOKUP(B28,lonlat_id!$C$2:$C$38,lonlat_id!$A$2:$A$38)</f>
        <v>15</v>
      </c>
      <c r="E28">
        <v>45</v>
      </c>
      <c r="F28">
        <v>10</v>
      </c>
      <c r="G28">
        <v>300</v>
      </c>
      <c r="H28">
        <v>12</v>
      </c>
      <c r="K28">
        <v>-4.25</v>
      </c>
      <c r="L28">
        <v>-3.75</v>
      </c>
      <c r="M28">
        <v>-3.6</v>
      </c>
      <c r="N28">
        <v>-3.3</v>
      </c>
      <c r="O28">
        <v>-3.6</v>
      </c>
      <c r="P28">
        <v>-3.85</v>
      </c>
      <c r="Q28">
        <v>-3.75</v>
      </c>
      <c r="AD28">
        <v>11500</v>
      </c>
      <c r="AE28">
        <v>-2.04830169678E-2</v>
      </c>
      <c r="AF28">
        <v>-5.7810692787200004</v>
      </c>
      <c r="AG28">
        <v>-0.65795737504999996</v>
      </c>
      <c r="AH28">
        <v>-0.49658641219100003</v>
      </c>
      <c r="AI28">
        <v>-920.63555908199999</v>
      </c>
      <c r="AJ28">
        <v>-4.6832367777799998E-2</v>
      </c>
      <c r="AK28">
        <v>-2.6227507591200001</v>
      </c>
      <c r="AL28">
        <v>-4.2967901229900001</v>
      </c>
      <c r="AM28">
        <v>-1.23435258865</v>
      </c>
    </row>
    <row r="29" spans="1:39">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D29">
        <v>12000</v>
      </c>
      <c r="AE29">
        <v>0.25314259529100003</v>
      </c>
      <c r="AF29">
        <v>-6.57583427429</v>
      </c>
      <c r="AG29">
        <v>-0.67309898138000002</v>
      </c>
      <c r="AH29">
        <v>-0.85032296180699996</v>
      </c>
      <c r="AI29">
        <v>-577.12414550799997</v>
      </c>
      <c r="AJ29">
        <v>-5.0317093729999998E-2</v>
      </c>
      <c r="AK29">
        <v>-2.7737317085300002</v>
      </c>
      <c r="AL29">
        <v>-3.8284726142899999</v>
      </c>
      <c r="AM29">
        <v>-1.5114387273800001</v>
      </c>
    </row>
    <row r="30" spans="1:39">
      <c r="A30" t="s">
        <v>73</v>
      </c>
      <c r="B30" t="s">
        <v>74</v>
      </c>
      <c r="C30" t="s">
        <v>75</v>
      </c>
      <c r="D30">
        <f>LOOKUP(B30,lonlat_id!$C$2:$C$38,lonlat_id!$A$2:$A$38)</f>
        <v>17</v>
      </c>
      <c r="E30">
        <v>58.15</v>
      </c>
      <c r="F30">
        <v>-4.9800000000000004</v>
      </c>
      <c r="G30">
        <v>220</v>
      </c>
      <c r="H30">
        <v>7.2</v>
      </c>
      <c r="I30">
        <v>-7.1</v>
      </c>
      <c r="J30">
        <v>-5.2</v>
      </c>
      <c r="K30">
        <v>-4.2</v>
      </c>
      <c r="L30">
        <v>-5</v>
      </c>
      <c r="M30">
        <v>-4.82</v>
      </c>
    </row>
    <row r="31" spans="1:39">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39">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c r="Y32" t="s">
        <v>161</v>
      </c>
      <c r="Z32" t="s">
        <v>160</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9"/>
  <sheetViews>
    <sheetView topLeftCell="Q1" zoomScale="80" zoomScaleNormal="80" zoomScalePageLayoutView="80" workbookViewId="0">
      <selection activeCell="AP24" sqref="AP24"/>
    </sheetView>
  </sheetViews>
  <sheetFormatPr baseColWidth="10" defaultRowHeight="15" x14ac:dyDescent="0"/>
  <sheetData>
    <row r="1" spans="1:40">
      <c r="A1" t="s">
        <v>0</v>
      </c>
    </row>
    <row r="2" spans="1:40">
      <c r="A2" t="s">
        <v>1</v>
      </c>
    </row>
    <row r="3" spans="1:40">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40">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AE4" t="s">
        <v>135</v>
      </c>
      <c r="AF4" s="2" t="s">
        <v>136</v>
      </c>
      <c r="AG4" s="2" t="s">
        <v>137</v>
      </c>
      <c r="AH4" s="2" t="s">
        <v>138</v>
      </c>
      <c r="AI4" s="2" t="s">
        <v>139</v>
      </c>
      <c r="AJ4" s="2" t="s">
        <v>140</v>
      </c>
      <c r="AK4" s="2" t="s">
        <v>141</v>
      </c>
      <c r="AL4" s="2" t="s">
        <v>142</v>
      </c>
      <c r="AM4" s="2" t="s">
        <v>143</v>
      </c>
      <c r="AN4" s="2" t="s">
        <v>144</v>
      </c>
    </row>
    <row r="5" spans="1:40">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E5">
        <v>100</v>
      </c>
      <c r="AF5">
        <v>0</v>
      </c>
      <c r="AG5">
        <v>0</v>
      </c>
      <c r="AH5">
        <v>0</v>
      </c>
      <c r="AI5">
        <v>0</v>
      </c>
      <c r="AJ5">
        <v>0</v>
      </c>
      <c r="AK5">
        <v>0</v>
      </c>
      <c r="AL5">
        <v>0</v>
      </c>
      <c r="AM5">
        <v>0</v>
      </c>
      <c r="AN5">
        <v>0</v>
      </c>
    </row>
    <row r="6" spans="1:40">
      <c r="A6" t="s">
        <v>23</v>
      </c>
      <c r="B6" t="s">
        <v>24</v>
      </c>
      <c r="C6" t="s">
        <v>25</v>
      </c>
      <c r="D6">
        <f>LOOKUP(B6,lonlat_id!$C$2:$C$38,lonlat_id!$A$2:$A$38)</f>
        <v>1</v>
      </c>
      <c r="E6">
        <v>38.15</v>
      </c>
      <c r="F6">
        <v>13.2</v>
      </c>
      <c r="G6">
        <v>22</v>
      </c>
      <c r="H6">
        <v>19.399999999999999</v>
      </c>
      <c r="I6">
        <v>-6</v>
      </c>
      <c r="J6">
        <v>-6.7</v>
      </c>
      <c r="K6">
        <v>-5.5</v>
      </c>
      <c r="P6">
        <v>-5.5</v>
      </c>
      <c r="Q6">
        <v>-6.2</v>
      </c>
      <c r="R6">
        <v>-5.25</v>
      </c>
      <c r="AE6">
        <v>500</v>
      </c>
      <c r="AF6">
        <v>1.61481809616</v>
      </c>
      <c r="AG6">
        <v>0.198503255844</v>
      </c>
      <c r="AH6">
        <v>-8.35198462009E-2</v>
      </c>
      <c r="AI6">
        <v>8.7825544178499998E-2</v>
      </c>
      <c r="AJ6">
        <v>-105.202758789</v>
      </c>
      <c r="AK6">
        <v>6.9634020328500001E-3</v>
      </c>
      <c r="AL6">
        <v>-0.29189968109100001</v>
      </c>
      <c r="AM6">
        <v>-4.2015552520799998E-2</v>
      </c>
      <c r="AN6">
        <v>-0.57930594682699998</v>
      </c>
    </row>
    <row r="7" spans="1:40">
      <c r="A7" t="s">
        <v>26</v>
      </c>
      <c r="B7" t="s">
        <v>27</v>
      </c>
      <c r="C7" t="s">
        <v>28</v>
      </c>
      <c r="D7">
        <f>LOOKUP(B7,lonlat_id!$C$2:$C$38,lonlat_id!$A$2:$A$38)</f>
        <v>2</v>
      </c>
      <c r="E7">
        <v>43.23</v>
      </c>
      <c r="F7">
        <v>-4.3</v>
      </c>
      <c r="G7">
        <v>24</v>
      </c>
      <c r="H7">
        <v>13</v>
      </c>
      <c r="Q7">
        <v>-4.75</v>
      </c>
      <c r="R7">
        <v>-4.5999999999999996</v>
      </c>
      <c r="S7">
        <v>-4.8</v>
      </c>
      <c r="T7">
        <v>-4.3</v>
      </c>
      <c r="U7">
        <v>-4.25</v>
      </c>
      <c r="V7">
        <v>-4.2</v>
      </c>
      <c r="AE7">
        <v>1000</v>
      </c>
      <c r="AF7">
        <v>4.3966979980499996</v>
      </c>
      <c r="AG7">
        <v>2.2262215614300001</v>
      </c>
      <c r="AH7">
        <v>0.227228581905</v>
      </c>
      <c r="AI7">
        <v>6.4236856997000005E-2</v>
      </c>
      <c r="AJ7">
        <v>6.4713821411100003</v>
      </c>
      <c r="AK7">
        <v>7.7540129423100002E-3</v>
      </c>
      <c r="AL7">
        <v>-0.26808214187599999</v>
      </c>
      <c r="AM7">
        <v>0.32127773761700001</v>
      </c>
      <c r="AN7">
        <v>-0.53463417291600002</v>
      </c>
    </row>
    <row r="8" spans="1:40">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E8">
        <v>1500</v>
      </c>
      <c r="AF8">
        <v>3.4873371124300001</v>
      </c>
      <c r="AG8">
        <v>0.45332622528099997</v>
      </c>
      <c r="AH8">
        <v>-6.3655182719199996E-2</v>
      </c>
      <c r="AI8">
        <v>7.5569614768000004E-2</v>
      </c>
      <c r="AJ8">
        <v>-232.68540954599999</v>
      </c>
      <c r="AK8">
        <v>1.6736941412100002E-2</v>
      </c>
      <c r="AL8">
        <v>-0.53608191013299999</v>
      </c>
      <c r="AM8">
        <v>0.11810648441300001</v>
      </c>
      <c r="AN8">
        <v>-1.2291009426099999</v>
      </c>
    </row>
    <row r="9" spans="1:40">
      <c r="A9" t="s">
        <v>29</v>
      </c>
      <c r="B9" t="s">
        <v>30</v>
      </c>
      <c r="C9" t="s">
        <v>32</v>
      </c>
      <c r="D9">
        <f>LOOKUP(B9,lonlat_id!$C$2:$C$38,lonlat_id!$A$2:$A$38)</f>
        <v>3</v>
      </c>
      <c r="E9">
        <v>52.23</v>
      </c>
      <c r="F9">
        <v>-9.44</v>
      </c>
      <c r="G9">
        <v>60</v>
      </c>
      <c r="H9">
        <v>10.4</v>
      </c>
      <c r="I9">
        <v>-5.6</v>
      </c>
      <c r="J9">
        <v>-3.54</v>
      </c>
      <c r="AE9">
        <v>2000</v>
      </c>
      <c r="AF9">
        <v>3.57929134369</v>
      </c>
      <c r="AG9">
        <v>0.29675912857100001</v>
      </c>
      <c r="AH9">
        <v>-1.27875208855E-2</v>
      </c>
      <c r="AI9">
        <v>-0.17979544401200001</v>
      </c>
      <c r="AJ9">
        <v>-211.770828247</v>
      </c>
      <c r="AK9">
        <v>-6.9157406687699995E-4</v>
      </c>
      <c r="AL9">
        <v>-0.120492339134</v>
      </c>
      <c r="AM9">
        <v>0.50247925519900005</v>
      </c>
      <c r="AN9">
        <v>-0.97898000478699998</v>
      </c>
    </row>
    <row r="10" spans="1:40">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E10">
        <v>2500</v>
      </c>
      <c r="AF10">
        <v>2.9310884475700001</v>
      </c>
      <c r="AG10">
        <v>0.241802573204</v>
      </c>
      <c r="AH10">
        <v>-0.19650813937200001</v>
      </c>
      <c r="AI10">
        <v>0.14284193515800001</v>
      </c>
      <c r="AJ10">
        <v>-234.08201599099999</v>
      </c>
      <c r="AK10">
        <v>1.6872322186800001E-2</v>
      </c>
      <c r="AL10">
        <v>-0.58923411369300005</v>
      </c>
      <c r="AM10">
        <v>-0.15369248390199999</v>
      </c>
      <c r="AN10">
        <v>-0.79071480035800001</v>
      </c>
    </row>
    <row r="11" spans="1:40">
      <c r="A11" t="s">
        <v>33</v>
      </c>
      <c r="B11" t="s">
        <v>34</v>
      </c>
      <c r="C11" t="s">
        <v>36</v>
      </c>
      <c r="D11">
        <f>LOOKUP(B11,lonlat_id!$C$2:$C$38,lonlat_id!$A$2:$A$38)</f>
        <v>4</v>
      </c>
      <c r="E11">
        <v>43.7</v>
      </c>
      <c r="F11">
        <v>3.6</v>
      </c>
      <c r="G11">
        <v>75</v>
      </c>
      <c r="H11">
        <v>14.5</v>
      </c>
      <c r="I11">
        <v>-6.2</v>
      </c>
      <c r="J11">
        <v>-5.5</v>
      </c>
      <c r="K11">
        <v>-5.7</v>
      </c>
      <c r="L11">
        <v>-5.25</v>
      </c>
      <c r="AE11">
        <v>3000</v>
      </c>
      <c r="AF11">
        <v>1.3683514594999999</v>
      </c>
      <c r="AG11">
        <v>-1.1411603689200001</v>
      </c>
      <c r="AH11">
        <v>-0.20768722891800001</v>
      </c>
      <c r="AI11">
        <v>5.1169887185100002E-2</v>
      </c>
      <c r="AJ11">
        <v>-54.795928955100003</v>
      </c>
      <c r="AK11">
        <v>2.9522962868200001E-3</v>
      </c>
      <c r="AL11">
        <v>-0.34968805313099999</v>
      </c>
      <c r="AM11">
        <v>-0.128935933113</v>
      </c>
      <c r="AN11">
        <v>-0.30506008863400003</v>
      </c>
    </row>
    <row r="12" spans="1:40">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E12">
        <v>3500</v>
      </c>
      <c r="AF12">
        <v>2.3693342208899999</v>
      </c>
      <c r="AG12">
        <v>7.9620242118800005E-2</v>
      </c>
      <c r="AH12">
        <v>-9.4204485416400002E-2</v>
      </c>
      <c r="AI12">
        <v>0.146722331643</v>
      </c>
      <c r="AJ12">
        <v>-152.161056519</v>
      </c>
      <c r="AK12">
        <v>2.03622877598E-2</v>
      </c>
      <c r="AL12">
        <v>-0.89059555530500001</v>
      </c>
      <c r="AM12">
        <v>-0.73859095573400002</v>
      </c>
      <c r="AN12">
        <v>-0.58919769525499999</v>
      </c>
    </row>
    <row r="13" spans="1:40">
      <c r="A13" t="s">
        <v>26</v>
      </c>
      <c r="B13" t="s">
        <v>37</v>
      </c>
      <c r="C13" t="s">
        <v>39</v>
      </c>
      <c r="D13">
        <f>LOOKUP(B13,lonlat_id!$C$2:$C$38,lonlat_id!$A$2:$A$38)</f>
        <v>5</v>
      </c>
      <c r="E13">
        <v>43.43</v>
      </c>
      <c r="F13">
        <v>-3.66</v>
      </c>
      <c r="G13">
        <v>75</v>
      </c>
      <c r="H13">
        <v>13</v>
      </c>
      <c r="I13">
        <v>-5.4</v>
      </c>
      <c r="J13">
        <v>-4.4800000000000004</v>
      </c>
      <c r="K13">
        <v>-4.47</v>
      </c>
      <c r="AE13">
        <v>4000</v>
      </c>
      <c r="AF13">
        <v>2.3613438606299999</v>
      </c>
      <c r="AG13">
        <v>-5.6587815284699999E-2</v>
      </c>
      <c r="AH13">
        <v>-0.133956298232</v>
      </c>
      <c r="AI13">
        <v>0.13658431172400001</v>
      </c>
      <c r="AJ13">
        <v>-184.39137268100001</v>
      </c>
      <c r="AK13">
        <v>2.064470388E-2</v>
      </c>
      <c r="AL13">
        <v>-0.60930478572799995</v>
      </c>
      <c r="AM13">
        <v>-0.63888037204699999</v>
      </c>
      <c r="AN13">
        <v>-0.61872023344000004</v>
      </c>
    </row>
    <row r="14" spans="1:40">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E14">
        <v>4500</v>
      </c>
      <c r="AF14">
        <v>3.8788261413599998</v>
      </c>
      <c r="AG14">
        <v>0.84333920478799995</v>
      </c>
      <c r="AH14">
        <v>5.4746270179699998E-2</v>
      </c>
      <c r="AI14">
        <v>0.13915619254100001</v>
      </c>
      <c r="AJ14">
        <v>-302.27569580099998</v>
      </c>
      <c r="AK14">
        <v>2.3025855421999999E-2</v>
      </c>
      <c r="AL14">
        <v>-0.67501521110499996</v>
      </c>
      <c r="AM14">
        <v>-0.472061038017</v>
      </c>
      <c r="AN14">
        <v>-0.80988115072300004</v>
      </c>
    </row>
    <row r="15" spans="1:40">
      <c r="A15" t="s">
        <v>43</v>
      </c>
      <c r="B15" t="s">
        <v>44</v>
      </c>
      <c r="C15" t="s">
        <v>45</v>
      </c>
      <c r="D15">
        <f>LOOKUP(B15,lonlat_id!$C$2:$C$38,lonlat_id!$A$2:$A$38)</f>
        <v>7</v>
      </c>
      <c r="E15">
        <v>51.38</v>
      </c>
      <c r="F15">
        <v>2.2999999999999998</v>
      </c>
      <c r="G15">
        <v>180</v>
      </c>
      <c r="H15">
        <v>10</v>
      </c>
      <c r="J15">
        <v>-4.5</v>
      </c>
      <c r="AE15">
        <v>5000</v>
      </c>
      <c r="AF15">
        <v>4.26630020142</v>
      </c>
      <c r="AG15">
        <v>0.67135500907900003</v>
      </c>
      <c r="AH15">
        <v>0.108198344707</v>
      </c>
      <c r="AI15">
        <v>0.125850170851</v>
      </c>
      <c r="AJ15">
        <v>-236.11122131299999</v>
      </c>
      <c r="AK15">
        <v>2.3571405559800002E-2</v>
      </c>
      <c r="AL15">
        <v>-0.63945472240400003</v>
      </c>
      <c r="AM15">
        <v>-0.48842680454300003</v>
      </c>
      <c r="AN15">
        <v>-0.66958111524599995</v>
      </c>
    </row>
    <row r="16" spans="1:40">
      <c r="A16" s="4" t="s">
        <v>33</v>
      </c>
      <c r="B16" s="4" t="s">
        <v>46</v>
      </c>
      <c r="C16" s="4" t="s">
        <v>47</v>
      </c>
      <c r="D16" s="4">
        <f>LOOKUP(B16,lonlat_id!$C$2:$C$38,lonlat_id!$A$2:$A$38)</f>
        <v>8</v>
      </c>
      <c r="E16" s="4">
        <v>45.5</v>
      </c>
      <c r="F16" s="4">
        <v>0.5</v>
      </c>
      <c r="G16" s="4">
        <v>175</v>
      </c>
      <c r="H16" s="4">
        <v>12.2</v>
      </c>
      <c r="I16" s="4">
        <v>-6.33</v>
      </c>
      <c r="J16" s="4"/>
      <c r="K16" s="4"/>
      <c r="L16" s="4"/>
      <c r="M16" s="4"/>
      <c r="N16" s="4"/>
      <c r="O16" s="4"/>
      <c r="P16" s="4">
        <v>-4.5</v>
      </c>
      <c r="Q16" s="4">
        <v>-4.3</v>
      </c>
      <c r="R16" s="4">
        <v>-4.75</v>
      </c>
      <c r="S16" s="4">
        <v>-4.3</v>
      </c>
      <c r="T16" s="4">
        <v>-4.2</v>
      </c>
      <c r="U16" s="4">
        <v>-4.0999999999999996</v>
      </c>
      <c r="V16" s="4">
        <v>-4.25</v>
      </c>
      <c r="AE16">
        <v>5500</v>
      </c>
      <c r="AF16">
        <v>1.4775967597999999</v>
      </c>
      <c r="AG16">
        <v>-1.3152099847800001</v>
      </c>
      <c r="AH16">
        <v>-0.17458811402300001</v>
      </c>
      <c r="AI16">
        <v>0.125368207693</v>
      </c>
      <c r="AJ16">
        <v>-150.101119995</v>
      </c>
      <c r="AK16">
        <v>1.95657517761E-2</v>
      </c>
      <c r="AL16">
        <v>-0.65327024459799998</v>
      </c>
      <c r="AM16">
        <v>-0.70861506462099999</v>
      </c>
      <c r="AN16">
        <v>-0.65405339002600005</v>
      </c>
    </row>
    <row r="17" spans="1:40">
      <c r="A17" s="4" t="s">
        <v>148</v>
      </c>
      <c r="B17" s="4"/>
      <c r="C17" s="4"/>
      <c r="D17" s="4"/>
      <c r="E17" s="4"/>
      <c r="F17" s="4"/>
      <c r="G17" s="4"/>
      <c r="H17" s="4"/>
      <c r="I17" s="4"/>
      <c r="J17" s="4"/>
      <c r="K17" s="4"/>
      <c r="L17" s="4"/>
      <c r="M17" s="4"/>
      <c r="N17" s="4"/>
      <c r="O17" s="4"/>
      <c r="P17" s="4">
        <f>P16-$I$16</f>
        <v>1.83</v>
      </c>
      <c r="Q17" s="4">
        <f t="shared" ref="Q17:V17" si="1">Q16-$I$16</f>
        <v>2.0300000000000002</v>
      </c>
      <c r="R17" s="4">
        <f t="shared" si="1"/>
        <v>1.58</v>
      </c>
      <c r="S17" s="4">
        <f t="shared" si="1"/>
        <v>2.0300000000000002</v>
      </c>
      <c r="T17" s="4">
        <f t="shared" si="1"/>
        <v>2.13</v>
      </c>
      <c r="U17" s="4">
        <f t="shared" si="1"/>
        <v>2.2300000000000004</v>
      </c>
      <c r="V17" s="4">
        <f t="shared" si="1"/>
        <v>2.08</v>
      </c>
      <c r="AE17">
        <v>6000</v>
      </c>
      <c r="AF17">
        <v>2.4246945381199998</v>
      </c>
      <c r="AG17">
        <v>0.36547076702100001</v>
      </c>
      <c r="AH17">
        <v>3.7504523992499997E-2</v>
      </c>
      <c r="AI17">
        <v>6.66264370084E-2</v>
      </c>
      <c r="AJ17">
        <v>-82.584289550799994</v>
      </c>
      <c r="AK17">
        <v>7.0584826171400002E-3</v>
      </c>
      <c r="AL17">
        <v>-0.80308341979999998</v>
      </c>
      <c r="AM17">
        <v>-0.60685145854900002</v>
      </c>
      <c r="AN17">
        <v>-0.915767967701</v>
      </c>
    </row>
    <row r="18" spans="1:40">
      <c r="A18" t="s">
        <v>48</v>
      </c>
      <c r="B18" t="s">
        <v>49</v>
      </c>
      <c r="C18" t="s">
        <v>50</v>
      </c>
      <c r="D18">
        <f>LOOKUP(B18,lonlat_id!$C$2:$C$38,lonlat_id!$A$2:$A$38)</f>
        <v>9</v>
      </c>
      <c r="E18">
        <v>50.13</v>
      </c>
      <c r="F18">
        <v>5.16</v>
      </c>
      <c r="G18">
        <v>180</v>
      </c>
      <c r="H18">
        <v>9.6</v>
      </c>
      <c r="I18">
        <v>-5.5</v>
      </c>
      <c r="M18">
        <v>-4.6500000000000004</v>
      </c>
      <c r="N18">
        <v>-5.4</v>
      </c>
      <c r="O18">
        <v>-5.08</v>
      </c>
      <c r="P18">
        <v>-5.07</v>
      </c>
      <c r="Q18">
        <v>-5.76</v>
      </c>
      <c r="R18">
        <v>-5.27</v>
      </c>
      <c r="S18">
        <v>-5.27</v>
      </c>
      <c r="T18">
        <v>-5.12</v>
      </c>
      <c r="U18">
        <v>-6.05</v>
      </c>
      <c r="V18">
        <v>-5.7</v>
      </c>
      <c r="AE18">
        <v>6500</v>
      </c>
      <c r="AF18">
        <v>0.69129991531400004</v>
      </c>
      <c r="AG18">
        <v>-2.0222251415299999</v>
      </c>
      <c r="AH18">
        <v>-0.12510037422199999</v>
      </c>
      <c r="AI18">
        <v>4.7925535589500003E-2</v>
      </c>
      <c r="AJ18">
        <v>-216.322555542</v>
      </c>
      <c r="AK18">
        <v>1.5137344598800001E-4</v>
      </c>
      <c r="AL18">
        <v>-0.82100069522899999</v>
      </c>
      <c r="AM18">
        <v>-1.4343326091799999</v>
      </c>
      <c r="AN18">
        <v>-0.769105613232</v>
      </c>
    </row>
    <row r="19" spans="1:40">
      <c r="A19" t="s">
        <v>48</v>
      </c>
      <c r="B19" t="s">
        <v>51</v>
      </c>
      <c r="C19" t="s">
        <v>52</v>
      </c>
      <c r="D19">
        <f>LOOKUP(B19,lonlat_id!$C$2:$C$38,lonlat_id!$A$2:$A$38)</f>
        <v>10</v>
      </c>
      <c r="E19">
        <v>50.13</v>
      </c>
      <c r="F19">
        <v>5.16</v>
      </c>
      <c r="G19">
        <v>180</v>
      </c>
      <c r="H19">
        <v>9</v>
      </c>
      <c r="I19">
        <v>-7.5</v>
      </c>
      <c r="J19">
        <v>-5.5</v>
      </c>
      <c r="K19">
        <v>-6</v>
      </c>
      <c r="L19">
        <v>-6.2</v>
      </c>
      <c r="AE19">
        <v>7000</v>
      </c>
      <c r="AF19">
        <v>-0.47898292541499998</v>
      </c>
      <c r="AG19">
        <v>-2.6563322544100001</v>
      </c>
      <c r="AH19">
        <v>-0.21036420762499999</v>
      </c>
      <c r="AI19">
        <v>-0.276093363762</v>
      </c>
      <c r="AJ19">
        <v>28.777198791499998</v>
      </c>
      <c r="AK19">
        <v>-5.0088439136699997E-2</v>
      </c>
      <c r="AL19">
        <v>-0.37288773059800001</v>
      </c>
      <c r="AM19">
        <v>-0.84176683425900001</v>
      </c>
      <c r="AN19">
        <v>0.14777457714100001</v>
      </c>
    </row>
    <row r="20" spans="1:40">
      <c r="A20" t="s">
        <v>48</v>
      </c>
      <c r="B20" t="s">
        <v>51</v>
      </c>
      <c r="C20" t="s">
        <v>53</v>
      </c>
      <c r="D20">
        <f>LOOKUP(B20,lonlat_id!$C$2:$C$38,lonlat_id!$A$2:$A$38)</f>
        <v>10</v>
      </c>
      <c r="E20">
        <v>50.13</v>
      </c>
      <c r="F20">
        <v>5.16</v>
      </c>
      <c r="G20">
        <v>180</v>
      </c>
      <c r="H20">
        <v>8.9</v>
      </c>
      <c r="I20">
        <v>-7.5</v>
      </c>
      <c r="J20">
        <v>-5.55</v>
      </c>
      <c r="AE20">
        <v>7500</v>
      </c>
      <c r="AF20">
        <v>0.25929927825900001</v>
      </c>
      <c r="AG20">
        <v>-2.0052614212000002</v>
      </c>
      <c r="AH20">
        <v>-0.15609322488300001</v>
      </c>
      <c r="AI20">
        <v>-6.3337571918999996E-2</v>
      </c>
      <c r="AJ20">
        <v>-323.66461181599999</v>
      </c>
      <c r="AK20">
        <v>1.5589063987099999E-2</v>
      </c>
      <c r="AL20">
        <v>-1.1952574253099999</v>
      </c>
      <c r="AM20">
        <v>-1.0721442699399999</v>
      </c>
      <c r="AN20">
        <v>-0.85994964837999999</v>
      </c>
    </row>
    <row r="21" spans="1:40">
      <c r="A21" t="s">
        <v>54</v>
      </c>
      <c r="B21" t="s">
        <v>55</v>
      </c>
      <c r="C21" t="s">
        <v>56</v>
      </c>
      <c r="D21">
        <f>LOOKUP(B21,lonlat_id!$C$2:$C$38,lonlat_id!$A$2:$A$38)</f>
        <v>11</v>
      </c>
      <c r="E21">
        <v>49</v>
      </c>
      <c r="F21">
        <v>7</v>
      </c>
      <c r="G21">
        <v>185</v>
      </c>
      <c r="H21">
        <v>9.4</v>
      </c>
      <c r="I21">
        <v>-8.3699999999999992</v>
      </c>
      <c r="P21">
        <v>-5.4</v>
      </c>
      <c r="Q21">
        <v>-5.5</v>
      </c>
      <c r="R21">
        <v>-5.75</v>
      </c>
      <c r="S21">
        <v>-5.3</v>
      </c>
      <c r="AE21">
        <v>8000</v>
      </c>
      <c r="AF21">
        <v>0.52297544479400004</v>
      </c>
      <c r="AG21">
        <v>-2.4061222076400002</v>
      </c>
      <c r="AH21">
        <v>-0.27789905667300002</v>
      </c>
      <c r="AI21">
        <v>-8.0572560429599996E-2</v>
      </c>
      <c r="AJ21">
        <v>-221.28520202600001</v>
      </c>
      <c r="AK21">
        <v>5.9980005025899999E-3</v>
      </c>
      <c r="AL21">
        <v>-1.0309901237500001</v>
      </c>
      <c r="AM21">
        <v>-1.0635542869600001</v>
      </c>
      <c r="AN21">
        <v>-0.987744390965</v>
      </c>
    </row>
    <row r="22" spans="1:40">
      <c r="A22" t="s">
        <v>54</v>
      </c>
      <c r="B22" t="s">
        <v>55</v>
      </c>
      <c r="C22" t="s">
        <v>57</v>
      </c>
      <c r="D22">
        <f>LOOKUP(B22,lonlat_id!$C$2:$C$38,lonlat_id!$A$2:$A$38)</f>
        <v>11</v>
      </c>
      <c r="E22">
        <v>49</v>
      </c>
      <c r="F22">
        <v>7</v>
      </c>
      <c r="G22">
        <v>185</v>
      </c>
      <c r="H22">
        <v>9.4</v>
      </c>
      <c r="I22">
        <v>-8.3699999999999992</v>
      </c>
      <c r="J22">
        <v>-5.7</v>
      </c>
      <c r="K22">
        <v>-5.8</v>
      </c>
      <c r="L22">
        <v>-5.85</v>
      </c>
      <c r="M22">
        <v>-6.05</v>
      </c>
      <c r="N22">
        <v>-6</v>
      </c>
      <c r="O22">
        <v>-6.05</v>
      </c>
      <c r="P22">
        <v>-5.8</v>
      </c>
      <c r="Q22">
        <v>-5.75</v>
      </c>
      <c r="R22">
        <v>-6</v>
      </c>
      <c r="S22">
        <v>-6</v>
      </c>
      <c r="AE22">
        <v>8500</v>
      </c>
      <c r="AF22">
        <v>6.1565399169899997E-2</v>
      </c>
      <c r="AG22">
        <v>-2.4284811019900001</v>
      </c>
      <c r="AH22">
        <v>-0.259225964546</v>
      </c>
      <c r="AI22">
        <v>-1.2309625744800001E-2</v>
      </c>
      <c r="AJ22">
        <v>-363.51556396500001</v>
      </c>
      <c r="AK22">
        <v>1.49312540889E-2</v>
      </c>
      <c r="AL22">
        <v>-1.1237380504600001</v>
      </c>
      <c r="AM22">
        <v>-1.00824809074</v>
      </c>
      <c r="AN22">
        <v>-0.90092760324499999</v>
      </c>
    </row>
    <row r="23" spans="1:40">
      <c r="A23" t="s">
        <v>54</v>
      </c>
      <c r="B23" t="s">
        <v>55</v>
      </c>
      <c r="C23" t="s">
        <v>58</v>
      </c>
      <c r="D23">
        <f>LOOKUP(B23,lonlat_id!$C$2:$C$38,lonlat_id!$A$2:$A$38)</f>
        <v>11</v>
      </c>
      <c r="E23">
        <v>49</v>
      </c>
      <c r="F23">
        <v>7</v>
      </c>
      <c r="G23">
        <v>185</v>
      </c>
      <c r="H23">
        <v>9.4</v>
      </c>
      <c r="I23">
        <v>-8.3699999999999992</v>
      </c>
      <c r="K23">
        <v>-5.5</v>
      </c>
      <c r="L23">
        <v>-5.9</v>
      </c>
      <c r="M23">
        <v>-6</v>
      </c>
      <c r="N23">
        <v>-6.1</v>
      </c>
      <c r="P23">
        <v>-5.3</v>
      </c>
      <c r="Q23">
        <v>-5.0999999999999996</v>
      </c>
      <c r="R23">
        <v>-5.2</v>
      </c>
      <c r="S23">
        <v>-5.2</v>
      </c>
      <c r="AE23">
        <v>9000</v>
      </c>
      <c r="AF23">
        <v>-1.18114471436</v>
      </c>
      <c r="AG23">
        <v>-5.4980759620699997</v>
      </c>
      <c r="AH23">
        <v>-0.75592923164400005</v>
      </c>
      <c r="AI23">
        <v>-0.14124891161899999</v>
      </c>
      <c r="AJ23">
        <v>-220.498580933</v>
      </c>
      <c r="AK23">
        <v>7.0493966341000002E-3</v>
      </c>
      <c r="AL23">
        <v>-1.1945703029600001</v>
      </c>
      <c r="AM23">
        <v>-1.6728403568300001</v>
      </c>
      <c r="AN23">
        <v>-0.45841270685199997</v>
      </c>
    </row>
    <row r="24" spans="1:40">
      <c r="A24" t="s">
        <v>33</v>
      </c>
      <c r="B24" t="s">
        <v>59</v>
      </c>
      <c r="C24" t="s">
        <v>60</v>
      </c>
      <c r="D24">
        <f>LOOKUP(B24,lonlat_id!$C$2:$C$38,lonlat_id!$A$2:$A$38)</f>
        <v>12</v>
      </c>
      <c r="E24">
        <v>44.23</v>
      </c>
      <c r="F24">
        <v>4.26</v>
      </c>
      <c r="G24">
        <v>240</v>
      </c>
      <c r="H24">
        <v>13.2</v>
      </c>
      <c r="I24">
        <v>-6.8</v>
      </c>
      <c r="V24">
        <v>-5</v>
      </c>
      <c r="AE24">
        <v>9500</v>
      </c>
      <c r="AF24">
        <v>-2.3105537891400001</v>
      </c>
      <c r="AG24">
        <v>-7.8843741416900004</v>
      </c>
      <c r="AH24">
        <v>-1.02933883667</v>
      </c>
      <c r="AI24">
        <v>-0.20337775349600001</v>
      </c>
      <c r="AJ24">
        <v>-280.839599609</v>
      </c>
      <c r="AK24">
        <v>-3.2594237476600001E-2</v>
      </c>
      <c r="AL24">
        <v>-0.95593523979200001</v>
      </c>
      <c r="AM24">
        <v>-1.7628662586199999</v>
      </c>
      <c r="AN24">
        <v>-0.36663621664000001</v>
      </c>
    </row>
    <row r="25" spans="1:40">
      <c r="A25" t="s">
        <v>61</v>
      </c>
      <c r="B25" t="s">
        <v>62</v>
      </c>
      <c r="C25" t="s">
        <v>63</v>
      </c>
      <c r="D25">
        <f>LOOKUP(B25,lonlat_id!$C$2:$C$38,lonlat_id!$A$2:$A$38)</f>
        <v>13</v>
      </c>
      <c r="E25">
        <v>32.15</v>
      </c>
      <c r="F25">
        <v>35.1</v>
      </c>
      <c r="G25">
        <v>260</v>
      </c>
      <c r="H25">
        <v>19</v>
      </c>
      <c r="I25">
        <v>-5</v>
      </c>
      <c r="J25">
        <v>-5.3</v>
      </c>
      <c r="K25">
        <v>-5.3</v>
      </c>
      <c r="L25">
        <v>-5.0999999999999996</v>
      </c>
      <c r="M25">
        <v>-5.8</v>
      </c>
      <c r="N25">
        <v>-5.4</v>
      </c>
      <c r="O25">
        <v>-6.25</v>
      </c>
      <c r="P25">
        <v>-5.9</v>
      </c>
      <c r="AE25">
        <v>10000</v>
      </c>
      <c r="AF25">
        <v>-0.97012424469000003</v>
      </c>
      <c r="AG25">
        <v>-4.60943508148</v>
      </c>
      <c r="AH25">
        <v>-0.58872866630599996</v>
      </c>
      <c r="AI25">
        <v>-0.147271662951</v>
      </c>
      <c r="AJ25">
        <v>-235.313400269</v>
      </c>
      <c r="AK25">
        <v>1.1457536369600001E-2</v>
      </c>
      <c r="AL25">
        <v>-0.64630901813499997</v>
      </c>
      <c r="AM25">
        <v>-1.2029283046699999</v>
      </c>
      <c r="AN25">
        <v>-2.36617326736E-2</v>
      </c>
    </row>
    <row r="26" spans="1:40">
      <c r="A26" t="s">
        <v>64</v>
      </c>
      <c r="B26" t="s">
        <v>65</v>
      </c>
      <c r="C26" t="s">
        <v>66</v>
      </c>
      <c r="D26">
        <f>LOOKUP(B26,lonlat_id!$C$2:$C$38,lonlat_id!$A$2:$A$38)</f>
        <v>14</v>
      </c>
      <c r="E26">
        <v>67.540000000000006</v>
      </c>
      <c r="F26">
        <v>13</v>
      </c>
      <c r="G26">
        <v>280</v>
      </c>
      <c r="H26">
        <v>2.8</v>
      </c>
      <c r="I26">
        <v>-10</v>
      </c>
      <c r="K26">
        <v>-7.57</v>
      </c>
      <c r="L26">
        <v>-7.5</v>
      </c>
      <c r="M26">
        <v>-7.63</v>
      </c>
      <c r="N26">
        <v>-7.8</v>
      </c>
      <c r="O26">
        <v>-7.65</v>
      </c>
      <c r="P26">
        <v>-7.45</v>
      </c>
      <c r="Q26">
        <v>-7.38</v>
      </c>
      <c r="R26">
        <v>-7.4</v>
      </c>
      <c r="AE26">
        <v>10500</v>
      </c>
      <c r="AF26">
        <v>-0.71087265014599998</v>
      </c>
      <c r="AG26">
        <v>-4.9941649437000004</v>
      </c>
      <c r="AH26">
        <v>-0.59386384487199995</v>
      </c>
      <c r="AI26">
        <v>-0.161252066493</v>
      </c>
      <c r="AJ26">
        <v>-356.42663574199997</v>
      </c>
      <c r="AK26">
        <v>-2.3155584931399999E-3</v>
      </c>
      <c r="AL26">
        <v>-1.41666197777</v>
      </c>
      <c r="AM26">
        <v>-2.2061622142799999</v>
      </c>
      <c r="AN26">
        <v>-0.60271197557400003</v>
      </c>
    </row>
    <row r="27" spans="1:40">
      <c r="A27" t="s">
        <v>64</v>
      </c>
      <c r="B27" t="s">
        <v>65</v>
      </c>
      <c r="C27" t="s">
        <v>67</v>
      </c>
      <c r="D27">
        <f>LOOKUP(B27,lonlat_id!$C$2:$C$38,lonlat_id!$A$2:$A$38)</f>
        <v>14</v>
      </c>
      <c r="E27">
        <v>67.540000000000006</v>
      </c>
      <c r="F27">
        <v>13</v>
      </c>
      <c r="G27">
        <v>280</v>
      </c>
      <c r="H27">
        <v>2.8</v>
      </c>
      <c r="I27">
        <v>-10</v>
      </c>
      <c r="J27">
        <v>-7.33</v>
      </c>
      <c r="K27">
        <v>-7.25</v>
      </c>
      <c r="L27">
        <v>-7.2</v>
      </c>
      <c r="M27">
        <v>-7.35</v>
      </c>
      <c r="N27">
        <v>-7.33</v>
      </c>
      <c r="AE27">
        <v>11000</v>
      </c>
      <c r="AF27">
        <v>-1.4918458461799999</v>
      </c>
      <c r="AG27">
        <v>-8.5625019073500006</v>
      </c>
      <c r="AH27">
        <v>-1.1076533794400001</v>
      </c>
      <c r="AI27">
        <v>-0.37719112634700003</v>
      </c>
      <c r="AJ27">
        <v>-431.74249267599998</v>
      </c>
      <c r="AK27">
        <v>-2.6903029531199999E-2</v>
      </c>
      <c r="AL27">
        <v>-1.96697950363</v>
      </c>
      <c r="AM27">
        <v>-2.8985044956200001</v>
      </c>
      <c r="AN27">
        <v>-0.471013724804</v>
      </c>
    </row>
    <row r="28" spans="1:40">
      <c r="A28" t="s">
        <v>64</v>
      </c>
      <c r="B28" t="s">
        <v>65</v>
      </c>
      <c r="C28" t="s">
        <v>68</v>
      </c>
      <c r="D28">
        <f>LOOKUP(B28,lonlat_id!$C$2:$C$38,lonlat_id!$A$2:$A$38)</f>
        <v>14</v>
      </c>
      <c r="E28">
        <v>67.540000000000006</v>
      </c>
      <c r="F28">
        <v>13</v>
      </c>
      <c r="G28">
        <v>280</v>
      </c>
      <c r="H28">
        <v>2.8</v>
      </c>
      <c r="I28">
        <v>-10</v>
      </c>
      <c r="O28">
        <v>-7.53</v>
      </c>
      <c r="P28">
        <v>-7.75</v>
      </c>
      <c r="Q28">
        <v>-7.1</v>
      </c>
      <c r="AE28">
        <v>11500</v>
      </c>
      <c r="AF28">
        <v>-1.2010521888700001</v>
      </c>
      <c r="AG28">
        <v>-6.9762930870100002</v>
      </c>
      <c r="AH28">
        <v>-0.84682697057699996</v>
      </c>
      <c r="AI28">
        <v>-0.27421921491599999</v>
      </c>
      <c r="AJ28">
        <v>-420.90093994099999</v>
      </c>
      <c r="AK28">
        <v>-1.69714689255E-2</v>
      </c>
      <c r="AL28">
        <v>-2.66735243797</v>
      </c>
      <c r="AM28">
        <v>-3.5459477901500001</v>
      </c>
      <c r="AN28">
        <v>-0.82211953401600002</v>
      </c>
    </row>
    <row r="29" spans="1:40">
      <c r="A29" t="s">
        <v>23</v>
      </c>
      <c r="B29" t="s">
        <v>69</v>
      </c>
      <c r="C29" t="s">
        <v>70</v>
      </c>
      <c r="D29">
        <f>LOOKUP(B29,lonlat_id!$C$2:$C$38,lonlat_id!$A$2:$A$38)</f>
        <v>15</v>
      </c>
      <c r="E29">
        <v>45</v>
      </c>
      <c r="F29">
        <v>10</v>
      </c>
      <c r="G29">
        <v>300</v>
      </c>
      <c r="H29">
        <v>12</v>
      </c>
      <c r="K29">
        <v>-4.25</v>
      </c>
      <c r="L29">
        <v>-3.75</v>
      </c>
      <c r="M29">
        <v>-3.6</v>
      </c>
      <c r="N29">
        <v>-3.3</v>
      </c>
      <c r="O29">
        <v>-3.6</v>
      </c>
      <c r="P29">
        <v>-3.85</v>
      </c>
      <c r="Q29">
        <v>-3.75</v>
      </c>
      <c r="AE29">
        <v>12000</v>
      </c>
      <c r="AF29">
        <v>-1.4674623012500001</v>
      </c>
      <c r="AG29">
        <v>-7.59767436981</v>
      </c>
      <c r="AH29">
        <v>-0.92058432102200005</v>
      </c>
      <c r="AI29">
        <v>-0.46220672130599999</v>
      </c>
      <c r="AJ29">
        <v>-258.87243652299998</v>
      </c>
      <c r="AK29">
        <v>-3.51835601032E-2</v>
      </c>
      <c r="AL29">
        <v>-3.0920283794399999</v>
      </c>
      <c r="AM29">
        <v>-3.86173987389</v>
      </c>
      <c r="AN29">
        <v>-1.2036032676699999</v>
      </c>
    </row>
    <row r="30" spans="1:40">
      <c r="A30" t="s">
        <v>43</v>
      </c>
      <c r="B30" t="s">
        <v>71</v>
      </c>
      <c r="C30" t="s">
        <v>72</v>
      </c>
      <c r="D30">
        <f>LOOKUP(B30,lonlat_id!$C$2:$C$38,lonlat_id!$A$2:$A$38)</f>
        <v>16</v>
      </c>
      <c r="E30">
        <v>54.1</v>
      </c>
      <c r="F30">
        <v>-2.1</v>
      </c>
      <c r="G30">
        <v>294</v>
      </c>
      <c r="H30">
        <v>10</v>
      </c>
      <c r="N30">
        <v>-4.5999999999999996</v>
      </c>
      <c r="O30">
        <v>-4.3600000000000003</v>
      </c>
      <c r="P30">
        <v>-4.59</v>
      </c>
      <c r="Q30">
        <v>-4.62</v>
      </c>
      <c r="R30">
        <v>-3.72</v>
      </c>
      <c r="S30">
        <v>-4.13</v>
      </c>
      <c r="T30">
        <v>-3.94</v>
      </c>
      <c r="U30">
        <v>-3.64</v>
      </c>
      <c r="V30">
        <v>-3.82</v>
      </c>
    </row>
    <row r="31" spans="1:40">
      <c r="A31" t="s">
        <v>73</v>
      </c>
      <c r="B31" t="s">
        <v>74</v>
      </c>
      <c r="C31" t="s">
        <v>75</v>
      </c>
      <c r="D31">
        <f>LOOKUP(B31,lonlat_id!$C$2:$C$38,lonlat_id!$A$2:$A$38)</f>
        <v>17</v>
      </c>
      <c r="E31">
        <v>58.15</v>
      </c>
      <c r="F31">
        <v>-4.9800000000000004</v>
      </c>
      <c r="G31">
        <v>220</v>
      </c>
      <c r="H31">
        <v>7.2</v>
      </c>
      <c r="I31">
        <v>-7.1</v>
      </c>
      <c r="J31">
        <v>-5.2</v>
      </c>
      <c r="K31">
        <v>-4.2</v>
      </c>
      <c r="L31">
        <v>-5</v>
      </c>
      <c r="M31">
        <v>-4.82</v>
      </c>
    </row>
    <row r="32" spans="1:40">
      <c r="A32" t="s">
        <v>76</v>
      </c>
      <c r="B32" t="s">
        <v>77</v>
      </c>
      <c r="C32" t="s">
        <v>78</v>
      </c>
      <c r="D32">
        <f>LOOKUP(B32,lonlat_id!$C$2:$C$38,lonlat_id!$A$2:$A$38)</f>
        <v>18</v>
      </c>
      <c r="E32">
        <v>44.7</v>
      </c>
      <c r="F32">
        <v>21.73</v>
      </c>
      <c r="G32">
        <v>390</v>
      </c>
      <c r="H32">
        <v>10.75</v>
      </c>
      <c r="M32">
        <v>-7.75</v>
      </c>
      <c r="N32">
        <v>-7.63</v>
      </c>
      <c r="O32">
        <v>-7.75</v>
      </c>
      <c r="P32">
        <v>-8.1300000000000008</v>
      </c>
      <c r="Q32">
        <v>-8.3000000000000007</v>
      </c>
      <c r="R32">
        <v>-8</v>
      </c>
      <c r="S32">
        <v>-8.75</v>
      </c>
      <c r="T32">
        <v>-8.8800000000000008</v>
      </c>
      <c r="U32">
        <v>-8.25</v>
      </c>
      <c r="V32">
        <v>-9.75</v>
      </c>
    </row>
    <row r="33" spans="1:22">
      <c r="A33" t="s">
        <v>76</v>
      </c>
      <c r="B33" t="s">
        <v>77</v>
      </c>
      <c r="C33" t="s">
        <v>79</v>
      </c>
      <c r="D33">
        <f>LOOKUP(B33,lonlat_id!$C$2:$C$38,lonlat_id!$A$2:$A$38)</f>
        <v>18</v>
      </c>
      <c r="E33">
        <v>44.7</v>
      </c>
      <c r="F33">
        <v>21.73</v>
      </c>
      <c r="G33">
        <v>390</v>
      </c>
      <c r="H33">
        <v>10.75</v>
      </c>
      <c r="J33">
        <v>-8.6199999999999992</v>
      </c>
      <c r="K33">
        <v>-8.3000000000000007</v>
      </c>
      <c r="L33">
        <v>-7.88</v>
      </c>
      <c r="M33">
        <v>-7.75</v>
      </c>
      <c r="N33">
        <v>-7.63</v>
      </c>
      <c r="O33">
        <v>-7.75</v>
      </c>
      <c r="P33">
        <v>-7.8</v>
      </c>
      <c r="Q33">
        <v>-8.3000000000000007</v>
      </c>
      <c r="R33">
        <v>-8</v>
      </c>
      <c r="S33">
        <v>-8.6999999999999993</v>
      </c>
      <c r="T33">
        <v>-8.8800000000000008</v>
      </c>
    </row>
    <row r="34" spans="1:22">
      <c r="A34" t="s">
        <v>80</v>
      </c>
      <c r="B34" t="s">
        <v>81</v>
      </c>
      <c r="C34" t="s">
        <v>82</v>
      </c>
      <c r="D34">
        <f>LOOKUP(B34,lonlat_id!$C$2:$C$38,lonlat_id!$A$2:$A$38)</f>
        <v>19</v>
      </c>
      <c r="E34">
        <v>36.15</v>
      </c>
      <c r="F34">
        <v>-5.35</v>
      </c>
      <c r="G34">
        <v>400</v>
      </c>
      <c r="H34">
        <v>18.3</v>
      </c>
      <c r="I34">
        <v>-5</v>
      </c>
      <c r="J34">
        <v>-5</v>
      </c>
    </row>
    <row r="35" spans="1:22">
      <c r="A35" t="s">
        <v>61</v>
      </c>
      <c r="B35" t="s">
        <v>83</v>
      </c>
      <c r="C35" t="s">
        <v>84</v>
      </c>
      <c r="D35">
        <f>LOOKUP(B35,lonlat_id!$C$2:$C$38,lonlat_id!$A$2:$A$38)</f>
        <v>20</v>
      </c>
      <c r="E35">
        <v>31.75</v>
      </c>
      <c r="F35">
        <v>35.020000000000003</v>
      </c>
      <c r="G35">
        <v>400</v>
      </c>
      <c r="H35">
        <v>20.3</v>
      </c>
      <c r="I35">
        <v>-5</v>
      </c>
      <c r="J35">
        <v>-5.17</v>
      </c>
      <c r="K35">
        <v>-6.7</v>
      </c>
      <c r="L35">
        <v>-7.3</v>
      </c>
    </row>
    <row r="36" spans="1:22">
      <c r="A36" t="s">
        <v>61</v>
      </c>
      <c r="B36" t="s">
        <v>83</v>
      </c>
      <c r="C36" t="s">
        <v>85</v>
      </c>
      <c r="D36">
        <f>LOOKUP(B36,lonlat_id!$C$2:$C$38,lonlat_id!$A$2:$A$38)</f>
        <v>20</v>
      </c>
      <c r="E36">
        <v>31.75</v>
      </c>
      <c r="F36">
        <v>35.020000000000003</v>
      </c>
      <c r="G36">
        <v>400</v>
      </c>
      <c r="H36">
        <v>20.3</v>
      </c>
      <c r="I36">
        <v>-5</v>
      </c>
      <c r="K36">
        <v>-5.4</v>
      </c>
      <c r="L36">
        <v>-5.3</v>
      </c>
      <c r="M36">
        <v>-5.6</v>
      </c>
      <c r="N36">
        <v>-5.4</v>
      </c>
      <c r="P36">
        <v>-5.6</v>
      </c>
      <c r="Q36">
        <v>-6</v>
      </c>
      <c r="R36">
        <v>-6.2</v>
      </c>
      <c r="S36">
        <v>-6</v>
      </c>
      <c r="T36">
        <v>-6</v>
      </c>
      <c r="U36">
        <v>-5.5</v>
      </c>
      <c r="V36">
        <v>-4.3</v>
      </c>
    </row>
    <row r="37" spans="1:22">
      <c r="A37" t="s">
        <v>86</v>
      </c>
      <c r="B37" t="s">
        <v>87</v>
      </c>
      <c r="C37" t="s">
        <v>88</v>
      </c>
      <c r="D37">
        <f>LOOKUP(B37,lonlat_id!$C$2:$C$38,lonlat_id!$A$2:$A$38)</f>
        <v>21</v>
      </c>
      <c r="E37">
        <v>41.42</v>
      </c>
      <c r="F37">
        <v>31.93</v>
      </c>
      <c r="G37">
        <v>400</v>
      </c>
      <c r="H37">
        <v>12</v>
      </c>
      <c r="J37">
        <v>-8.2899999999999991</v>
      </c>
      <c r="K37">
        <v>-8.18</v>
      </c>
      <c r="L37">
        <v>-8.01</v>
      </c>
      <c r="M37">
        <v>-8.0399999999999991</v>
      </c>
      <c r="N37">
        <v>-8.2899999999999991</v>
      </c>
      <c r="O37">
        <v>-8.32</v>
      </c>
      <c r="P37">
        <v>-7.97</v>
      </c>
      <c r="Q37">
        <v>-8.34</v>
      </c>
      <c r="R37">
        <v>-8.5399999999999991</v>
      </c>
      <c r="S37">
        <v>-9.3800000000000008</v>
      </c>
      <c r="T37">
        <v>-10.42</v>
      </c>
      <c r="U37">
        <v>-11.21</v>
      </c>
      <c r="V37">
        <v>-11.98</v>
      </c>
    </row>
    <row r="38" spans="1:22">
      <c r="A38" t="s">
        <v>23</v>
      </c>
      <c r="B38" t="s">
        <v>89</v>
      </c>
      <c r="C38" t="s">
        <v>90</v>
      </c>
      <c r="D38">
        <f>LOOKUP(B38,lonlat_id!$C$2:$C$38,lonlat_id!$A$2:$A$38)</f>
        <v>22</v>
      </c>
      <c r="E38">
        <v>45.61</v>
      </c>
      <c r="F38">
        <v>13.88</v>
      </c>
      <c r="G38">
        <v>441</v>
      </c>
      <c r="H38">
        <v>12.3</v>
      </c>
      <c r="I38">
        <v>-7.28</v>
      </c>
      <c r="J38">
        <v>-6.1</v>
      </c>
      <c r="K38">
        <v>-6.7</v>
      </c>
      <c r="L38">
        <v>-6.32</v>
      </c>
      <c r="M38">
        <v>-6.62</v>
      </c>
      <c r="N38">
        <v>-6.58</v>
      </c>
      <c r="O38">
        <v>-6.48</v>
      </c>
      <c r="P38">
        <v>-6.74</v>
      </c>
      <c r="Q38">
        <v>-6.53</v>
      </c>
      <c r="R38">
        <v>-6.7</v>
      </c>
      <c r="S38">
        <v>-6.85</v>
      </c>
      <c r="T38">
        <v>-6.81</v>
      </c>
      <c r="U38">
        <v>-6.53</v>
      </c>
      <c r="V38">
        <v>-6.15</v>
      </c>
    </row>
    <row r="39" spans="1:22">
      <c r="A39" t="s">
        <v>76</v>
      </c>
      <c r="B39" t="s">
        <v>133</v>
      </c>
      <c r="C39" t="s">
        <v>91</v>
      </c>
      <c r="D39">
        <f>LOOKUP(B39,lonlat_id!$C$2:$C$38,lonlat_id!$A$2:$A$38)</f>
        <v>23</v>
      </c>
      <c r="E39">
        <v>46.32</v>
      </c>
      <c r="F39">
        <v>22.25</v>
      </c>
      <c r="G39">
        <v>482</v>
      </c>
      <c r="H39">
        <v>9.81</v>
      </c>
      <c r="I39">
        <v>-10.3</v>
      </c>
      <c r="J39">
        <v>-7.8</v>
      </c>
    </row>
    <row r="40" spans="1:22">
      <c r="A40" t="s">
        <v>92</v>
      </c>
      <c r="B40" t="s">
        <v>93</v>
      </c>
      <c r="C40" t="s">
        <v>94</v>
      </c>
      <c r="D40">
        <f>LOOKUP(B40,lonlat_id!$C$2:$C$38,lonlat_id!$A$2:$A$38)</f>
        <v>24</v>
      </c>
      <c r="E40">
        <v>45.77</v>
      </c>
      <c r="F40">
        <v>14.22</v>
      </c>
      <c r="G40">
        <v>529</v>
      </c>
      <c r="H40">
        <v>8</v>
      </c>
      <c r="I40">
        <v>-9.1999999999999993</v>
      </c>
      <c r="J40">
        <v>-6.7</v>
      </c>
    </row>
    <row r="41" spans="1:22">
      <c r="A41" t="s">
        <v>95</v>
      </c>
      <c r="B41" t="s">
        <v>96</v>
      </c>
      <c r="C41" t="s">
        <v>97</v>
      </c>
      <c r="D41">
        <f>LOOKUP(B41,lonlat_id!$C$2:$C$38,lonlat_id!$A$2:$A$38)</f>
        <v>25</v>
      </c>
      <c r="E41">
        <v>45</v>
      </c>
      <c r="F41">
        <v>21</v>
      </c>
      <c r="G41">
        <v>530</v>
      </c>
      <c r="H41">
        <v>11.6</v>
      </c>
      <c r="J41">
        <v>-6.6</v>
      </c>
      <c r="K41">
        <v>-7.25</v>
      </c>
      <c r="L41">
        <v>-7.2</v>
      </c>
    </row>
    <row r="42" spans="1:22">
      <c r="A42" t="s">
        <v>98</v>
      </c>
      <c r="B42" t="s">
        <v>99</v>
      </c>
      <c r="C42" t="s">
        <v>100</v>
      </c>
      <c r="D42">
        <f>LOOKUP(B42,lonlat_id!$C$2:$C$38,lonlat_id!$A$2:$A$38)</f>
        <v>26</v>
      </c>
      <c r="E42">
        <v>64.88</v>
      </c>
      <c r="F42">
        <v>14.15</v>
      </c>
      <c r="G42">
        <v>570</v>
      </c>
      <c r="H42">
        <v>1.4</v>
      </c>
      <c r="J42">
        <v>-8.5500000000000007</v>
      </c>
      <c r="P42">
        <v>-9.1999999999999993</v>
      </c>
      <c r="Q42">
        <v>-9.1</v>
      </c>
      <c r="R42">
        <v>-9.25</v>
      </c>
      <c r="S42">
        <v>-9.3000000000000007</v>
      </c>
    </row>
    <row r="43" spans="1:22">
      <c r="A43" t="s">
        <v>26</v>
      </c>
      <c r="B43" t="s">
        <v>101</v>
      </c>
      <c r="C43" t="s">
        <v>102</v>
      </c>
      <c r="D43">
        <f>LOOKUP(B43,lonlat_id!$C$2:$C$38,lonlat_id!$A$2:$A$38)</f>
        <v>27</v>
      </c>
      <c r="E43">
        <v>36.5</v>
      </c>
      <c r="F43">
        <v>-4.67</v>
      </c>
      <c r="G43">
        <v>625</v>
      </c>
      <c r="H43">
        <v>17.5</v>
      </c>
      <c r="J43">
        <v>-3.6</v>
      </c>
      <c r="K43">
        <v>-4.4000000000000004</v>
      </c>
      <c r="L43">
        <v>-4.4000000000000004</v>
      </c>
    </row>
    <row r="44" spans="1:22">
      <c r="A44" t="s">
        <v>26</v>
      </c>
      <c r="B44" t="s">
        <v>101</v>
      </c>
      <c r="C44" t="s">
        <v>103</v>
      </c>
      <c r="D44">
        <f>LOOKUP(B44,lonlat_id!$C$2:$C$38,lonlat_id!$A$2:$A$38)</f>
        <v>27</v>
      </c>
      <c r="E44">
        <v>36.5</v>
      </c>
      <c r="F44">
        <v>-4.67</v>
      </c>
      <c r="G44">
        <v>625</v>
      </c>
      <c r="H44">
        <v>17.5</v>
      </c>
      <c r="I44">
        <v>-5</v>
      </c>
      <c r="N44">
        <v>-4.8</v>
      </c>
      <c r="O44">
        <v>-5</v>
      </c>
    </row>
    <row r="45" spans="1:22">
      <c r="A45" t="s">
        <v>26</v>
      </c>
      <c r="B45" t="s">
        <v>101</v>
      </c>
      <c r="C45" t="s">
        <v>104</v>
      </c>
      <c r="D45">
        <f>LOOKUP(B45,lonlat_id!$C$2:$C$38,lonlat_id!$A$2:$A$38)</f>
        <v>27</v>
      </c>
      <c r="E45">
        <v>36.5</v>
      </c>
      <c r="F45">
        <v>-4.67</v>
      </c>
      <c r="G45">
        <v>625</v>
      </c>
      <c r="H45">
        <v>17.5</v>
      </c>
      <c r="M45">
        <v>-4.42</v>
      </c>
      <c r="P45">
        <v>-4.58</v>
      </c>
    </row>
    <row r="46" spans="1:22">
      <c r="A46" t="s">
        <v>26</v>
      </c>
      <c r="B46" t="s">
        <v>101</v>
      </c>
      <c r="C46" t="s">
        <v>105</v>
      </c>
      <c r="D46">
        <f>LOOKUP(B46,lonlat_id!$C$2:$C$38,lonlat_id!$A$2:$A$38)</f>
        <v>27</v>
      </c>
      <c r="E46">
        <v>36.5</v>
      </c>
      <c r="F46">
        <v>-4.67</v>
      </c>
      <c r="G46">
        <v>625</v>
      </c>
      <c r="H46">
        <v>17.5</v>
      </c>
      <c r="K46">
        <v>-4.9400000000000004</v>
      </c>
      <c r="L46">
        <v>-4.57</v>
      </c>
      <c r="M46">
        <v>-4.46</v>
      </c>
      <c r="N46">
        <v>-5.26</v>
      </c>
    </row>
    <row r="47" spans="1:22">
      <c r="A47" t="s">
        <v>98</v>
      </c>
      <c r="B47" t="s">
        <v>106</v>
      </c>
      <c r="C47" t="s">
        <v>107</v>
      </c>
      <c r="D47">
        <f>LOOKUP(B47,lonlat_id!$C$2:$C$38,lonlat_id!$A$2:$A$38)</f>
        <v>28</v>
      </c>
      <c r="E47">
        <v>66.05</v>
      </c>
      <c r="F47">
        <v>14.67</v>
      </c>
      <c r="G47">
        <v>730</v>
      </c>
      <c r="H47">
        <v>-0.5</v>
      </c>
      <c r="R47">
        <v>-9.4</v>
      </c>
      <c r="S47">
        <v>-9.0500000000000007</v>
      </c>
    </row>
    <row r="48" spans="1:22">
      <c r="A48" t="s">
        <v>26</v>
      </c>
      <c r="B48" t="s">
        <v>108</v>
      </c>
      <c r="C48" t="s">
        <v>109</v>
      </c>
      <c r="D48">
        <f>LOOKUP(B48,lonlat_id!$C$2:$C$38,lonlat_id!$A$2:$A$38)</f>
        <v>29</v>
      </c>
      <c r="E48">
        <v>43.03</v>
      </c>
      <c r="F48">
        <v>-3.65</v>
      </c>
      <c r="G48">
        <v>860</v>
      </c>
      <c r="H48">
        <v>10.4</v>
      </c>
      <c r="K48">
        <v>-6.2</v>
      </c>
      <c r="L48">
        <v>-6.38</v>
      </c>
      <c r="M48">
        <v>-6.1</v>
      </c>
      <c r="N48">
        <v>-6.8</v>
      </c>
      <c r="Q48">
        <v>-6</v>
      </c>
      <c r="R48">
        <v>-6.5</v>
      </c>
    </row>
    <row r="49" spans="1:22">
      <c r="A49" t="s">
        <v>110</v>
      </c>
      <c r="B49" t="s">
        <v>111</v>
      </c>
      <c r="C49" t="s">
        <v>112</v>
      </c>
      <c r="D49">
        <f>LOOKUP(B49,lonlat_id!$C$2:$C$38,lonlat_id!$A$2:$A$38)</f>
        <v>30</v>
      </c>
      <c r="E49">
        <v>36.03</v>
      </c>
      <c r="F49">
        <v>9.68</v>
      </c>
      <c r="G49">
        <v>975</v>
      </c>
      <c r="H49">
        <v>19.5</v>
      </c>
      <c r="I49">
        <v>-6.2</v>
      </c>
      <c r="P49">
        <v>-6.8</v>
      </c>
      <c r="Q49">
        <v>-7</v>
      </c>
      <c r="R49">
        <v>-7.25</v>
      </c>
      <c r="S49">
        <v>-7.1</v>
      </c>
      <c r="T49">
        <v>-6.75</v>
      </c>
      <c r="U49">
        <v>-6.8</v>
      </c>
      <c r="V49">
        <v>-6.2</v>
      </c>
    </row>
    <row r="50" spans="1:22">
      <c r="A50" t="s">
        <v>23</v>
      </c>
      <c r="B50" t="s">
        <v>113</v>
      </c>
      <c r="C50" t="s">
        <v>114</v>
      </c>
      <c r="D50">
        <f>LOOKUP(B50,lonlat_id!$C$2:$C$38,lonlat_id!$A$2:$A$38)</f>
        <v>31</v>
      </c>
      <c r="E50">
        <v>45.96</v>
      </c>
      <c r="F50">
        <v>11.65</v>
      </c>
      <c r="G50">
        <v>1165</v>
      </c>
      <c r="H50">
        <v>6.7</v>
      </c>
      <c r="I50">
        <v>-9.6</v>
      </c>
      <c r="J50">
        <v>-7.8</v>
      </c>
      <c r="M50">
        <v>-7.8</v>
      </c>
      <c r="N50">
        <v>-7.6</v>
      </c>
      <c r="O50">
        <v>-7.8</v>
      </c>
      <c r="P50">
        <v>-7.6</v>
      </c>
      <c r="Q50">
        <v>-7.9</v>
      </c>
      <c r="R50">
        <v>-7.5</v>
      </c>
    </row>
    <row r="51" spans="1:22">
      <c r="A51" t="s">
        <v>23</v>
      </c>
      <c r="B51" t="s">
        <v>113</v>
      </c>
      <c r="C51" t="s">
        <v>115</v>
      </c>
      <c r="D51">
        <f>LOOKUP(B51,lonlat_id!$C$2:$C$38,lonlat_id!$A$2:$A$38)</f>
        <v>31</v>
      </c>
      <c r="E51">
        <v>45.96</v>
      </c>
      <c r="F51">
        <v>11.65</v>
      </c>
      <c r="G51">
        <v>1165</v>
      </c>
      <c r="H51">
        <v>6.7</v>
      </c>
      <c r="I51">
        <v>-9.6</v>
      </c>
      <c r="J51">
        <v>-7.4</v>
      </c>
    </row>
    <row r="52" spans="1:22">
      <c r="A52" t="s">
        <v>23</v>
      </c>
      <c r="B52" t="s">
        <v>116</v>
      </c>
      <c r="C52" t="s">
        <v>117</v>
      </c>
      <c r="D52">
        <f>LOOKUP(B52,lonlat_id!$C$2:$C$38,lonlat_id!$A$2:$A$38)</f>
        <v>32</v>
      </c>
      <c r="E52">
        <v>44</v>
      </c>
      <c r="F52">
        <v>10.220000000000001</v>
      </c>
      <c r="G52">
        <v>1300</v>
      </c>
      <c r="H52">
        <v>7.5</v>
      </c>
      <c r="I52">
        <v>-7.4</v>
      </c>
      <c r="K52">
        <v>-4.34</v>
      </c>
      <c r="L52">
        <v>-4.2699999999999996</v>
      </c>
      <c r="M52">
        <v>-4.3</v>
      </c>
      <c r="N52">
        <v>-4.3600000000000003</v>
      </c>
      <c r="O52">
        <v>-4.4800000000000004</v>
      </c>
      <c r="P52">
        <v>-4.49</v>
      </c>
      <c r="Q52">
        <v>-4.57</v>
      </c>
      <c r="R52">
        <v>-4.9400000000000004</v>
      </c>
      <c r="S52">
        <v>-4.46</v>
      </c>
      <c r="T52">
        <v>-4.5</v>
      </c>
      <c r="U52">
        <v>-4.4000000000000004</v>
      </c>
      <c r="V52">
        <v>-4.1500000000000004</v>
      </c>
    </row>
    <row r="53" spans="1:22">
      <c r="A53" t="s">
        <v>54</v>
      </c>
      <c r="B53" t="s">
        <v>118</v>
      </c>
      <c r="C53" t="s">
        <v>119</v>
      </c>
      <c r="D53">
        <f>LOOKUP(B53,lonlat_id!$C$2:$C$38,lonlat_id!$A$2:$A$38)</f>
        <v>33</v>
      </c>
      <c r="E53">
        <v>47</v>
      </c>
      <c r="F53">
        <v>10</v>
      </c>
      <c r="G53">
        <v>1440</v>
      </c>
      <c r="H53">
        <v>3.5</v>
      </c>
      <c r="I53">
        <v>-11.8</v>
      </c>
      <c r="J53">
        <v>-7.97</v>
      </c>
      <c r="K53">
        <v>-8.07</v>
      </c>
      <c r="L53">
        <v>-8.2200000000000006</v>
      </c>
      <c r="M53">
        <v>-8.27</v>
      </c>
      <c r="N53">
        <v>-8.57</v>
      </c>
      <c r="O53">
        <v>-8</v>
      </c>
      <c r="P53">
        <v>-8.27</v>
      </c>
      <c r="Q53">
        <v>-8.4700000000000006</v>
      </c>
      <c r="R53">
        <v>-8.4700000000000006</v>
      </c>
      <c r="S53">
        <v>-8.4700000000000006</v>
      </c>
      <c r="T53">
        <v>-8.9</v>
      </c>
      <c r="U53">
        <v>-8.8699999999999992</v>
      </c>
      <c r="V53">
        <v>-10.87</v>
      </c>
    </row>
    <row r="54" spans="1:22">
      <c r="A54" t="s">
        <v>120</v>
      </c>
      <c r="B54" t="s">
        <v>121</v>
      </c>
      <c r="C54" t="s">
        <v>122</v>
      </c>
      <c r="D54">
        <f>LOOKUP(B54,lonlat_id!$C$2:$C$38,lonlat_id!$A$2:$A$38)</f>
        <v>34</v>
      </c>
      <c r="E54">
        <v>47.09</v>
      </c>
      <c r="F54">
        <v>11.67</v>
      </c>
      <c r="G54">
        <v>2347</v>
      </c>
      <c r="H54">
        <v>1.9</v>
      </c>
      <c r="I54">
        <v>-11.3</v>
      </c>
      <c r="J54">
        <v>-7.49</v>
      </c>
      <c r="K54">
        <v>-7.47</v>
      </c>
      <c r="L54">
        <v>-7.4</v>
      </c>
    </row>
    <row r="55" spans="1:22">
      <c r="A55" t="s">
        <v>120</v>
      </c>
      <c r="B55" t="s">
        <v>121</v>
      </c>
      <c r="C55" t="s">
        <v>123</v>
      </c>
      <c r="D55">
        <f>LOOKUP(B55,lonlat_id!$C$2:$C$38,lonlat_id!$A$2:$A$38)</f>
        <v>34</v>
      </c>
      <c r="E55">
        <v>47.09</v>
      </c>
      <c r="F55">
        <v>11.67</v>
      </c>
      <c r="G55">
        <v>2500</v>
      </c>
      <c r="H55">
        <v>1.9</v>
      </c>
      <c r="I55">
        <v>-11.3</v>
      </c>
      <c r="J55">
        <v>-7.9</v>
      </c>
      <c r="K55">
        <v>-7.9</v>
      </c>
      <c r="L55">
        <v>-7.6</v>
      </c>
      <c r="M55">
        <v>-7.7</v>
      </c>
      <c r="N55">
        <v>-7.5</v>
      </c>
      <c r="O55">
        <v>-7.8</v>
      </c>
      <c r="P55">
        <v>-7.5</v>
      </c>
      <c r="Q55">
        <v>-8</v>
      </c>
      <c r="R55">
        <v>-7.75</v>
      </c>
      <c r="S55">
        <v>-8.25</v>
      </c>
    </row>
    <row r="56" spans="1:22">
      <c r="A56" t="s">
        <v>120</v>
      </c>
      <c r="B56" t="s">
        <v>124</v>
      </c>
      <c r="C56" t="s">
        <v>125</v>
      </c>
      <c r="D56">
        <f>LOOKUP(B56,lonlat_id!$C$2:$C$38,lonlat_id!$A$2:$A$38)</f>
        <v>35</v>
      </c>
      <c r="E56">
        <v>47.08</v>
      </c>
      <c r="F56">
        <v>15.55</v>
      </c>
      <c r="G56">
        <v>900</v>
      </c>
      <c r="H56">
        <v>8.8000000000000007</v>
      </c>
      <c r="I56">
        <v>-8.8000000000000007</v>
      </c>
      <c r="R56">
        <v>-6.41</v>
      </c>
      <c r="S56">
        <v>-6.67</v>
      </c>
      <c r="T56">
        <v>-7.09</v>
      </c>
    </row>
    <row r="57" spans="1:22">
      <c r="A57" t="s">
        <v>120</v>
      </c>
      <c r="B57" t="s">
        <v>124</v>
      </c>
      <c r="C57" t="s">
        <v>126</v>
      </c>
      <c r="D57">
        <f>LOOKUP(B57,lonlat_id!$C$2:$C$38,lonlat_id!$A$2:$A$38)</f>
        <v>35</v>
      </c>
      <c r="E57">
        <v>47.08</v>
      </c>
      <c r="F57">
        <v>15.55</v>
      </c>
      <c r="G57">
        <v>900</v>
      </c>
      <c r="H57">
        <v>8.8000000000000007</v>
      </c>
      <c r="I57">
        <v>-8.8000000000000007</v>
      </c>
      <c r="R57">
        <v>-6.29</v>
      </c>
      <c r="S57">
        <v>-5.99</v>
      </c>
      <c r="T57">
        <v>-6.71</v>
      </c>
    </row>
    <row r="58" spans="1:22">
      <c r="A58" t="s">
        <v>54</v>
      </c>
      <c r="B58" t="s">
        <v>127</v>
      </c>
      <c r="C58" t="s">
        <v>128</v>
      </c>
      <c r="D58">
        <f>LOOKUP(B58,lonlat_id!$C$2:$C$38,lonlat_id!$A$2:$A$38)</f>
        <v>36</v>
      </c>
      <c r="E58">
        <v>50.8</v>
      </c>
      <c r="F58">
        <v>7.44</v>
      </c>
      <c r="G58">
        <v>308</v>
      </c>
      <c r="H58">
        <v>9.4</v>
      </c>
      <c r="I58">
        <v>-8.92</v>
      </c>
      <c r="L58">
        <v>-6.25</v>
      </c>
      <c r="M58">
        <v>-6.2</v>
      </c>
      <c r="N58">
        <v>-6.2</v>
      </c>
      <c r="O58">
        <v>-6.2</v>
      </c>
    </row>
    <row r="59" spans="1:22">
      <c r="A59" t="s">
        <v>64</v>
      </c>
      <c r="B59" t="s">
        <v>129</v>
      </c>
      <c r="C59" t="s">
        <v>130</v>
      </c>
      <c r="D59">
        <f>LOOKUP(B59,lonlat_id!$C$2:$C$38,lonlat_id!$A$2:$A$38)</f>
        <v>37</v>
      </c>
      <c r="E59">
        <v>67</v>
      </c>
      <c r="F59">
        <v>15</v>
      </c>
      <c r="G59">
        <v>200</v>
      </c>
      <c r="H59">
        <v>3.2</v>
      </c>
      <c r="J59">
        <v>-7.06</v>
      </c>
      <c r="S59">
        <v>-6.41</v>
      </c>
      <c r="T59">
        <v>-6.67</v>
      </c>
      <c r="U59">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topLeftCell="L1" zoomScale="80" zoomScaleNormal="80" zoomScalePageLayoutView="80" workbookViewId="0">
      <selection activeCell="AE4" sqref="AE4:AN29"/>
    </sheetView>
  </sheetViews>
  <sheetFormatPr baseColWidth="10" defaultRowHeight="15" x14ac:dyDescent="0"/>
  <sheetData>
    <row r="1" spans="1:40">
      <c r="A1" t="s">
        <v>0</v>
      </c>
    </row>
    <row r="2" spans="1:40">
      <c r="A2" t="s">
        <v>1</v>
      </c>
    </row>
    <row r="3" spans="1:40">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40">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c r="AE4" t="s">
        <v>135</v>
      </c>
      <c r="AF4" s="2" t="s">
        <v>136</v>
      </c>
      <c r="AG4" s="2" t="s">
        <v>137</v>
      </c>
      <c r="AH4" s="2" t="s">
        <v>138</v>
      </c>
      <c r="AI4" s="2" t="s">
        <v>139</v>
      </c>
      <c r="AJ4" s="2" t="s">
        <v>140</v>
      </c>
      <c r="AK4" s="2" t="s">
        <v>141</v>
      </c>
      <c r="AL4" s="2" t="s">
        <v>142</v>
      </c>
      <c r="AM4" s="2" t="s">
        <v>143</v>
      </c>
      <c r="AN4" s="2" t="s">
        <v>144</v>
      </c>
    </row>
    <row r="5" spans="1:40">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E5">
        <v>100</v>
      </c>
      <c r="AF5">
        <v>0</v>
      </c>
      <c r="AG5">
        <v>0</v>
      </c>
      <c r="AH5">
        <v>0</v>
      </c>
      <c r="AI5">
        <v>0</v>
      </c>
      <c r="AJ5">
        <v>0</v>
      </c>
      <c r="AK5">
        <v>0</v>
      </c>
      <c r="AL5">
        <v>0</v>
      </c>
      <c r="AM5">
        <v>0</v>
      </c>
      <c r="AN5">
        <v>0</v>
      </c>
    </row>
    <row r="6" spans="1:40">
      <c r="A6" t="s">
        <v>23</v>
      </c>
      <c r="B6" t="s">
        <v>24</v>
      </c>
      <c r="C6" t="s">
        <v>25</v>
      </c>
      <c r="D6">
        <f>LOOKUP(B6,lonlat_id!$C$2:$C$38,lonlat_id!$A$2:$A$38)</f>
        <v>1</v>
      </c>
      <c r="E6">
        <v>38.15</v>
      </c>
      <c r="F6">
        <v>13.2</v>
      </c>
      <c r="G6">
        <v>22</v>
      </c>
      <c r="H6">
        <v>19.399999999999999</v>
      </c>
      <c r="I6">
        <v>-6</v>
      </c>
      <c r="J6">
        <v>-6.7</v>
      </c>
      <c r="K6">
        <v>-5.5</v>
      </c>
      <c r="P6">
        <v>-5.5</v>
      </c>
      <c r="Q6">
        <v>-6.2</v>
      </c>
      <c r="R6">
        <v>-5.25</v>
      </c>
      <c r="AE6">
        <v>500</v>
      </c>
      <c r="AF6">
        <v>2.2638683319099999</v>
      </c>
      <c r="AG6">
        <v>2.9667239189100001</v>
      </c>
      <c r="AH6">
        <v>0.33531937003099999</v>
      </c>
      <c r="AI6">
        <v>4.9210205674200001E-2</v>
      </c>
      <c r="AJ6">
        <v>-55.181201934800001</v>
      </c>
      <c r="AK6">
        <v>2.6073753833799999E-3</v>
      </c>
      <c r="AL6">
        <v>0.16296666860600001</v>
      </c>
      <c r="AM6">
        <v>0.88533782958999996</v>
      </c>
      <c r="AN6">
        <v>-0.306377708912</v>
      </c>
    </row>
    <row r="7" spans="1:40">
      <c r="A7" t="s">
        <v>26</v>
      </c>
      <c r="B7" t="s">
        <v>27</v>
      </c>
      <c r="C7" t="s">
        <v>28</v>
      </c>
      <c r="D7">
        <f>LOOKUP(B7,lonlat_id!$C$2:$C$38,lonlat_id!$A$2:$A$38)</f>
        <v>2</v>
      </c>
      <c r="E7">
        <v>43.23</v>
      </c>
      <c r="F7">
        <v>-4.3</v>
      </c>
      <c r="G7">
        <v>24</v>
      </c>
      <c r="H7">
        <v>13</v>
      </c>
      <c r="Q7">
        <v>-4.75</v>
      </c>
      <c r="R7">
        <v>-4.5999999999999996</v>
      </c>
      <c r="S7">
        <v>-4.8</v>
      </c>
      <c r="T7">
        <v>-4.3</v>
      </c>
      <c r="U7">
        <v>-4.25</v>
      </c>
      <c r="V7">
        <v>-4.2</v>
      </c>
      <c r="AE7">
        <v>1000</v>
      </c>
      <c r="AF7">
        <v>2.7619905471799999</v>
      </c>
      <c r="AG7">
        <v>3.3373913764999998</v>
      </c>
      <c r="AH7">
        <v>0.45936915278399998</v>
      </c>
      <c r="AI7">
        <v>-6.2713570892799997E-2</v>
      </c>
      <c r="AJ7">
        <v>-29.6414718628</v>
      </c>
      <c r="AK7">
        <v>3.9580911397900003E-3</v>
      </c>
      <c r="AL7">
        <v>0.49546843767199999</v>
      </c>
      <c r="AM7">
        <v>1.56542289257</v>
      </c>
      <c r="AN7">
        <v>-0.26337069273000002</v>
      </c>
    </row>
    <row r="8" spans="1:40">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E8">
        <v>1500</v>
      </c>
      <c r="AF8">
        <v>3.9383115768399999</v>
      </c>
      <c r="AG8">
        <v>4.5315351486199997</v>
      </c>
      <c r="AH8">
        <v>0.47384819388400001</v>
      </c>
      <c r="AI8">
        <v>-0.177825838327</v>
      </c>
      <c r="AJ8">
        <v>-65.809829711899994</v>
      </c>
      <c r="AK8">
        <v>-4.0391311049499997E-3</v>
      </c>
      <c r="AL8">
        <v>0.496959090233</v>
      </c>
      <c r="AM8">
        <v>1.65858268738</v>
      </c>
      <c r="AN8">
        <v>-0.70053488016099996</v>
      </c>
    </row>
    <row r="9" spans="1:40">
      <c r="A9" t="s">
        <v>29</v>
      </c>
      <c r="B9" t="s">
        <v>30</v>
      </c>
      <c r="C9" t="s">
        <v>32</v>
      </c>
      <c r="D9">
        <f>LOOKUP(B9,lonlat_id!$C$2:$C$38,lonlat_id!$A$2:$A$38)</f>
        <v>3</v>
      </c>
      <c r="E9">
        <v>52.23</v>
      </c>
      <c r="F9">
        <v>-9.44</v>
      </c>
      <c r="G9">
        <v>60</v>
      </c>
      <c r="H9">
        <v>10.4</v>
      </c>
      <c r="I9">
        <v>-5.6</v>
      </c>
      <c r="J9">
        <v>-3.54</v>
      </c>
      <c r="AE9">
        <v>2000</v>
      </c>
      <c r="AF9">
        <v>0.22024250030500001</v>
      </c>
      <c r="AG9">
        <v>0.46275281906100002</v>
      </c>
      <c r="AH9">
        <v>0.20573028922100001</v>
      </c>
      <c r="AI9">
        <v>-0.16052430868100001</v>
      </c>
      <c r="AJ9">
        <v>21.336063384999999</v>
      </c>
      <c r="AK9">
        <v>-1.20796635747E-2</v>
      </c>
      <c r="AL9">
        <v>0.71481907367700004</v>
      </c>
      <c r="AM9">
        <v>1.80565106869</v>
      </c>
      <c r="AN9">
        <v>-0.38961064815500002</v>
      </c>
    </row>
    <row r="10" spans="1:40">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E10">
        <v>2500</v>
      </c>
      <c r="AF10">
        <v>-3.0755681991600001</v>
      </c>
      <c r="AG10">
        <v>-2.7843225002300001</v>
      </c>
      <c r="AH10">
        <v>-0.118245899677</v>
      </c>
      <c r="AI10">
        <v>-0.125008761883</v>
      </c>
      <c r="AJ10">
        <v>56.4029006958</v>
      </c>
      <c r="AK10">
        <v>-1.1219799518600001E-2</v>
      </c>
      <c r="AL10">
        <v>0.68614012002900004</v>
      </c>
      <c r="AM10">
        <v>1.1068243980400001</v>
      </c>
      <c r="AN10">
        <v>-0.14554095268200001</v>
      </c>
    </row>
    <row r="11" spans="1:40">
      <c r="A11" t="s">
        <v>33</v>
      </c>
      <c r="B11" t="s">
        <v>34</v>
      </c>
      <c r="C11" t="s">
        <v>36</v>
      </c>
      <c r="D11">
        <f>LOOKUP(B11,lonlat_id!$C$2:$C$38,lonlat_id!$A$2:$A$38)</f>
        <v>4</v>
      </c>
      <c r="E11">
        <v>43.7</v>
      </c>
      <c r="F11">
        <v>3.6</v>
      </c>
      <c r="G11">
        <v>75</v>
      </c>
      <c r="H11">
        <v>14.5</v>
      </c>
      <c r="I11">
        <v>-6.2</v>
      </c>
      <c r="J11">
        <v>-5.5</v>
      </c>
      <c r="K11">
        <v>-5.7</v>
      </c>
      <c r="L11">
        <v>-5.25</v>
      </c>
      <c r="AE11">
        <v>3000</v>
      </c>
      <c r="AF11">
        <v>-1.40735006332</v>
      </c>
      <c r="AG11">
        <v>-2.4834356307999998</v>
      </c>
      <c r="AH11">
        <v>-0.25809937715499998</v>
      </c>
      <c r="AI11">
        <v>-0.32388570904699998</v>
      </c>
      <c r="AJ11">
        <v>164.854537964</v>
      </c>
      <c r="AK11">
        <v>-1.78002379835E-2</v>
      </c>
      <c r="AL11">
        <v>0.99127006530799999</v>
      </c>
      <c r="AM11">
        <v>1.7512180805199999</v>
      </c>
      <c r="AN11">
        <v>0.60178607702300002</v>
      </c>
    </row>
    <row r="12" spans="1:40">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E12">
        <v>3500</v>
      </c>
      <c r="AF12">
        <v>-1.0360703468300001</v>
      </c>
      <c r="AG12">
        <v>-1.36275696754</v>
      </c>
      <c r="AH12">
        <v>-9.9699229001999998E-2</v>
      </c>
      <c r="AI12">
        <v>-0.29461473226500001</v>
      </c>
      <c r="AJ12">
        <v>100.885620117</v>
      </c>
      <c r="AK12">
        <v>-1.9469797611200001E-2</v>
      </c>
      <c r="AL12">
        <v>0.55805319547700005</v>
      </c>
      <c r="AM12">
        <v>1.05945110321</v>
      </c>
      <c r="AN12">
        <v>0.42883038520799999</v>
      </c>
    </row>
    <row r="13" spans="1:40">
      <c r="A13" t="s">
        <v>26</v>
      </c>
      <c r="B13" t="s">
        <v>37</v>
      </c>
      <c r="C13" t="s">
        <v>39</v>
      </c>
      <c r="D13">
        <f>LOOKUP(B13,lonlat_id!$C$2:$C$38,lonlat_id!$A$2:$A$38)</f>
        <v>5</v>
      </c>
      <c r="E13">
        <v>43.43</v>
      </c>
      <c r="F13">
        <v>-3.66</v>
      </c>
      <c r="G13">
        <v>75</v>
      </c>
      <c r="H13">
        <v>13</v>
      </c>
      <c r="I13">
        <v>-5.4</v>
      </c>
      <c r="J13">
        <v>-4.4800000000000004</v>
      </c>
      <c r="K13">
        <v>-4.47</v>
      </c>
      <c r="AE13">
        <v>4000</v>
      </c>
      <c r="AF13">
        <v>-0.805515289307</v>
      </c>
      <c r="AG13">
        <v>-0.42036318778999998</v>
      </c>
      <c r="AH13">
        <v>2.4272948503500001E-2</v>
      </c>
      <c r="AI13">
        <v>-0.211830765009</v>
      </c>
      <c r="AJ13">
        <v>58.908756256099998</v>
      </c>
      <c r="AK13">
        <v>-5.8867111802099999E-3</v>
      </c>
      <c r="AL13">
        <v>0.68162125349000002</v>
      </c>
      <c r="AM13">
        <v>1.1967735290499999</v>
      </c>
      <c r="AN13">
        <v>0.40769851207699997</v>
      </c>
    </row>
    <row r="14" spans="1:40">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E14">
        <v>4500</v>
      </c>
      <c r="AF14">
        <v>-0.19994831085199999</v>
      </c>
      <c r="AG14">
        <v>0.35666108131399998</v>
      </c>
      <c r="AH14">
        <v>0.108402341604</v>
      </c>
      <c r="AI14">
        <v>-0.26173919439299997</v>
      </c>
      <c r="AJ14">
        <v>42.184902191200003</v>
      </c>
      <c r="AK14">
        <v>-4.4636018574199998E-3</v>
      </c>
      <c r="AL14">
        <v>0.61686092615099997</v>
      </c>
      <c r="AM14">
        <v>1.2484613657000001</v>
      </c>
      <c r="AN14">
        <v>0.35421520471599999</v>
      </c>
    </row>
    <row r="15" spans="1:40">
      <c r="A15" t="s">
        <v>43</v>
      </c>
      <c r="B15" t="s">
        <v>44</v>
      </c>
      <c r="C15" t="s">
        <v>45</v>
      </c>
      <c r="D15">
        <f>LOOKUP(B15,lonlat_id!$C$2:$C$38,lonlat_id!$A$2:$A$38)</f>
        <v>7</v>
      </c>
      <c r="E15">
        <v>51.38</v>
      </c>
      <c r="F15">
        <v>2.2999999999999998</v>
      </c>
      <c r="G15">
        <v>180</v>
      </c>
      <c r="H15">
        <v>10</v>
      </c>
      <c r="J15">
        <v>-4.5</v>
      </c>
      <c r="AE15">
        <v>5000</v>
      </c>
      <c r="AF15">
        <v>-9.8163604736299995E-2</v>
      </c>
      <c r="AG15">
        <v>0.86043238639800002</v>
      </c>
      <c r="AH15">
        <v>0.20379820466000001</v>
      </c>
      <c r="AI15">
        <v>-0.12915951013599999</v>
      </c>
      <c r="AJ15">
        <v>49.203182220499997</v>
      </c>
      <c r="AK15">
        <v>-4.7623179852999999E-3</v>
      </c>
      <c r="AL15">
        <v>0.66930472850800005</v>
      </c>
      <c r="AM15">
        <v>1.2186493873599999</v>
      </c>
      <c r="AN15">
        <v>0.45242959260900001</v>
      </c>
    </row>
    <row r="16" spans="1:40">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E16">
        <v>5500</v>
      </c>
      <c r="AF16">
        <v>-1.01060628891</v>
      </c>
      <c r="AG16">
        <v>-0.97434091568000003</v>
      </c>
      <c r="AH16">
        <v>-3.7653774023100002E-2</v>
      </c>
      <c r="AI16">
        <v>-0.22580158710500001</v>
      </c>
      <c r="AJ16">
        <v>51.622817993200002</v>
      </c>
      <c r="AK16">
        <v>-8.2465857267400005E-3</v>
      </c>
      <c r="AL16">
        <v>0.71417975425699998</v>
      </c>
      <c r="AM16">
        <v>1.1706230640399999</v>
      </c>
      <c r="AN16">
        <v>0.53858053684200002</v>
      </c>
    </row>
    <row r="17" spans="1:40">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E17">
        <v>6000</v>
      </c>
      <c r="AF17">
        <v>-0.73459243774399996</v>
      </c>
      <c r="AG17">
        <v>-1.28884613514</v>
      </c>
      <c r="AH17">
        <v>-4.8817455768599999E-2</v>
      </c>
      <c r="AI17">
        <v>-0.31105563044500001</v>
      </c>
      <c r="AJ17">
        <v>95.176589965800005</v>
      </c>
      <c r="AK17">
        <v>-2.84508168697E-2</v>
      </c>
      <c r="AL17">
        <v>1.21116638184</v>
      </c>
      <c r="AM17">
        <v>1.8110021352800001</v>
      </c>
      <c r="AN17">
        <v>0.58826506137800005</v>
      </c>
    </row>
    <row r="18" spans="1:40">
      <c r="A18" t="s">
        <v>48</v>
      </c>
      <c r="B18" t="s">
        <v>51</v>
      </c>
      <c r="C18" t="s">
        <v>52</v>
      </c>
      <c r="D18">
        <f>LOOKUP(B18,lonlat_id!$C$2:$C$38,lonlat_id!$A$2:$A$38)</f>
        <v>10</v>
      </c>
      <c r="E18">
        <v>50.13</v>
      </c>
      <c r="F18">
        <v>5.16</v>
      </c>
      <c r="G18">
        <v>180</v>
      </c>
      <c r="H18">
        <v>9</v>
      </c>
      <c r="I18">
        <v>-7.5</v>
      </c>
      <c r="J18">
        <v>-5.5</v>
      </c>
      <c r="K18">
        <v>-6</v>
      </c>
      <c r="L18">
        <v>-6.2</v>
      </c>
      <c r="AE18">
        <v>6500</v>
      </c>
      <c r="AF18">
        <v>-2.8917288780199999</v>
      </c>
      <c r="AG18">
        <v>-1.1530029773699999</v>
      </c>
      <c r="AH18">
        <v>-0.104882627726</v>
      </c>
      <c r="AI18">
        <v>-0.239230394363</v>
      </c>
      <c r="AJ18">
        <v>118.159912109</v>
      </c>
      <c r="AK18">
        <v>-1.9638996571299999E-2</v>
      </c>
      <c r="AL18">
        <v>0.75512725114799994</v>
      </c>
      <c r="AM18">
        <v>0.96563482284500002</v>
      </c>
      <c r="AN18">
        <v>1.20605778694</v>
      </c>
    </row>
    <row r="19" spans="1:40">
      <c r="A19" t="s">
        <v>48</v>
      </c>
      <c r="B19" t="s">
        <v>51</v>
      </c>
      <c r="C19" t="s">
        <v>53</v>
      </c>
      <c r="D19">
        <f>LOOKUP(B19,lonlat_id!$C$2:$C$38,lonlat_id!$A$2:$A$38)</f>
        <v>10</v>
      </c>
      <c r="E19">
        <v>50.13</v>
      </c>
      <c r="F19">
        <v>5.16</v>
      </c>
      <c r="G19">
        <v>180</v>
      </c>
      <c r="H19">
        <v>8.9</v>
      </c>
      <c r="I19">
        <v>-7.5</v>
      </c>
      <c r="J19">
        <v>-5.55</v>
      </c>
      <c r="AE19">
        <v>7000</v>
      </c>
      <c r="AF19">
        <v>-6.2547101974499997</v>
      </c>
      <c r="AG19">
        <v>-4.1348757743800002</v>
      </c>
      <c r="AH19">
        <v>-0.60751378536199996</v>
      </c>
      <c r="AI19">
        <v>-0.2072506845</v>
      </c>
      <c r="AJ19">
        <v>106.03944396999999</v>
      </c>
      <c r="AK19">
        <v>-8.2601979374899992E-3</v>
      </c>
      <c r="AL19">
        <v>0.53576695918999995</v>
      </c>
      <c r="AM19">
        <v>0.57883149385499999</v>
      </c>
      <c r="AN19">
        <v>1.2990100383800001</v>
      </c>
    </row>
    <row r="20" spans="1:40">
      <c r="A20" t="s">
        <v>54</v>
      </c>
      <c r="B20" t="s">
        <v>55</v>
      </c>
      <c r="C20" t="s">
        <v>56</v>
      </c>
      <c r="D20">
        <f>LOOKUP(B20,lonlat_id!$C$2:$C$38,lonlat_id!$A$2:$A$38)</f>
        <v>11</v>
      </c>
      <c r="E20">
        <v>49</v>
      </c>
      <c r="F20">
        <v>7</v>
      </c>
      <c r="G20">
        <v>185</v>
      </c>
      <c r="H20">
        <v>9.4</v>
      </c>
      <c r="I20">
        <v>-8.3699999999999992</v>
      </c>
      <c r="P20">
        <v>-5.4</v>
      </c>
      <c r="Q20">
        <v>-5.5</v>
      </c>
      <c r="R20">
        <v>-5.75</v>
      </c>
      <c r="S20">
        <v>-5.3</v>
      </c>
      <c r="AE20">
        <v>7500</v>
      </c>
      <c r="AF20">
        <v>-1.8936853408800001</v>
      </c>
      <c r="AG20">
        <v>-1.44106721878</v>
      </c>
      <c r="AH20">
        <v>-0.142254382372</v>
      </c>
      <c r="AI20">
        <v>-0.15479007363300001</v>
      </c>
      <c r="AJ20">
        <v>55.155021667500002</v>
      </c>
      <c r="AK20">
        <v>5.8780480176200004E-3</v>
      </c>
      <c r="AL20">
        <v>0.54471933841700004</v>
      </c>
      <c r="AM20">
        <v>0.80894690751999998</v>
      </c>
      <c r="AN20">
        <v>0.37873071432099997</v>
      </c>
    </row>
    <row r="21" spans="1:40">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E21">
        <v>8000</v>
      </c>
      <c r="AF21">
        <v>-1.1133494377099999</v>
      </c>
      <c r="AG21">
        <v>-0.17322802543599999</v>
      </c>
      <c r="AH21">
        <v>3.3785700798E-3</v>
      </c>
      <c r="AI21">
        <v>-1.2217618525E-2</v>
      </c>
      <c r="AJ21">
        <v>0.33402252197299998</v>
      </c>
      <c r="AK21">
        <v>1.6044462099700001E-2</v>
      </c>
      <c r="AL21">
        <v>0.117472469807</v>
      </c>
      <c r="AM21">
        <v>0.403177469969</v>
      </c>
      <c r="AN21">
        <v>-6.0930371284499997E-2</v>
      </c>
    </row>
    <row r="22" spans="1:40">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E22">
        <v>8500</v>
      </c>
      <c r="AF22">
        <v>-2.0047373771700001</v>
      </c>
      <c r="AG22">
        <v>-1.47047233582</v>
      </c>
      <c r="AH22">
        <v>-0.10948863625499999</v>
      </c>
      <c r="AI22">
        <v>-0.25994142889999999</v>
      </c>
      <c r="AJ22">
        <v>-126.162445068</v>
      </c>
      <c r="AK22">
        <v>5.9008225798600003E-3</v>
      </c>
      <c r="AL22">
        <v>-0.32542157173199998</v>
      </c>
      <c r="AM22">
        <v>1.25941634178E-2</v>
      </c>
      <c r="AN22">
        <v>-0.34466421604199998</v>
      </c>
    </row>
    <row r="23" spans="1:40">
      <c r="A23" t="s">
        <v>33</v>
      </c>
      <c r="B23" t="s">
        <v>59</v>
      </c>
      <c r="C23" t="s">
        <v>60</v>
      </c>
      <c r="D23">
        <f>LOOKUP(B23,lonlat_id!$C$2:$C$38,lonlat_id!$A$2:$A$38)</f>
        <v>12</v>
      </c>
      <c r="E23">
        <v>44.23</v>
      </c>
      <c r="F23">
        <v>4.26</v>
      </c>
      <c r="G23">
        <v>240</v>
      </c>
      <c r="H23">
        <v>13.2</v>
      </c>
      <c r="I23">
        <v>-6.8</v>
      </c>
      <c r="V23">
        <v>-5</v>
      </c>
      <c r="AE23">
        <v>9000</v>
      </c>
      <c r="AF23">
        <v>-2.7939052581800001</v>
      </c>
      <c r="AG23">
        <v>-2.2414503097499998</v>
      </c>
      <c r="AH23">
        <v>-0.27855873107899998</v>
      </c>
      <c r="AI23">
        <v>-0.24507004022600001</v>
      </c>
      <c r="AJ23">
        <v>-89.694839477499997</v>
      </c>
      <c r="AK23">
        <v>1.6534850001300001E-3</v>
      </c>
      <c r="AL23">
        <v>-0.41437011957199998</v>
      </c>
      <c r="AM23">
        <v>-0.13756114244500001</v>
      </c>
      <c r="AN23">
        <v>-0.24458003044099999</v>
      </c>
    </row>
    <row r="24" spans="1:40">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E24">
        <v>9500</v>
      </c>
      <c r="AF24">
        <v>-3.7936758995100002</v>
      </c>
      <c r="AG24">
        <v>-1.00968492031</v>
      </c>
      <c r="AH24">
        <v>-0.216996043921</v>
      </c>
      <c r="AI24">
        <v>-6.0533978044999999E-2</v>
      </c>
      <c r="AJ24">
        <v>-123.954025269</v>
      </c>
      <c r="AK24">
        <v>1.6361851245199999E-2</v>
      </c>
      <c r="AL24">
        <v>-3.74944210052E-2</v>
      </c>
      <c r="AM24">
        <v>-0.50685334205599997</v>
      </c>
      <c r="AN24">
        <v>0.242312729359</v>
      </c>
    </row>
    <row r="25" spans="1:40">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E25">
        <v>10000</v>
      </c>
      <c r="AF25">
        <v>-2.3108072280899998</v>
      </c>
      <c r="AG25">
        <v>-1.25350117683</v>
      </c>
      <c r="AH25">
        <v>-0.12118539214100001</v>
      </c>
      <c r="AI25">
        <v>3.2498642802200002E-2</v>
      </c>
      <c r="AJ25">
        <v>-147.65731811500001</v>
      </c>
      <c r="AK25">
        <v>1.25114880502E-2</v>
      </c>
      <c r="AL25">
        <v>0.28988876938800001</v>
      </c>
      <c r="AM25">
        <v>1.7384290695199998E-2</v>
      </c>
      <c r="AN25">
        <v>0.152121692896</v>
      </c>
    </row>
    <row r="26" spans="1:40">
      <c r="A26" t="s">
        <v>64</v>
      </c>
      <c r="B26" t="s">
        <v>65</v>
      </c>
      <c r="C26" t="s">
        <v>67</v>
      </c>
      <c r="D26">
        <f>LOOKUP(B26,lonlat_id!$C$2:$C$38,lonlat_id!$A$2:$A$38)</f>
        <v>14</v>
      </c>
      <c r="E26">
        <v>67.540000000000006</v>
      </c>
      <c r="F26">
        <v>13</v>
      </c>
      <c r="G26">
        <v>280</v>
      </c>
      <c r="H26">
        <v>2.8</v>
      </c>
      <c r="I26">
        <v>-10</v>
      </c>
      <c r="J26">
        <v>-7.33</v>
      </c>
      <c r="K26">
        <v>-7.25</v>
      </c>
      <c r="L26">
        <v>-7.2</v>
      </c>
      <c r="M26">
        <v>-7.35</v>
      </c>
      <c r="N26">
        <v>-7.33</v>
      </c>
      <c r="AE26">
        <v>10500</v>
      </c>
      <c r="AF26">
        <v>-1.93918514252</v>
      </c>
      <c r="AG26">
        <v>-2.6508049964899998</v>
      </c>
      <c r="AH26">
        <v>-0.34970360994299998</v>
      </c>
      <c r="AI26">
        <v>6.3371777534500004E-2</v>
      </c>
      <c r="AJ26">
        <v>-226.42312622099999</v>
      </c>
      <c r="AK26">
        <v>1.96678582579E-2</v>
      </c>
      <c r="AL26">
        <v>-1.0289950370800001</v>
      </c>
      <c r="AM26">
        <v>-1.05369079113</v>
      </c>
      <c r="AN26">
        <v>-0.41563946008699998</v>
      </c>
    </row>
    <row r="27" spans="1:40">
      <c r="A27" t="s">
        <v>64</v>
      </c>
      <c r="B27" t="s">
        <v>65</v>
      </c>
      <c r="C27" t="s">
        <v>68</v>
      </c>
      <c r="D27">
        <f>LOOKUP(B27,lonlat_id!$C$2:$C$38,lonlat_id!$A$2:$A$38)</f>
        <v>14</v>
      </c>
      <c r="E27">
        <v>67.540000000000006</v>
      </c>
      <c r="F27">
        <v>13</v>
      </c>
      <c r="G27">
        <v>280</v>
      </c>
      <c r="H27">
        <v>2.8</v>
      </c>
      <c r="I27">
        <v>-10</v>
      </c>
      <c r="O27">
        <v>-7.53</v>
      </c>
      <c r="P27">
        <v>-7.75</v>
      </c>
      <c r="Q27">
        <v>-7.1</v>
      </c>
      <c r="AE27">
        <v>11000</v>
      </c>
      <c r="AF27">
        <v>-2.9786162376399998</v>
      </c>
      <c r="AG27">
        <v>-3.6755208969100002</v>
      </c>
      <c r="AH27">
        <v>-0.60793018341100002</v>
      </c>
      <c r="AI27">
        <v>0.13586968183500001</v>
      </c>
      <c r="AJ27">
        <v>-410.99185180699999</v>
      </c>
      <c r="AK27">
        <v>6.96466490626E-3</v>
      </c>
      <c r="AL27">
        <v>-2.67399573326</v>
      </c>
      <c r="AM27">
        <v>-3.4119305610700001</v>
      </c>
      <c r="AN27">
        <v>-1.21123576164</v>
      </c>
    </row>
    <row r="28" spans="1:40">
      <c r="A28" t="s">
        <v>23</v>
      </c>
      <c r="B28" t="s">
        <v>69</v>
      </c>
      <c r="C28" t="s">
        <v>70</v>
      </c>
      <c r="D28">
        <f>LOOKUP(B28,lonlat_id!$C$2:$C$38,lonlat_id!$A$2:$A$38)</f>
        <v>15</v>
      </c>
      <c r="E28">
        <v>45</v>
      </c>
      <c r="F28">
        <v>10</v>
      </c>
      <c r="G28">
        <v>300</v>
      </c>
      <c r="H28">
        <v>12</v>
      </c>
      <c r="K28">
        <v>-4.25</v>
      </c>
      <c r="L28">
        <v>-3.75</v>
      </c>
      <c r="M28">
        <v>-3.6</v>
      </c>
      <c r="N28">
        <v>-3.3</v>
      </c>
      <c r="O28">
        <v>-3.6</v>
      </c>
      <c r="P28">
        <v>-3.85</v>
      </c>
      <c r="Q28">
        <v>-3.75</v>
      </c>
      <c r="AE28">
        <v>11500</v>
      </c>
      <c r="AF28">
        <v>-3.4010982513400001</v>
      </c>
      <c r="AG28">
        <v>-6.9291510582000004</v>
      </c>
      <c r="AH28">
        <v>-1.0123368501700001</v>
      </c>
      <c r="AI28">
        <v>2.44589298964E-2</v>
      </c>
      <c r="AJ28">
        <v>-204.04832458499999</v>
      </c>
      <c r="AK28">
        <v>-8.0628693103799998E-4</v>
      </c>
      <c r="AL28">
        <v>-3.3805496692700001</v>
      </c>
      <c r="AM28">
        <v>-3.6799421310399998</v>
      </c>
      <c r="AN28">
        <v>-0.69246119260799999</v>
      </c>
    </row>
    <row r="29" spans="1:40">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E29">
        <v>12000</v>
      </c>
      <c r="AF29">
        <v>-4.9720830917400001</v>
      </c>
      <c r="AG29">
        <v>-8.4046993255599993</v>
      </c>
      <c r="AH29">
        <v>-1.04948723316</v>
      </c>
      <c r="AI29">
        <v>-9.7257964313000003E-2</v>
      </c>
      <c r="AJ29">
        <v>129.36195373499999</v>
      </c>
      <c r="AK29">
        <v>-3.9025165140599997E-2</v>
      </c>
      <c r="AL29">
        <v>-3.74545645714</v>
      </c>
      <c r="AM29">
        <v>-4.6016445159900004</v>
      </c>
      <c r="AN29">
        <v>-0.36320227384600001</v>
      </c>
    </row>
    <row r="30" spans="1:40">
      <c r="A30" t="s">
        <v>73</v>
      </c>
      <c r="B30" t="s">
        <v>74</v>
      </c>
      <c r="C30" t="s">
        <v>75</v>
      </c>
      <c r="D30">
        <f>LOOKUP(B30,lonlat_id!$C$2:$C$38,lonlat_id!$A$2:$A$38)</f>
        <v>17</v>
      </c>
      <c r="E30">
        <v>58.15</v>
      </c>
      <c r="F30">
        <v>-4.9800000000000004</v>
      </c>
      <c r="G30">
        <v>220</v>
      </c>
      <c r="H30">
        <v>7.2</v>
      </c>
      <c r="I30">
        <v>-7.1</v>
      </c>
      <c r="J30">
        <v>-5.2</v>
      </c>
      <c r="K30">
        <v>-4.2</v>
      </c>
      <c r="L30">
        <v>-5</v>
      </c>
      <c r="M30">
        <v>-4.82</v>
      </c>
    </row>
    <row r="31" spans="1:40">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40">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8"/>
  <sheetViews>
    <sheetView topLeftCell="O1" zoomScale="80" zoomScaleNormal="80" zoomScalePageLayoutView="80" workbookViewId="0">
      <selection activeCell="AB28" sqref="AB28"/>
    </sheetView>
  </sheetViews>
  <sheetFormatPr baseColWidth="10" defaultRowHeight="15" x14ac:dyDescent="0"/>
  <sheetData>
    <row r="1" spans="1:40">
      <c r="A1" t="s">
        <v>0</v>
      </c>
    </row>
    <row r="2" spans="1:40">
      <c r="A2" t="s">
        <v>1</v>
      </c>
    </row>
    <row r="3" spans="1:40">
      <c r="A3" t="s">
        <v>2</v>
      </c>
      <c r="B3" t="s">
        <v>3</v>
      </c>
      <c r="C3" t="s">
        <v>4</v>
      </c>
      <c r="D3" t="s">
        <v>134</v>
      </c>
      <c r="E3" t="s">
        <v>5</v>
      </c>
      <c r="F3" t="s">
        <v>6</v>
      </c>
      <c r="G3" t="s">
        <v>7</v>
      </c>
      <c r="H3" t="s">
        <v>8</v>
      </c>
      <c r="I3" t="s">
        <v>9</v>
      </c>
      <c r="J3" t="s">
        <v>10</v>
      </c>
      <c r="K3" t="s">
        <v>11</v>
      </c>
      <c r="L3" t="s">
        <v>12</v>
      </c>
      <c r="M3" t="s">
        <v>13</v>
      </c>
      <c r="N3" t="s">
        <v>14</v>
      </c>
      <c r="O3" t="s">
        <v>15</v>
      </c>
      <c r="P3" t="s">
        <v>16</v>
      </c>
      <c r="Q3" t="s">
        <v>17</v>
      </c>
      <c r="R3" t="s">
        <v>18</v>
      </c>
      <c r="S3" t="s">
        <v>19</v>
      </c>
      <c r="T3" t="s">
        <v>20</v>
      </c>
      <c r="U3" t="s">
        <v>21</v>
      </c>
      <c r="V3" t="s">
        <v>22</v>
      </c>
    </row>
    <row r="4" spans="1:40">
      <c r="A4" t="s">
        <v>2</v>
      </c>
      <c r="B4" t="s">
        <v>3</v>
      </c>
      <c r="C4" t="s">
        <v>4</v>
      </c>
      <c r="D4" t="s">
        <v>134</v>
      </c>
      <c r="E4" t="s">
        <v>5</v>
      </c>
      <c r="F4" t="s">
        <v>6</v>
      </c>
      <c r="G4" t="s">
        <v>7</v>
      </c>
      <c r="H4" t="s">
        <v>8</v>
      </c>
      <c r="I4" t="s">
        <v>9</v>
      </c>
      <c r="J4">
        <v>0</v>
      </c>
      <c r="K4">
        <v>1</v>
      </c>
      <c r="L4">
        <v>2</v>
      </c>
      <c r="M4">
        <v>3</v>
      </c>
      <c r="N4">
        <v>4</v>
      </c>
      <c r="O4">
        <v>5</v>
      </c>
      <c r="P4">
        <v>6</v>
      </c>
      <c r="Q4">
        <v>7</v>
      </c>
      <c r="R4">
        <v>8</v>
      </c>
      <c r="S4">
        <v>9</v>
      </c>
      <c r="T4">
        <v>10</v>
      </c>
      <c r="U4">
        <v>11</v>
      </c>
      <c r="V4">
        <v>12</v>
      </c>
    </row>
    <row r="5" spans="1:40">
      <c r="A5" t="s">
        <v>2</v>
      </c>
      <c r="B5" t="s">
        <v>3</v>
      </c>
      <c r="C5" t="s">
        <v>4</v>
      </c>
      <c r="D5" t="s">
        <v>134</v>
      </c>
      <c r="E5" t="s">
        <v>5</v>
      </c>
      <c r="F5" t="s">
        <v>6</v>
      </c>
      <c r="G5" t="s">
        <v>7</v>
      </c>
      <c r="H5" t="s">
        <v>8</v>
      </c>
      <c r="I5" t="s">
        <v>9</v>
      </c>
      <c r="J5">
        <f>J4*1000</f>
        <v>0</v>
      </c>
      <c r="K5">
        <f t="shared" ref="K5:V5" si="0">K4*1000</f>
        <v>1000</v>
      </c>
      <c r="L5">
        <f t="shared" si="0"/>
        <v>2000</v>
      </c>
      <c r="M5">
        <f t="shared" si="0"/>
        <v>3000</v>
      </c>
      <c r="N5">
        <f t="shared" si="0"/>
        <v>4000</v>
      </c>
      <c r="O5">
        <f t="shared" si="0"/>
        <v>5000</v>
      </c>
      <c r="P5">
        <f t="shared" si="0"/>
        <v>6000</v>
      </c>
      <c r="Q5">
        <f t="shared" si="0"/>
        <v>7000</v>
      </c>
      <c r="R5">
        <f t="shared" si="0"/>
        <v>8000</v>
      </c>
      <c r="S5">
        <f t="shared" si="0"/>
        <v>9000</v>
      </c>
      <c r="T5">
        <f t="shared" si="0"/>
        <v>10000</v>
      </c>
      <c r="U5">
        <f t="shared" si="0"/>
        <v>11000</v>
      </c>
      <c r="V5">
        <f t="shared" si="0"/>
        <v>12000</v>
      </c>
      <c r="AE5" t="s">
        <v>135</v>
      </c>
      <c r="AF5" s="2" t="s">
        <v>136</v>
      </c>
      <c r="AG5" s="2" t="s">
        <v>137</v>
      </c>
      <c r="AH5" s="2" t="s">
        <v>138</v>
      </c>
      <c r="AI5" s="2" t="s">
        <v>139</v>
      </c>
      <c r="AJ5" s="2" t="s">
        <v>140</v>
      </c>
      <c r="AK5" s="2" t="s">
        <v>141</v>
      </c>
      <c r="AL5" s="2" t="s">
        <v>142</v>
      </c>
      <c r="AM5" s="2" t="s">
        <v>143</v>
      </c>
      <c r="AN5" s="2" t="s">
        <v>144</v>
      </c>
    </row>
    <row r="6" spans="1:40">
      <c r="A6" t="s">
        <v>23</v>
      </c>
      <c r="B6" t="s">
        <v>24</v>
      </c>
      <c r="C6" t="s">
        <v>25</v>
      </c>
      <c r="D6">
        <f>LOOKUP(B6,lonlat_id!$C$2:$C$38,lonlat_id!$A$2:$A$38)</f>
        <v>1</v>
      </c>
      <c r="E6">
        <v>38.15</v>
      </c>
      <c r="F6">
        <v>13.2</v>
      </c>
      <c r="G6">
        <v>22</v>
      </c>
      <c r="H6">
        <v>19.399999999999999</v>
      </c>
      <c r="I6">
        <v>-6</v>
      </c>
      <c r="J6">
        <v>-6.7</v>
      </c>
      <c r="K6">
        <v>-5.5</v>
      </c>
      <c r="P6">
        <v>-5.5</v>
      </c>
      <c r="Q6">
        <v>-6.2</v>
      </c>
      <c r="R6">
        <v>-5.25</v>
      </c>
      <c r="AE6">
        <v>100</v>
      </c>
      <c r="AF6">
        <v>0</v>
      </c>
      <c r="AG6">
        <v>0</v>
      </c>
      <c r="AH6">
        <v>0</v>
      </c>
      <c r="AI6">
        <v>0</v>
      </c>
      <c r="AJ6">
        <v>0</v>
      </c>
      <c r="AK6">
        <v>0</v>
      </c>
      <c r="AL6">
        <v>0</v>
      </c>
      <c r="AM6">
        <v>0</v>
      </c>
      <c r="AN6">
        <v>0</v>
      </c>
    </row>
    <row r="7" spans="1:40">
      <c r="A7" t="s">
        <v>26</v>
      </c>
      <c r="B7" t="s">
        <v>27</v>
      </c>
      <c r="C7" t="s">
        <v>28</v>
      </c>
      <c r="D7">
        <f>LOOKUP(B7,lonlat_id!$C$2:$C$38,lonlat_id!$A$2:$A$38)</f>
        <v>2</v>
      </c>
      <c r="E7">
        <v>43.23</v>
      </c>
      <c r="F7">
        <v>-4.3</v>
      </c>
      <c r="G7">
        <v>24</v>
      </c>
      <c r="H7">
        <v>13</v>
      </c>
      <c r="Q7">
        <v>-4.75</v>
      </c>
      <c r="R7">
        <v>-4.5999999999999996</v>
      </c>
      <c r="S7">
        <v>-4.8</v>
      </c>
      <c r="T7">
        <v>-4.3</v>
      </c>
      <c r="U7">
        <v>-4.25</v>
      </c>
      <c r="V7">
        <v>-4.2</v>
      </c>
      <c r="AE7">
        <v>500</v>
      </c>
      <c r="AF7">
        <v>0.96585655212400001</v>
      </c>
      <c r="AG7">
        <v>1.08132171631</v>
      </c>
      <c r="AH7">
        <v>4.7148942947399998E-2</v>
      </c>
      <c r="AI7">
        <v>-1.95615589619E-2</v>
      </c>
      <c r="AJ7">
        <v>-85.344421386700006</v>
      </c>
      <c r="AK7">
        <v>2.09289044142E-3</v>
      </c>
      <c r="AL7">
        <v>1.5397906303400001E-2</v>
      </c>
      <c r="AM7">
        <v>0.43908590078400001</v>
      </c>
      <c r="AN7">
        <v>-0.38798618316700001</v>
      </c>
    </row>
    <row r="8" spans="1:40">
      <c r="A8" t="s">
        <v>29</v>
      </c>
      <c r="B8" t="s">
        <v>30</v>
      </c>
      <c r="C8" t="s">
        <v>31</v>
      </c>
      <c r="D8">
        <f>LOOKUP(B8,lonlat_id!$C$2:$C$38,lonlat_id!$A$2:$A$38)</f>
        <v>3</v>
      </c>
      <c r="E8">
        <v>52.23</v>
      </c>
      <c r="F8">
        <v>-9.44</v>
      </c>
      <c r="G8">
        <v>60</v>
      </c>
      <c r="H8">
        <v>10.4</v>
      </c>
      <c r="I8">
        <v>-5.6</v>
      </c>
      <c r="J8">
        <v>-3.8</v>
      </c>
      <c r="K8">
        <v>-3.2</v>
      </c>
      <c r="L8">
        <v>-3.2</v>
      </c>
      <c r="M8">
        <v>-3.2</v>
      </c>
      <c r="N8">
        <v>-4.2</v>
      </c>
      <c r="O8">
        <v>-3.6</v>
      </c>
      <c r="P8">
        <v>-2.9</v>
      </c>
      <c r="Q8">
        <v>-3.6</v>
      </c>
      <c r="R8">
        <v>-2.8</v>
      </c>
      <c r="S8">
        <v>-3</v>
      </c>
      <c r="T8">
        <v>-3</v>
      </c>
      <c r="AE8">
        <v>1000</v>
      </c>
      <c r="AF8">
        <v>1.96149349213</v>
      </c>
      <c r="AG8">
        <v>1.6006648540499999</v>
      </c>
      <c r="AH8">
        <v>0.27217054367100002</v>
      </c>
      <c r="AI8">
        <v>-0.19613841175999999</v>
      </c>
      <c r="AJ8">
        <v>-68.604293823199995</v>
      </c>
      <c r="AK8">
        <v>-7.8918673098099992E-3</v>
      </c>
      <c r="AL8">
        <v>0.20545589923900001</v>
      </c>
      <c r="AM8">
        <v>1.14932596684</v>
      </c>
      <c r="AN8">
        <v>-0.555131316185</v>
      </c>
    </row>
    <row r="9" spans="1:40">
      <c r="A9" t="s">
        <v>29</v>
      </c>
      <c r="B9" t="s">
        <v>30</v>
      </c>
      <c r="C9" t="s">
        <v>32</v>
      </c>
      <c r="D9">
        <f>LOOKUP(B9,lonlat_id!$C$2:$C$38,lonlat_id!$A$2:$A$38)</f>
        <v>3</v>
      </c>
      <c r="E9">
        <v>52.23</v>
      </c>
      <c r="F9">
        <v>-9.44</v>
      </c>
      <c r="G9">
        <v>60</v>
      </c>
      <c r="H9">
        <v>10.4</v>
      </c>
      <c r="I9">
        <v>-5.6</v>
      </c>
      <c r="J9">
        <v>-3.54</v>
      </c>
      <c r="AE9">
        <v>1500</v>
      </c>
      <c r="AF9">
        <v>1.29618930817</v>
      </c>
      <c r="AG9">
        <v>-0.33542066812499999</v>
      </c>
      <c r="AH9">
        <v>8.4768950939200005E-2</v>
      </c>
      <c r="AI9">
        <v>-0.33642143011100001</v>
      </c>
      <c r="AJ9">
        <v>-64.619308471699995</v>
      </c>
      <c r="AK9">
        <v>-1.1253740638499999E-2</v>
      </c>
      <c r="AL9">
        <v>0.39219164848299998</v>
      </c>
      <c r="AM9">
        <v>1.3679996728899999</v>
      </c>
      <c r="AN9">
        <v>-0.49042546749100002</v>
      </c>
    </row>
    <row r="10" spans="1:40">
      <c r="A10" t="s">
        <v>33</v>
      </c>
      <c r="B10" t="s">
        <v>34</v>
      </c>
      <c r="C10" t="s">
        <v>35</v>
      </c>
      <c r="D10">
        <f>LOOKUP(B10,lonlat_id!$C$2:$C$38,lonlat_id!$A$2:$A$38)</f>
        <v>4</v>
      </c>
      <c r="E10">
        <v>43.7</v>
      </c>
      <c r="F10">
        <v>3.6</v>
      </c>
      <c r="G10">
        <v>75</v>
      </c>
      <c r="H10">
        <v>14.5</v>
      </c>
      <c r="I10">
        <v>-6.2</v>
      </c>
      <c r="J10">
        <v>-4.95</v>
      </c>
      <c r="K10">
        <v>-4.8899999999999997</v>
      </c>
      <c r="L10">
        <v>-4.79</v>
      </c>
      <c r="M10">
        <v>-4.4800000000000004</v>
      </c>
      <c r="N10">
        <v>-4.6399999999999997</v>
      </c>
      <c r="O10">
        <v>-4.76</v>
      </c>
      <c r="P10">
        <v>-4.76</v>
      </c>
      <c r="Q10">
        <v>-4.78</v>
      </c>
      <c r="R10">
        <v>-5</v>
      </c>
      <c r="S10">
        <v>-4.9800000000000004</v>
      </c>
      <c r="T10">
        <v>-5.0199999999999996</v>
      </c>
      <c r="U10">
        <v>-4.9400000000000004</v>
      </c>
      <c r="AE10">
        <v>2000</v>
      </c>
      <c r="AF10">
        <v>0.28711128234900002</v>
      </c>
      <c r="AG10">
        <v>-0.77605479955699996</v>
      </c>
      <c r="AH10">
        <v>0.104075729847</v>
      </c>
      <c r="AI10">
        <v>-0.33943265676500001</v>
      </c>
      <c r="AJ10">
        <v>-55.457595825200002</v>
      </c>
      <c r="AK10">
        <v>-1.36961825192E-2</v>
      </c>
      <c r="AL10">
        <v>0.30578827858000002</v>
      </c>
      <c r="AM10">
        <v>1.33667778969</v>
      </c>
      <c r="AN10">
        <v>-0.28836786746999998</v>
      </c>
    </row>
    <row r="11" spans="1:40">
      <c r="A11" t="s">
        <v>33</v>
      </c>
      <c r="B11" t="s">
        <v>34</v>
      </c>
      <c r="C11" t="s">
        <v>36</v>
      </c>
      <c r="D11">
        <f>LOOKUP(B11,lonlat_id!$C$2:$C$38,lonlat_id!$A$2:$A$38)</f>
        <v>4</v>
      </c>
      <c r="E11">
        <v>43.7</v>
      </c>
      <c r="F11">
        <v>3.6</v>
      </c>
      <c r="G11">
        <v>75</v>
      </c>
      <c r="H11">
        <v>14.5</v>
      </c>
      <c r="I11">
        <v>-6.2</v>
      </c>
      <c r="J11">
        <v>-5.5</v>
      </c>
      <c r="K11">
        <v>-5.7</v>
      </c>
      <c r="L11">
        <v>-5.25</v>
      </c>
      <c r="AE11">
        <v>2500</v>
      </c>
      <c r="AF11">
        <v>-1.7991285324099999</v>
      </c>
      <c r="AG11">
        <v>-2.8268060684199998</v>
      </c>
      <c r="AH11">
        <v>-0.192839980125</v>
      </c>
      <c r="AI11">
        <v>-0.25068885087999998</v>
      </c>
      <c r="AJ11">
        <v>-48.517898559599999</v>
      </c>
      <c r="AK11">
        <v>-6.7558847367800001E-3</v>
      </c>
      <c r="AL11">
        <v>0.189831733704</v>
      </c>
      <c r="AM11">
        <v>0.61803430318800001</v>
      </c>
      <c r="AN11">
        <v>-2.7615070342999998E-2</v>
      </c>
    </row>
    <row r="12" spans="1:40">
      <c r="A12" t="s">
        <v>26</v>
      </c>
      <c r="B12" t="s">
        <v>37</v>
      </c>
      <c r="C12" t="s">
        <v>38</v>
      </c>
      <c r="D12">
        <f>LOOKUP(B12,lonlat_id!$C$2:$C$38,lonlat_id!$A$2:$A$38)</f>
        <v>5</v>
      </c>
      <c r="E12">
        <v>43.43</v>
      </c>
      <c r="F12">
        <v>-3.66</v>
      </c>
      <c r="G12">
        <v>75</v>
      </c>
      <c r="H12">
        <v>12.1</v>
      </c>
      <c r="I12">
        <v>-6.1</v>
      </c>
      <c r="J12">
        <v>-3.99</v>
      </c>
      <c r="K12">
        <v>-4.01</v>
      </c>
      <c r="L12">
        <v>-3.97</v>
      </c>
      <c r="M12">
        <v>-3.9</v>
      </c>
      <c r="N12">
        <v>-4.53</v>
      </c>
      <c r="O12">
        <v>-4.74</v>
      </c>
      <c r="P12">
        <v>-4.3899999999999997</v>
      </c>
      <c r="Q12">
        <v>-4.2699999999999996</v>
      </c>
      <c r="R12">
        <v>-4.88</v>
      </c>
      <c r="S12">
        <v>-3.81</v>
      </c>
      <c r="T12">
        <v>-3.9</v>
      </c>
      <c r="U12">
        <v>-4.34</v>
      </c>
      <c r="V12">
        <v>-3.99</v>
      </c>
      <c r="AE12">
        <v>3000</v>
      </c>
      <c r="AF12">
        <v>-1.69028186798</v>
      </c>
      <c r="AG12">
        <v>-3.4636723995200001</v>
      </c>
      <c r="AH12">
        <v>-0.358346283436</v>
      </c>
      <c r="AI12">
        <v>-0.453605473042</v>
      </c>
      <c r="AJ12">
        <v>92.014328002900001</v>
      </c>
      <c r="AK12">
        <v>-1.7978984862599998E-2</v>
      </c>
      <c r="AL12">
        <v>0.63042438030199999</v>
      </c>
      <c r="AM12">
        <v>1.31843900681</v>
      </c>
      <c r="AN12">
        <v>0.25256216526000003</v>
      </c>
    </row>
    <row r="13" spans="1:40">
      <c r="A13" t="s">
        <v>26</v>
      </c>
      <c r="B13" t="s">
        <v>37</v>
      </c>
      <c r="C13" t="s">
        <v>39</v>
      </c>
      <c r="D13">
        <f>LOOKUP(B13,lonlat_id!$C$2:$C$38,lonlat_id!$A$2:$A$38)</f>
        <v>5</v>
      </c>
      <c r="E13">
        <v>43.43</v>
      </c>
      <c r="F13">
        <v>-3.66</v>
      </c>
      <c r="G13">
        <v>75</v>
      </c>
      <c r="H13">
        <v>13</v>
      </c>
      <c r="I13">
        <v>-5.4</v>
      </c>
      <c r="J13">
        <v>-4.4800000000000004</v>
      </c>
      <c r="K13">
        <v>-4.47</v>
      </c>
      <c r="AE13">
        <v>3500</v>
      </c>
      <c r="AF13">
        <v>-1.8900589942899999</v>
      </c>
      <c r="AG13">
        <v>-2.9250111579900002</v>
      </c>
      <c r="AH13">
        <v>-0.25073856115299997</v>
      </c>
      <c r="AI13">
        <v>-0.43396240472800002</v>
      </c>
      <c r="AJ13">
        <v>104.503295898</v>
      </c>
      <c r="AK13">
        <v>-2.56943553686E-2</v>
      </c>
      <c r="AL13">
        <v>0.25467377901100002</v>
      </c>
      <c r="AM13">
        <v>0.67680001258900002</v>
      </c>
      <c r="AN13">
        <v>0.266953527927</v>
      </c>
    </row>
    <row r="14" spans="1:40">
      <c r="A14" t="s">
        <v>40</v>
      </c>
      <c r="B14" t="s">
        <v>41</v>
      </c>
      <c r="C14" t="s">
        <v>42</v>
      </c>
      <c r="D14">
        <f>LOOKUP(B14,lonlat_id!$C$2:$C$38,lonlat_id!$A$2:$A$38)</f>
        <v>6</v>
      </c>
      <c r="E14">
        <v>32.93</v>
      </c>
      <c r="F14">
        <v>35.64</v>
      </c>
      <c r="G14">
        <v>100</v>
      </c>
      <c r="H14">
        <v>22</v>
      </c>
      <c r="K14">
        <v>-4.8</v>
      </c>
      <c r="L14">
        <v>-4.5999999999999996</v>
      </c>
      <c r="M14">
        <v>-5</v>
      </c>
      <c r="N14">
        <v>-5</v>
      </c>
      <c r="O14">
        <v>-4.7</v>
      </c>
      <c r="P14">
        <v>-5</v>
      </c>
      <c r="Q14">
        <v>-5.65</v>
      </c>
      <c r="R14">
        <v>-5.6</v>
      </c>
      <c r="S14">
        <v>-5.7</v>
      </c>
      <c r="T14">
        <v>-5.5</v>
      </c>
      <c r="U14">
        <v>-4.8</v>
      </c>
      <c r="V14">
        <v>-4.5</v>
      </c>
      <c r="AE14">
        <v>4000</v>
      </c>
      <c r="AF14">
        <v>-1.47317743301</v>
      </c>
      <c r="AG14">
        <v>-1.3425002098100001</v>
      </c>
      <c r="AH14">
        <v>-0.10338822007200001</v>
      </c>
      <c r="AI14">
        <v>-0.32391577959099999</v>
      </c>
      <c r="AJ14">
        <v>-12.1765289307</v>
      </c>
      <c r="AK14" s="3">
        <v>-5.0202012062100001E-5</v>
      </c>
      <c r="AL14">
        <v>0.34359312057500002</v>
      </c>
      <c r="AM14">
        <v>0.60241580009499995</v>
      </c>
      <c r="AN14">
        <v>0.20383071899399999</v>
      </c>
    </row>
    <row r="15" spans="1:40">
      <c r="A15" t="s">
        <v>43</v>
      </c>
      <c r="B15" t="s">
        <v>44</v>
      </c>
      <c r="C15" t="s">
        <v>45</v>
      </c>
      <c r="D15">
        <f>LOOKUP(B15,lonlat_id!$C$2:$C$38,lonlat_id!$A$2:$A$38)</f>
        <v>7</v>
      </c>
      <c r="E15">
        <v>51.38</v>
      </c>
      <c r="F15">
        <v>2.2999999999999998</v>
      </c>
      <c r="G15">
        <v>180</v>
      </c>
      <c r="H15">
        <v>10</v>
      </c>
      <c r="J15">
        <v>-4.5</v>
      </c>
      <c r="AE15">
        <v>4500</v>
      </c>
      <c r="AF15">
        <v>0.29380512237500001</v>
      </c>
      <c r="AG15">
        <v>-0.165546417236</v>
      </c>
      <c r="AH15">
        <v>4.3601036071799999E-2</v>
      </c>
      <c r="AI15">
        <v>-0.31656491756400001</v>
      </c>
      <c r="AJ15">
        <v>-41.364562988300001</v>
      </c>
      <c r="AK15">
        <v>3.7463679909700001E-3</v>
      </c>
      <c r="AL15">
        <v>0.36231780052200002</v>
      </c>
      <c r="AM15">
        <v>0.66878324747100004</v>
      </c>
      <c r="AN15">
        <v>1.01997852325E-2</v>
      </c>
    </row>
    <row r="16" spans="1:40">
      <c r="A16" t="s">
        <v>33</v>
      </c>
      <c r="B16" t="s">
        <v>46</v>
      </c>
      <c r="C16" t="s">
        <v>47</v>
      </c>
      <c r="D16">
        <f>LOOKUP(B16,lonlat_id!$C$2:$C$38,lonlat_id!$A$2:$A$38)</f>
        <v>8</v>
      </c>
      <c r="E16">
        <v>45.5</v>
      </c>
      <c r="F16">
        <v>0.5</v>
      </c>
      <c r="G16">
        <v>175</v>
      </c>
      <c r="H16">
        <v>12.2</v>
      </c>
      <c r="I16">
        <v>-6.33</v>
      </c>
      <c r="P16">
        <v>-4.5</v>
      </c>
      <c r="Q16">
        <v>-4.3</v>
      </c>
      <c r="R16">
        <v>-4.75</v>
      </c>
      <c r="S16">
        <v>-4.3</v>
      </c>
      <c r="T16">
        <v>-4.2</v>
      </c>
      <c r="U16">
        <v>-4.0999999999999996</v>
      </c>
      <c r="V16">
        <v>-4.25</v>
      </c>
      <c r="AE16">
        <v>5000</v>
      </c>
      <c r="AF16">
        <v>0.38878583908100001</v>
      </c>
      <c r="AG16">
        <v>-8.0866575241099997E-2</v>
      </c>
      <c r="AH16">
        <v>7.2467863559700002E-2</v>
      </c>
      <c r="AI16">
        <v>-0.28126180171999998</v>
      </c>
      <c r="AJ16">
        <v>-5.5845947265599998</v>
      </c>
      <c r="AK16" s="3">
        <v>6.0994178056699999E-5</v>
      </c>
      <c r="AL16">
        <v>0.41589915752399997</v>
      </c>
      <c r="AM16">
        <v>0.73282444477099995</v>
      </c>
      <c r="AN16">
        <v>0.21695232391399999</v>
      </c>
    </row>
    <row r="17" spans="1:40">
      <c r="A17" t="s">
        <v>48</v>
      </c>
      <c r="B17" t="s">
        <v>49</v>
      </c>
      <c r="C17" t="s">
        <v>50</v>
      </c>
      <c r="D17">
        <f>LOOKUP(B17,lonlat_id!$C$2:$C$38,lonlat_id!$A$2:$A$38)</f>
        <v>9</v>
      </c>
      <c r="E17">
        <v>50.13</v>
      </c>
      <c r="F17">
        <v>5.16</v>
      </c>
      <c r="G17">
        <v>180</v>
      </c>
      <c r="H17">
        <v>9.6</v>
      </c>
      <c r="I17">
        <v>-5.5</v>
      </c>
      <c r="M17">
        <v>-4.6500000000000004</v>
      </c>
      <c r="N17">
        <v>-5.4</v>
      </c>
      <c r="O17">
        <v>-5.08</v>
      </c>
      <c r="P17">
        <v>-5.07</v>
      </c>
      <c r="Q17">
        <v>-5.76</v>
      </c>
      <c r="R17">
        <v>-5.27</v>
      </c>
      <c r="S17">
        <v>-5.27</v>
      </c>
      <c r="T17">
        <v>-5.12</v>
      </c>
      <c r="U17">
        <v>-6.05</v>
      </c>
      <c r="V17">
        <v>-5.7</v>
      </c>
      <c r="AE17">
        <v>5500</v>
      </c>
      <c r="AF17">
        <v>-0.80743694305400004</v>
      </c>
      <c r="AG17">
        <v>-2.0360491275800001</v>
      </c>
      <c r="AH17">
        <v>-0.162231087685</v>
      </c>
      <c r="AI17">
        <v>-0.42212814092599998</v>
      </c>
      <c r="AJ17">
        <v>12.511230468799999</v>
      </c>
      <c r="AK17">
        <v>-5.3937062621100002E-3</v>
      </c>
      <c r="AL17">
        <v>0.43110316991800002</v>
      </c>
      <c r="AM17">
        <v>0.63146615028399999</v>
      </c>
      <c r="AN17">
        <v>0.33745086193099999</v>
      </c>
    </row>
    <row r="18" spans="1:40">
      <c r="A18" t="s">
        <v>48</v>
      </c>
      <c r="B18" t="s">
        <v>51</v>
      </c>
      <c r="C18" t="s">
        <v>52</v>
      </c>
      <c r="D18">
        <f>LOOKUP(B18,lonlat_id!$C$2:$C$38,lonlat_id!$A$2:$A$38)</f>
        <v>10</v>
      </c>
      <c r="E18">
        <v>50.13</v>
      </c>
      <c r="F18">
        <v>5.16</v>
      </c>
      <c r="G18">
        <v>180</v>
      </c>
      <c r="H18">
        <v>9</v>
      </c>
      <c r="I18">
        <v>-7.5</v>
      </c>
      <c r="J18">
        <v>-5.5</v>
      </c>
      <c r="K18">
        <v>-6</v>
      </c>
      <c r="L18">
        <v>-6.2</v>
      </c>
      <c r="AE18">
        <v>6000</v>
      </c>
      <c r="AF18">
        <v>0.16138458251999999</v>
      </c>
      <c r="AG18">
        <v>-1.3319121599199999</v>
      </c>
      <c r="AH18">
        <v>2.2624313831300001E-2</v>
      </c>
      <c r="AI18">
        <v>-0.55963194370299996</v>
      </c>
      <c r="AJ18">
        <v>66.000404357899995</v>
      </c>
      <c r="AK18">
        <v>-4.6254046261300003E-2</v>
      </c>
      <c r="AL18">
        <v>0.48574560880700002</v>
      </c>
      <c r="AM18">
        <v>1.0399423837699999</v>
      </c>
      <c r="AN18">
        <v>7.7110290527299993E-2</v>
      </c>
    </row>
    <row r="19" spans="1:40">
      <c r="A19" t="s">
        <v>48</v>
      </c>
      <c r="B19" t="s">
        <v>51</v>
      </c>
      <c r="C19" t="s">
        <v>53</v>
      </c>
      <c r="D19">
        <f>LOOKUP(B19,lonlat_id!$C$2:$C$38,lonlat_id!$A$2:$A$38)</f>
        <v>10</v>
      </c>
      <c r="E19">
        <v>50.13</v>
      </c>
      <c r="F19">
        <v>5.16</v>
      </c>
      <c r="G19">
        <v>180</v>
      </c>
      <c r="H19">
        <v>8.9</v>
      </c>
      <c r="I19">
        <v>-7.5</v>
      </c>
      <c r="J19">
        <v>-5.55</v>
      </c>
      <c r="AE19">
        <v>6500</v>
      </c>
      <c r="AF19">
        <v>-2.16174793243</v>
      </c>
      <c r="AG19">
        <v>-1.8540703058200001</v>
      </c>
      <c r="AH19">
        <v>-0.12850040197400001</v>
      </c>
      <c r="AI19">
        <v>-0.325945258141</v>
      </c>
      <c r="AJ19">
        <v>6.8610610961900003</v>
      </c>
      <c r="AK19">
        <v>-7.9669319093199995E-3</v>
      </c>
      <c r="AL19">
        <v>0.29248970747000003</v>
      </c>
      <c r="AM19">
        <v>0.44180938601500003</v>
      </c>
      <c r="AN19">
        <v>0.35937708616300001</v>
      </c>
    </row>
    <row r="20" spans="1:40">
      <c r="A20" t="s">
        <v>54</v>
      </c>
      <c r="B20" t="s">
        <v>55</v>
      </c>
      <c r="C20" t="s">
        <v>56</v>
      </c>
      <c r="D20">
        <f>LOOKUP(B20,lonlat_id!$C$2:$C$38,lonlat_id!$A$2:$A$38)</f>
        <v>11</v>
      </c>
      <c r="E20">
        <v>49</v>
      </c>
      <c r="F20">
        <v>7</v>
      </c>
      <c r="G20">
        <v>185</v>
      </c>
      <c r="H20">
        <v>9.4</v>
      </c>
      <c r="I20">
        <v>-8.3699999999999992</v>
      </c>
      <c r="P20">
        <v>-5.4</v>
      </c>
      <c r="Q20">
        <v>-5.5</v>
      </c>
      <c r="R20">
        <v>-5.75</v>
      </c>
      <c r="S20">
        <v>-5.3</v>
      </c>
      <c r="AE20">
        <v>7000</v>
      </c>
      <c r="AF20">
        <v>-3.4630889892600001</v>
      </c>
      <c r="AG20">
        <v>-1.0755460262300001</v>
      </c>
      <c r="AH20">
        <v>-9.7603291273099996E-2</v>
      </c>
      <c r="AI20">
        <v>-0.34644067287399999</v>
      </c>
      <c r="AJ20">
        <v>62.073020935099997</v>
      </c>
      <c r="AK20">
        <v>-9.8078437149500004E-3</v>
      </c>
      <c r="AL20">
        <v>0.38058316707599998</v>
      </c>
      <c r="AM20">
        <v>0.49898964166600002</v>
      </c>
      <c r="AN20">
        <v>0.323667407036</v>
      </c>
    </row>
    <row r="21" spans="1:40">
      <c r="A21" t="s">
        <v>54</v>
      </c>
      <c r="B21" t="s">
        <v>55</v>
      </c>
      <c r="C21" t="s">
        <v>57</v>
      </c>
      <c r="D21">
        <f>LOOKUP(B21,lonlat_id!$C$2:$C$38,lonlat_id!$A$2:$A$38)</f>
        <v>11</v>
      </c>
      <c r="E21">
        <v>49</v>
      </c>
      <c r="F21">
        <v>7</v>
      </c>
      <c r="G21">
        <v>185</v>
      </c>
      <c r="H21">
        <v>9.4</v>
      </c>
      <c r="I21">
        <v>-8.3699999999999992</v>
      </c>
      <c r="J21">
        <v>-5.7</v>
      </c>
      <c r="K21">
        <v>-5.8</v>
      </c>
      <c r="L21">
        <v>-5.85</v>
      </c>
      <c r="M21">
        <v>-6.05</v>
      </c>
      <c r="N21">
        <v>-6</v>
      </c>
      <c r="O21">
        <v>-6.05</v>
      </c>
      <c r="P21">
        <v>-5.8</v>
      </c>
      <c r="Q21">
        <v>-5.75</v>
      </c>
      <c r="R21">
        <v>-6</v>
      </c>
      <c r="S21">
        <v>-6</v>
      </c>
      <c r="AE21">
        <v>7500</v>
      </c>
      <c r="AF21">
        <v>-1.36202430725</v>
      </c>
      <c r="AG21">
        <v>-2.5725891590100001</v>
      </c>
      <c r="AH21">
        <v>-0.11950671672800001</v>
      </c>
      <c r="AI21">
        <v>-0.41063517332100002</v>
      </c>
      <c r="AJ21">
        <v>-7.3939819335900001</v>
      </c>
      <c r="AK21">
        <v>4.6340599656100002E-3</v>
      </c>
      <c r="AL21">
        <v>0.10936218500100001</v>
      </c>
      <c r="AM21">
        <v>0.53145271539700001</v>
      </c>
      <c r="AN21">
        <v>0.29083895683299998</v>
      </c>
    </row>
    <row r="22" spans="1:40">
      <c r="A22" t="s">
        <v>54</v>
      </c>
      <c r="B22" t="s">
        <v>55</v>
      </c>
      <c r="C22" t="s">
        <v>58</v>
      </c>
      <c r="D22">
        <f>LOOKUP(B22,lonlat_id!$C$2:$C$38,lonlat_id!$A$2:$A$38)</f>
        <v>11</v>
      </c>
      <c r="E22">
        <v>49</v>
      </c>
      <c r="F22">
        <v>7</v>
      </c>
      <c r="G22">
        <v>185</v>
      </c>
      <c r="H22">
        <v>9.4</v>
      </c>
      <c r="I22">
        <v>-8.3699999999999992</v>
      </c>
      <c r="K22">
        <v>-5.5</v>
      </c>
      <c r="L22">
        <v>-5.9</v>
      </c>
      <c r="M22">
        <v>-6</v>
      </c>
      <c r="N22">
        <v>-6.1</v>
      </c>
      <c r="P22">
        <v>-5.3</v>
      </c>
      <c r="Q22">
        <v>-5.0999999999999996</v>
      </c>
      <c r="R22">
        <v>-5.2</v>
      </c>
      <c r="S22">
        <v>-5.2</v>
      </c>
      <c r="AE22">
        <v>8000</v>
      </c>
      <c r="AF22">
        <v>-1.0487728118899999</v>
      </c>
      <c r="AG22">
        <v>-1.57010316849</v>
      </c>
      <c r="AH22">
        <v>-4.0150851011299997E-2</v>
      </c>
      <c r="AI22">
        <v>-0.244412183762</v>
      </c>
      <c r="AJ22">
        <v>-59.876312255899997</v>
      </c>
      <c r="AK22">
        <v>1.50545239449E-2</v>
      </c>
      <c r="AL22">
        <v>6.3451290130599997E-2</v>
      </c>
      <c r="AM22">
        <v>0.35722690820699998</v>
      </c>
      <c r="AN22">
        <v>-8.9364409446700002E-2</v>
      </c>
    </row>
    <row r="23" spans="1:40">
      <c r="A23" t="s">
        <v>33</v>
      </c>
      <c r="B23" t="s">
        <v>59</v>
      </c>
      <c r="C23" t="s">
        <v>60</v>
      </c>
      <c r="D23">
        <f>LOOKUP(B23,lonlat_id!$C$2:$C$38,lonlat_id!$A$2:$A$38)</f>
        <v>12</v>
      </c>
      <c r="E23">
        <v>44.23</v>
      </c>
      <c r="F23">
        <v>4.26</v>
      </c>
      <c r="G23">
        <v>240</v>
      </c>
      <c r="H23">
        <v>13.2</v>
      </c>
      <c r="I23">
        <v>-6.8</v>
      </c>
      <c r="V23">
        <v>-5</v>
      </c>
      <c r="AE23">
        <v>8500</v>
      </c>
      <c r="AF23">
        <v>-1.8823328018200001</v>
      </c>
      <c r="AG23">
        <v>-2.8051228523299998</v>
      </c>
      <c r="AH23">
        <v>-0.183173984289</v>
      </c>
      <c r="AI23">
        <v>-0.30963063240100003</v>
      </c>
      <c r="AJ23">
        <v>-126.285339355</v>
      </c>
      <c r="AK23">
        <v>8.9112501591400006E-3</v>
      </c>
      <c r="AL23">
        <v>-9.0173959732100004E-2</v>
      </c>
      <c r="AM23">
        <v>0.34996747970600001</v>
      </c>
      <c r="AN23">
        <v>-0.24800276756299999</v>
      </c>
    </row>
    <row r="24" spans="1:40">
      <c r="A24" t="s">
        <v>61</v>
      </c>
      <c r="B24" t="s">
        <v>62</v>
      </c>
      <c r="C24" t="s">
        <v>63</v>
      </c>
      <c r="D24">
        <f>LOOKUP(B24,lonlat_id!$C$2:$C$38,lonlat_id!$A$2:$A$38)</f>
        <v>13</v>
      </c>
      <c r="E24">
        <v>32.15</v>
      </c>
      <c r="F24">
        <v>35.1</v>
      </c>
      <c r="G24">
        <v>260</v>
      </c>
      <c r="H24">
        <v>19</v>
      </c>
      <c r="I24">
        <v>-5</v>
      </c>
      <c r="J24">
        <v>-5.3</v>
      </c>
      <c r="K24">
        <v>-5.3</v>
      </c>
      <c r="L24">
        <v>-5.0999999999999996</v>
      </c>
      <c r="M24">
        <v>-5.8</v>
      </c>
      <c r="N24">
        <v>-5.4</v>
      </c>
      <c r="O24">
        <v>-6.25</v>
      </c>
      <c r="P24">
        <v>-5.9</v>
      </c>
      <c r="AE24">
        <v>9000</v>
      </c>
      <c r="AF24">
        <v>-2.8582310676599998</v>
      </c>
      <c r="AG24">
        <v>-3.64886116982</v>
      </c>
      <c r="AH24">
        <v>-0.39083984494200003</v>
      </c>
      <c r="AI24">
        <v>-0.301968872547</v>
      </c>
      <c r="AJ24">
        <v>-41.613967895499997</v>
      </c>
      <c r="AK24">
        <v>-4.3530389666600002E-4</v>
      </c>
      <c r="AL24">
        <v>-0.101995706558</v>
      </c>
      <c r="AM24">
        <v>0.409161686897</v>
      </c>
      <c r="AN24">
        <v>4.1598320007300002E-2</v>
      </c>
    </row>
    <row r="25" spans="1:40">
      <c r="A25" t="s">
        <v>64</v>
      </c>
      <c r="B25" t="s">
        <v>65</v>
      </c>
      <c r="C25" t="s">
        <v>66</v>
      </c>
      <c r="D25">
        <f>LOOKUP(B25,lonlat_id!$C$2:$C$38,lonlat_id!$A$2:$A$38)</f>
        <v>14</v>
      </c>
      <c r="E25">
        <v>67.540000000000006</v>
      </c>
      <c r="F25">
        <v>13</v>
      </c>
      <c r="G25">
        <v>280</v>
      </c>
      <c r="H25">
        <v>2.8</v>
      </c>
      <c r="I25">
        <v>-10</v>
      </c>
      <c r="K25">
        <v>-7.57</v>
      </c>
      <c r="L25">
        <v>-7.5</v>
      </c>
      <c r="M25">
        <v>-7.63</v>
      </c>
      <c r="N25">
        <v>-7.8</v>
      </c>
      <c r="O25">
        <v>-7.65</v>
      </c>
      <c r="P25">
        <v>-7.45</v>
      </c>
      <c r="Q25">
        <v>-7.38</v>
      </c>
      <c r="R25">
        <v>-7.4</v>
      </c>
      <c r="AE25">
        <v>9500</v>
      </c>
      <c r="AF25">
        <v>-3.62579298019</v>
      </c>
      <c r="AG25">
        <v>-3.3763003349299998</v>
      </c>
      <c r="AH25">
        <v>-0.39259445667300003</v>
      </c>
      <c r="AI25">
        <v>-0.26316350698500002</v>
      </c>
      <c r="AJ25">
        <v>-89.248626709000007</v>
      </c>
      <c r="AK25">
        <v>7.0917531848000001E-3</v>
      </c>
      <c r="AL25">
        <v>6.7760705947899999E-2</v>
      </c>
      <c r="AM25">
        <v>-9.8930954933200005E-2</v>
      </c>
      <c r="AN25">
        <v>0.12853896617900001</v>
      </c>
    </row>
    <row r="26" spans="1:40">
      <c r="A26" t="s">
        <v>64</v>
      </c>
      <c r="B26" t="s">
        <v>65</v>
      </c>
      <c r="C26" t="s">
        <v>67</v>
      </c>
      <c r="D26">
        <f>LOOKUP(B26,lonlat_id!$C$2:$C$38,lonlat_id!$A$2:$A$38)</f>
        <v>14</v>
      </c>
      <c r="E26">
        <v>67.540000000000006</v>
      </c>
      <c r="F26">
        <v>13</v>
      </c>
      <c r="G26">
        <v>280</v>
      </c>
      <c r="H26">
        <v>2.8</v>
      </c>
      <c r="I26">
        <v>-10</v>
      </c>
      <c r="J26">
        <v>-7.33</v>
      </c>
      <c r="K26">
        <v>-7.25</v>
      </c>
      <c r="L26">
        <v>-7.2</v>
      </c>
      <c r="M26">
        <v>-7.35</v>
      </c>
      <c r="N26">
        <v>-7.33</v>
      </c>
      <c r="AE26">
        <v>10000</v>
      </c>
      <c r="AF26">
        <v>-2.6149234771700001</v>
      </c>
      <c r="AG26">
        <v>-2.8467586040500001</v>
      </c>
      <c r="AH26">
        <v>-0.28284537792199999</v>
      </c>
      <c r="AI26">
        <v>-9.8318427801100006E-2</v>
      </c>
      <c r="AJ26">
        <v>-78.7773895264</v>
      </c>
      <c r="AK26">
        <v>8.6938068270699994E-3</v>
      </c>
      <c r="AL26">
        <v>0.411539852619</v>
      </c>
      <c r="AM26">
        <v>0.25466603040699998</v>
      </c>
      <c r="AN26">
        <v>0.16296124458299999</v>
      </c>
    </row>
    <row r="27" spans="1:40">
      <c r="A27" t="s">
        <v>64</v>
      </c>
      <c r="B27" t="s">
        <v>65</v>
      </c>
      <c r="C27" t="s">
        <v>68</v>
      </c>
      <c r="D27">
        <f>LOOKUP(B27,lonlat_id!$C$2:$C$38,lonlat_id!$A$2:$A$38)</f>
        <v>14</v>
      </c>
      <c r="E27">
        <v>67.540000000000006</v>
      </c>
      <c r="F27">
        <v>13</v>
      </c>
      <c r="G27">
        <v>280</v>
      </c>
      <c r="H27">
        <v>2.8</v>
      </c>
      <c r="I27">
        <v>-10</v>
      </c>
      <c r="O27">
        <v>-7.53</v>
      </c>
      <c r="P27">
        <v>-7.75</v>
      </c>
      <c r="Q27">
        <v>-7.1</v>
      </c>
      <c r="AE27">
        <v>10500</v>
      </c>
      <c r="AF27">
        <v>-2.4069199562099999</v>
      </c>
      <c r="AG27">
        <v>-3.59910178185</v>
      </c>
      <c r="AH27">
        <v>-0.41667774319599998</v>
      </c>
      <c r="AI27">
        <v>-9.6087723970399996E-2</v>
      </c>
      <c r="AJ27">
        <v>-113.65527343799999</v>
      </c>
      <c r="AK27">
        <v>1.4265669509800001E-2</v>
      </c>
      <c r="AL27">
        <v>-0.39514482021300001</v>
      </c>
      <c r="AM27">
        <v>-0.36610174179100002</v>
      </c>
      <c r="AN27">
        <v>-0.10991358757</v>
      </c>
    </row>
    <row r="28" spans="1:40">
      <c r="A28" t="s">
        <v>23</v>
      </c>
      <c r="B28" t="s">
        <v>69</v>
      </c>
      <c r="C28" t="s">
        <v>70</v>
      </c>
      <c r="D28">
        <f>LOOKUP(B28,lonlat_id!$C$2:$C$38,lonlat_id!$A$2:$A$38)</f>
        <v>15</v>
      </c>
      <c r="E28">
        <v>45</v>
      </c>
      <c r="F28">
        <v>10</v>
      </c>
      <c r="G28">
        <v>300</v>
      </c>
      <c r="H28">
        <v>12</v>
      </c>
      <c r="K28">
        <v>-4.25</v>
      </c>
      <c r="L28">
        <v>-3.75</v>
      </c>
      <c r="M28">
        <v>-3.6</v>
      </c>
      <c r="N28">
        <v>-3.3</v>
      </c>
      <c r="O28">
        <v>-3.6</v>
      </c>
      <c r="P28">
        <v>-3.85</v>
      </c>
      <c r="Q28">
        <v>-3.75</v>
      </c>
      <c r="AE28">
        <v>11000</v>
      </c>
      <c r="AF28">
        <v>-2.71102762222</v>
      </c>
      <c r="AG28">
        <v>-3.8617234229999999</v>
      </c>
      <c r="AH28">
        <v>-0.51671004295300005</v>
      </c>
      <c r="AI28">
        <v>-5.5307418108000002E-2</v>
      </c>
      <c r="AJ28">
        <v>-315.11029052700002</v>
      </c>
      <c r="AK28">
        <v>4.5848488807700002E-3</v>
      </c>
      <c r="AL28">
        <v>-1.6057597398800001</v>
      </c>
      <c r="AM28">
        <v>-1.7685899734499999</v>
      </c>
      <c r="AN28">
        <v>-0.80675613880200003</v>
      </c>
    </row>
    <row r="29" spans="1:40">
      <c r="A29" t="s">
        <v>43</v>
      </c>
      <c r="B29" t="s">
        <v>71</v>
      </c>
      <c r="C29" t="s">
        <v>72</v>
      </c>
      <c r="D29">
        <f>LOOKUP(B29,lonlat_id!$C$2:$C$38,lonlat_id!$A$2:$A$38)</f>
        <v>16</v>
      </c>
      <c r="E29">
        <v>54.1</v>
      </c>
      <c r="F29">
        <v>-2.1</v>
      </c>
      <c r="G29">
        <v>294</v>
      </c>
      <c r="H29">
        <v>10</v>
      </c>
      <c r="N29">
        <v>-4.5999999999999996</v>
      </c>
      <c r="O29">
        <v>-4.3600000000000003</v>
      </c>
      <c r="P29">
        <v>-4.59</v>
      </c>
      <c r="Q29">
        <v>-4.62</v>
      </c>
      <c r="R29">
        <v>-3.72</v>
      </c>
      <c r="S29">
        <v>-4.13</v>
      </c>
      <c r="T29">
        <v>-3.94</v>
      </c>
      <c r="U29">
        <v>-3.64</v>
      </c>
      <c r="V29">
        <v>-3.82</v>
      </c>
      <c r="AE29">
        <v>11500</v>
      </c>
      <c r="AF29">
        <v>-3.1589341163600002</v>
      </c>
      <c r="AG29">
        <v>-6.5633001327500002</v>
      </c>
      <c r="AH29">
        <v>-0.91220444440799997</v>
      </c>
      <c r="AI29">
        <v>-0.16304603219</v>
      </c>
      <c r="AJ29">
        <v>-270.71588134799998</v>
      </c>
      <c r="AK29">
        <v>3.6667212843899998E-3</v>
      </c>
      <c r="AL29">
        <v>-2.6914319992100002</v>
      </c>
      <c r="AM29">
        <v>-2.6622822284700001</v>
      </c>
      <c r="AN29">
        <v>-0.54612612724300003</v>
      </c>
    </row>
    <row r="30" spans="1:40">
      <c r="A30" t="s">
        <v>73</v>
      </c>
      <c r="B30" t="s">
        <v>74</v>
      </c>
      <c r="C30" t="s">
        <v>75</v>
      </c>
      <c r="D30">
        <f>LOOKUP(B30,lonlat_id!$C$2:$C$38,lonlat_id!$A$2:$A$38)</f>
        <v>17</v>
      </c>
      <c r="E30">
        <v>58.15</v>
      </c>
      <c r="F30">
        <v>-4.9800000000000004</v>
      </c>
      <c r="G30">
        <v>220</v>
      </c>
      <c r="H30">
        <v>7.2</v>
      </c>
      <c r="I30">
        <v>-7.1</v>
      </c>
      <c r="J30">
        <v>-5.2</v>
      </c>
      <c r="K30">
        <v>-4.2</v>
      </c>
      <c r="L30">
        <v>-5</v>
      </c>
      <c r="M30">
        <v>-4.82</v>
      </c>
      <c r="AE30">
        <v>12000</v>
      </c>
      <c r="AF30">
        <v>-4.2965426444999997</v>
      </c>
      <c r="AG30">
        <v>-7.02522754669</v>
      </c>
      <c r="AH30">
        <v>-0.95261269807799998</v>
      </c>
      <c r="AI30">
        <v>-0.18943157792099999</v>
      </c>
      <c r="AJ30">
        <v>-155.90541076700001</v>
      </c>
      <c r="AK30">
        <v>-2.7526281773999999E-2</v>
      </c>
      <c r="AL30">
        <v>-3.9515771865799998</v>
      </c>
      <c r="AM30">
        <v>-3.57175755501</v>
      </c>
      <c r="AN30">
        <v>-0.42458105087300002</v>
      </c>
    </row>
    <row r="31" spans="1:40">
      <c r="A31" t="s">
        <v>76</v>
      </c>
      <c r="B31" t="s">
        <v>77</v>
      </c>
      <c r="C31" t="s">
        <v>78</v>
      </c>
      <c r="D31">
        <f>LOOKUP(B31,lonlat_id!$C$2:$C$38,lonlat_id!$A$2:$A$38)</f>
        <v>18</v>
      </c>
      <c r="E31">
        <v>44.7</v>
      </c>
      <c r="F31">
        <v>21.73</v>
      </c>
      <c r="G31">
        <v>390</v>
      </c>
      <c r="H31">
        <v>10.75</v>
      </c>
      <c r="M31">
        <v>-7.75</v>
      </c>
      <c r="N31">
        <v>-7.63</v>
      </c>
      <c r="O31">
        <v>-7.75</v>
      </c>
      <c r="P31">
        <v>-8.1300000000000008</v>
      </c>
      <c r="Q31">
        <v>-8.3000000000000007</v>
      </c>
      <c r="R31">
        <v>-8</v>
      </c>
      <c r="S31">
        <v>-8.75</v>
      </c>
      <c r="T31">
        <v>-8.8800000000000008</v>
      </c>
      <c r="U31">
        <v>-8.25</v>
      </c>
      <c r="V31">
        <v>-9.75</v>
      </c>
    </row>
    <row r="32" spans="1:40">
      <c r="A32" t="s">
        <v>76</v>
      </c>
      <c r="B32" t="s">
        <v>77</v>
      </c>
      <c r="C32" t="s">
        <v>79</v>
      </c>
      <c r="D32">
        <f>LOOKUP(B32,lonlat_id!$C$2:$C$38,lonlat_id!$A$2:$A$38)</f>
        <v>18</v>
      </c>
      <c r="E32">
        <v>44.7</v>
      </c>
      <c r="F32">
        <v>21.73</v>
      </c>
      <c r="G32">
        <v>390</v>
      </c>
      <c r="H32">
        <v>10.75</v>
      </c>
      <c r="J32">
        <v>-8.6199999999999992</v>
      </c>
      <c r="K32">
        <v>-8.3000000000000007</v>
      </c>
      <c r="L32">
        <v>-7.88</v>
      </c>
      <c r="M32">
        <v>-7.75</v>
      </c>
      <c r="N32">
        <v>-7.63</v>
      </c>
      <c r="O32">
        <v>-7.75</v>
      </c>
      <c r="P32">
        <v>-7.8</v>
      </c>
      <c r="Q32">
        <v>-8.3000000000000007</v>
      </c>
      <c r="R32">
        <v>-8</v>
      </c>
      <c r="S32">
        <v>-8.6999999999999993</v>
      </c>
      <c r="T32">
        <v>-8.8800000000000008</v>
      </c>
    </row>
    <row r="33" spans="1:22">
      <c r="A33" t="s">
        <v>80</v>
      </c>
      <c r="B33" t="s">
        <v>81</v>
      </c>
      <c r="C33" t="s">
        <v>82</v>
      </c>
      <c r="D33">
        <f>LOOKUP(B33,lonlat_id!$C$2:$C$38,lonlat_id!$A$2:$A$38)</f>
        <v>19</v>
      </c>
      <c r="E33">
        <v>36.15</v>
      </c>
      <c r="F33">
        <v>-5.35</v>
      </c>
      <c r="G33">
        <v>400</v>
      </c>
      <c r="H33">
        <v>18.3</v>
      </c>
      <c r="I33">
        <v>-5</v>
      </c>
      <c r="J33">
        <v>-5</v>
      </c>
    </row>
    <row r="34" spans="1:22">
      <c r="A34" t="s">
        <v>61</v>
      </c>
      <c r="B34" t="s">
        <v>83</v>
      </c>
      <c r="C34" t="s">
        <v>84</v>
      </c>
      <c r="D34">
        <f>LOOKUP(B34,lonlat_id!$C$2:$C$38,lonlat_id!$A$2:$A$38)</f>
        <v>20</v>
      </c>
      <c r="E34">
        <v>31.75</v>
      </c>
      <c r="F34">
        <v>35.020000000000003</v>
      </c>
      <c r="G34">
        <v>400</v>
      </c>
      <c r="H34">
        <v>20.3</v>
      </c>
      <c r="I34">
        <v>-5</v>
      </c>
      <c r="J34">
        <v>-5.17</v>
      </c>
      <c r="K34">
        <v>-6.7</v>
      </c>
      <c r="L34">
        <v>-7.3</v>
      </c>
    </row>
    <row r="35" spans="1:22">
      <c r="A35" t="s">
        <v>61</v>
      </c>
      <c r="B35" t="s">
        <v>83</v>
      </c>
      <c r="C35" t="s">
        <v>85</v>
      </c>
      <c r="D35">
        <f>LOOKUP(B35,lonlat_id!$C$2:$C$38,lonlat_id!$A$2:$A$38)</f>
        <v>20</v>
      </c>
      <c r="E35">
        <v>31.75</v>
      </c>
      <c r="F35">
        <v>35.020000000000003</v>
      </c>
      <c r="G35">
        <v>400</v>
      </c>
      <c r="H35">
        <v>20.3</v>
      </c>
      <c r="I35">
        <v>-5</v>
      </c>
      <c r="K35">
        <v>-5.4</v>
      </c>
      <c r="L35">
        <v>-5.3</v>
      </c>
      <c r="M35">
        <v>-5.6</v>
      </c>
      <c r="N35">
        <v>-5.4</v>
      </c>
      <c r="P35">
        <v>-5.6</v>
      </c>
      <c r="Q35">
        <v>-6</v>
      </c>
      <c r="R35">
        <v>-6.2</v>
      </c>
      <c r="S35">
        <v>-6</v>
      </c>
      <c r="T35">
        <v>-6</v>
      </c>
      <c r="U35">
        <v>-5.5</v>
      </c>
      <c r="V35">
        <v>-4.3</v>
      </c>
    </row>
    <row r="36" spans="1:22">
      <c r="A36" t="s">
        <v>86</v>
      </c>
      <c r="B36" t="s">
        <v>87</v>
      </c>
      <c r="C36" t="s">
        <v>88</v>
      </c>
      <c r="D36">
        <f>LOOKUP(B36,lonlat_id!$C$2:$C$38,lonlat_id!$A$2:$A$38)</f>
        <v>21</v>
      </c>
      <c r="E36">
        <v>41.42</v>
      </c>
      <c r="F36">
        <v>31.93</v>
      </c>
      <c r="G36">
        <v>400</v>
      </c>
      <c r="H36">
        <v>12</v>
      </c>
      <c r="J36">
        <v>-8.2899999999999991</v>
      </c>
      <c r="K36">
        <v>-8.18</v>
      </c>
      <c r="L36">
        <v>-8.01</v>
      </c>
      <c r="M36">
        <v>-8.0399999999999991</v>
      </c>
      <c r="N36">
        <v>-8.2899999999999991</v>
      </c>
      <c r="O36">
        <v>-8.32</v>
      </c>
      <c r="P36">
        <v>-7.97</v>
      </c>
      <c r="Q36">
        <v>-8.34</v>
      </c>
      <c r="R36">
        <v>-8.5399999999999991</v>
      </c>
      <c r="S36">
        <v>-9.3800000000000008</v>
      </c>
      <c r="T36">
        <v>-10.42</v>
      </c>
      <c r="U36">
        <v>-11.21</v>
      </c>
      <c r="V36">
        <v>-11.98</v>
      </c>
    </row>
    <row r="37" spans="1:22">
      <c r="A37" t="s">
        <v>23</v>
      </c>
      <c r="B37" t="s">
        <v>89</v>
      </c>
      <c r="C37" t="s">
        <v>90</v>
      </c>
      <c r="D37">
        <f>LOOKUP(B37,lonlat_id!$C$2:$C$38,lonlat_id!$A$2:$A$38)</f>
        <v>22</v>
      </c>
      <c r="E37">
        <v>45.61</v>
      </c>
      <c r="F37">
        <v>13.88</v>
      </c>
      <c r="G37">
        <v>441</v>
      </c>
      <c r="H37">
        <v>12.3</v>
      </c>
      <c r="I37">
        <v>-7.28</v>
      </c>
      <c r="J37">
        <v>-6.1</v>
      </c>
      <c r="K37">
        <v>-6.7</v>
      </c>
      <c r="L37">
        <v>-6.32</v>
      </c>
      <c r="M37">
        <v>-6.62</v>
      </c>
      <c r="N37">
        <v>-6.58</v>
      </c>
      <c r="O37">
        <v>-6.48</v>
      </c>
      <c r="P37">
        <v>-6.74</v>
      </c>
      <c r="Q37">
        <v>-6.53</v>
      </c>
      <c r="R37">
        <v>-6.7</v>
      </c>
      <c r="S37">
        <v>-6.85</v>
      </c>
      <c r="T37">
        <v>-6.81</v>
      </c>
      <c r="U37">
        <v>-6.53</v>
      </c>
      <c r="V37">
        <v>-6.15</v>
      </c>
    </row>
    <row r="38" spans="1:22">
      <c r="A38" t="s">
        <v>76</v>
      </c>
      <c r="B38" t="s">
        <v>133</v>
      </c>
      <c r="C38" t="s">
        <v>91</v>
      </c>
      <c r="D38">
        <f>LOOKUP(B38,lonlat_id!$C$2:$C$38,lonlat_id!$A$2:$A$38)</f>
        <v>23</v>
      </c>
      <c r="E38">
        <v>46.32</v>
      </c>
      <c r="F38">
        <v>22.25</v>
      </c>
      <c r="G38">
        <v>482</v>
      </c>
      <c r="H38">
        <v>9.81</v>
      </c>
      <c r="I38">
        <v>-10.3</v>
      </c>
      <c r="J38">
        <v>-7.8</v>
      </c>
    </row>
    <row r="39" spans="1:22">
      <c r="A39" t="s">
        <v>92</v>
      </c>
      <c r="B39" t="s">
        <v>93</v>
      </c>
      <c r="C39" t="s">
        <v>94</v>
      </c>
      <c r="D39">
        <f>LOOKUP(B39,lonlat_id!$C$2:$C$38,lonlat_id!$A$2:$A$38)</f>
        <v>24</v>
      </c>
      <c r="E39">
        <v>45.77</v>
      </c>
      <c r="F39">
        <v>14.22</v>
      </c>
      <c r="G39">
        <v>529</v>
      </c>
      <c r="H39">
        <v>8</v>
      </c>
      <c r="I39">
        <v>-9.1999999999999993</v>
      </c>
      <c r="J39">
        <v>-6.7</v>
      </c>
    </row>
    <row r="40" spans="1:22">
      <c r="A40" t="s">
        <v>95</v>
      </c>
      <c r="B40" t="s">
        <v>96</v>
      </c>
      <c r="C40" t="s">
        <v>97</v>
      </c>
      <c r="D40">
        <f>LOOKUP(B40,lonlat_id!$C$2:$C$38,lonlat_id!$A$2:$A$38)</f>
        <v>25</v>
      </c>
      <c r="E40">
        <v>45</v>
      </c>
      <c r="F40">
        <v>21</v>
      </c>
      <c r="G40">
        <v>530</v>
      </c>
      <c r="H40">
        <v>11.6</v>
      </c>
      <c r="J40">
        <v>-6.6</v>
      </c>
      <c r="K40">
        <v>-7.25</v>
      </c>
      <c r="L40">
        <v>-7.2</v>
      </c>
    </row>
    <row r="41" spans="1:22">
      <c r="A41" t="s">
        <v>98</v>
      </c>
      <c r="B41" t="s">
        <v>99</v>
      </c>
      <c r="C41" t="s">
        <v>100</v>
      </c>
      <c r="D41">
        <f>LOOKUP(B41,lonlat_id!$C$2:$C$38,lonlat_id!$A$2:$A$38)</f>
        <v>26</v>
      </c>
      <c r="E41">
        <v>64.88</v>
      </c>
      <c r="F41">
        <v>14.15</v>
      </c>
      <c r="G41">
        <v>570</v>
      </c>
      <c r="H41">
        <v>1.4</v>
      </c>
      <c r="J41">
        <v>-8.5500000000000007</v>
      </c>
      <c r="P41">
        <v>-9.1999999999999993</v>
      </c>
      <c r="Q41">
        <v>-9.1</v>
      </c>
      <c r="R41">
        <v>-9.25</v>
      </c>
      <c r="S41">
        <v>-9.3000000000000007</v>
      </c>
    </row>
    <row r="42" spans="1:22">
      <c r="A42" t="s">
        <v>26</v>
      </c>
      <c r="B42" t="s">
        <v>101</v>
      </c>
      <c r="C42" t="s">
        <v>102</v>
      </c>
      <c r="D42">
        <f>LOOKUP(B42,lonlat_id!$C$2:$C$38,lonlat_id!$A$2:$A$38)</f>
        <v>27</v>
      </c>
      <c r="E42">
        <v>36.5</v>
      </c>
      <c r="F42">
        <v>-4.67</v>
      </c>
      <c r="G42">
        <v>625</v>
      </c>
      <c r="H42">
        <v>17.5</v>
      </c>
      <c r="J42">
        <v>-3.6</v>
      </c>
      <c r="K42">
        <v>-4.4000000000000004</v>
      </c>
      <c r="L42">
        <v>-4.4000000000000004</v>
      </c>
    </row>
    <row r="43" spans="1:22">
      <c r="A43" t="s">
        <v>26</v>
      </c>
      <c r="B43" t="s">
        <v>101</v>
      </c>
      <c r="C43" t="s">
        <v>103</v>
      </c>
      <c r="D43">
        <f>LOOKUP(B43,lonlat_id!$C$2:$C$38,lonlat_id!$A$2:$A$38)</f>
        <v>27</v>
      </c>
      <c r="E43">
        <v>36.5</v>
      </c>
      <c r="F43">
        <v>-4.67</v>
      </c>
      <c r="G43">
        <v>625</v>
      </c>
      <c r="H43">
        <v>17.5</v>
      </c>
      <c r="I43">
        <v>-5</v>
      </c>
      <c r="N43">
        <v>-4.8</v>
      </c>
      <c r="O43">
        <v>-5</v>
      </c>
    </row>
    <row r="44" spans="1:22">
      <c r="A44" t="s">
        <v>26</v>
      </c>
      <c r="B44" t="s">
        <v>101</v>
      </c>
      <c r="C44" t="s">
        <v>104</v>
      </c>
      <c r="D44">
        <f>LOOKUP(B44,lonlat_id!$C$2:$C$38,lonlat_id!$A$2:$A$38)</f>
        <v>27</v>
      </c>
      <c r="E44">
        <v>36.5</v>
      </c>
      <c r="F44">
        <v>-4.67</v>
      </c>
      <c r="G44">
        <v>625</v>
      </c>
      <c r="H44">
        <v>17.5</v>
      </c>
      <c r="M44">
        <v>-4.42</v>
      </c>
      <c r="P44">
        <v>-4.58</v>
      </c>
    </row>
    <row r="45" spans="1:22">
      <c r="A45" t="s">
        <v>26</v>
      </c>
      <c r="B45" t="s">
        <v>101</v>
      </c>
      <c r="C45" t="s">
        <v>105</v>
      </c>
      <c r="D45">
        <f>LOOKUP(B45,lonlat_id!$C$2:$C$38,lonlat_id!$A$2:$A$38)</f>
        <v>27</v>
      </c>
      <c r="E45">
        <v>36.5</v>
      </c>
      <c r="F45">
        <v>-4.67</v>
      </c>
      <c r="G45">
        <v>625</v>
      </c>
      <c r="H45">
        <v>17.5</v>
      </c>
      <c r="K45">
        <v>-4.9400000000000004</v>
      </c>
      <c r="L45">
        <v>-4.57</v>
      </c>
      <c r="M45">
        <v>-4.46</v>
      </c>
      <c r="N45">
        <v>-5.26</v>
      </c>
    </row>
    <row r="46" spans="1:22">
      <c r="A46" t="s">
        <v>98</v>
      </c>
      <c r="B46" t="s">
        <v>106</v>
      </c>
      <c r="C46" t="s">
        <v>107</v>
      </c>
      <c r="D46">
        <f>LOOKUP(B46,lonlat_id!$C$2:$C$38,lonlat_id!$A$2:$A$38)</f>
        <v>28</v>
      </c>
      <c r="E46">
        <v>66.05</v>
      </c>
      <c r="F46">
        <v>14.67</v>
      </c>
      <c r="G46">
        <v>730</v>
      </c>
      <c r="H46">
        <v>-0.5</v>
      </c>
      <c r="R46">
        <v>-9.4</v>
      </c>
      <c r="S46">
        <v>-9.0500000000000007</v>
      </c>
    </row>
    <row r="47" spans="1:22">
      <c r="A47" t="s">
        <v>26</v>
      </c>
      <c r="B47" t="s">
        <v>108</v>
      </c>
      <c r="C47" t="s">
        <v>109</v>
      </c>
      <c r="D47">
        <f>LOOKUP(B47,lonlat_id!$C$2:$C$38,lonlat_id!$A$2:$A$38)</f>
        <v>29</v>
      </c>
      <c r="E47">
        <v>43.03</v>
      </c>
      <c r="F47">
        <v>-3.65</v>
      </c>
      <c r="G47">
        <v>860</v>
      </c>
      <c r="H47">
        <v>10.4</v>
      </c>
      <c r="K47">
        <v>-6.2</v>
      </c>
      <c r="L47">
        <v>-6.38</v>
      </c>
      <c r="M47">
        <v>-6.1</v>
      </c>
      <c r="N47">
        <v>-6.8</v>
      </c>
      <c r="Q47">
        <v>-6</v>
      </c>
      <c r="R47">
        <v>-6.5</v>
      </c>
    </row>
    <row r="48" spans="1:22">
      <c r="A48" t="s">
        <v>110</v>
      </c>
      <c r="B48" t="s">
        <v>111</v>
      </c>
      <c r="C48" t="s">
        <v>112</v>
      </c>
      <c r="D48">
        <f>LOOKUP(B48,lonlat_id!$C$2:$C$38,lonlat_id!$A$2:$A$38)</f>
        <v>30</v>
      </c>
      <c r="E48">
        <v>36.03</v>
      </c>
      <c r="F48">
        <v>9.68</v>
      </c>
      <c r="G48">
        <v>975</v>
      </c>
      <c r="H48">
        <v>19.5</v>
      </c>
      <c r="I48">
        <v>-6.2</v>
      </c>
      <c r="P48">
        <v>-6.8</v>
      </c>
      <c r="Q48">
        <v>-7</v>
      </c>
      <c r="R48">
        <v>-7.25</v>
      </c>
      <c r="S48">
        <v>-7.1</v>
      </c>
      <c r="T48">
        <v>-6.75</v>
      </c>
      <c r="U48">
        <v>-6.8</v>
      </c>
      <c r="V48">
        <v>-6.2</v>
      </c>
    </row>
    <row r="49" spans="1:22">
      <c r="A49" t="s">
        <v>23</v>
      </c>
      <c r="B49" t="s">
        <v>113</v>
      </c>
      <c r="C49" t="s">
        <v>114</v>
      </c>
      <c r="D49">
        <f>LOOKUP(B49,lonlat_id!$C$2:$C$38,lonlat_id!$A$2:$A$38)</f>
        <v>31</v>
      </c>
      <c r="E49">
        <v>45.96</v>
      </c>
      <c r="F49">
        <v>11.65</v>
      </c>
      <c r="G49">
        <v>1165</v>
      </c>
      <c r="H49">
        <v>6.7</v>
      </c>
      <c r="I49">
        <v>-9.6</v>
      </c>
      <c r="J49">
        <v>-7.8</v>
      </c>
      <c r="M49">
        <v>-7.8</v>
      </c>
      <c r="N49">
        <v>-7.6</v>
      </c>
      <c r="O49">
        <v>-7.8</v>
      </c>
      <c r="P49">
        <v>-7.6</v>
      </c>
      <c r="Q49">
        <v>-7.9</v>
      </c>
      <c r="R49">
        <v>-7.5</v>
      </c>
    </row>
    <row r="50" spans="1:22">
      <c r="A50" t="s">
        <v>23</v>
      </c>
      <c r="B50" t="s">
        <v>113</v>
      </c>
      <c r="C50" t="s">
        <v>115</v>
      </c>
      <c r="D50">
        <f>LOOKUP(B50,lonlat_id!$C$2:$C$38,lonlat_id!$A$2:$A$38)</f>
        <v>31</v>
      </c>
      <c r="E50">
        <v>45.96</v>
      </c>
      <c r="F50">
        <v>11.65</v>
      </c>
      <c r="G50">
        <v>1165</v>
      </c>
      <c r="H50">
        <v>6.7</v>
      </c>
      <c r="I50">
        <v>-9.6</v>
      </c>
      <c r="J50">
        <v>-7.4</v>
      </c>
    </row>
    <row r="51" spans="1:22">
      <c r="A51" t="s">
        <v>23</v>
      </c>
      <c r="B51" t="s">
        <v>116</v>
      </c>
      <c r="C51" t="s">
        <v>117</v>
      </c>
      <c r="D51">
        <f>LOOKUP(B51,lonlat_id!$C$2:$C$38,lonlat_id!$A$2:$A$38)</f>
        <v>32</v>
      </c>
      <c r="E51">
        <v>44</v>
      </c>
      <c r="F51">
        <v>10.220000000000001</v>
      </c>
      <c r="G51">
        <v>1300</v>
      </c>
      <c r="H51">
        <v>7.5</v>
      </c>
      <c r="I51">
        <v>-7.4</v>
      </c>
      <c r="K51">
        <v>-4.34</v>
      </c>
      <c r="L51">
        <v>-4.2699999999999996</v>
      </c>
      <c r="M51">
        <v>-4.3</v>
      </c>
      <c r="N51">
        <v>-4.3600000000000003</v>
      </c>
      <c r="O51">
        <v>-4.4800000000000004</v>
      </c>
      <c r="P51">
        <v>-4.49</v>
      </c>
      <c r="Q51">
        <v>-4.57</v>
      </c>
      <c r="R51">
        <v>-4.9400000000000004</v>
      </c>
      <c r="S51">
        <v>-4.46</v>
      </c>
      <c r="T51">
        <v>-4.5</v>
      </c>
      <c r="U51">
        <v>-4.4000000000000004</v>
      </c>
      <c r="V51">
        <v>-4.1500000000000004</v>
      </c>
    </row>
    <row r="52" spans="1:22">
      <c r="A52" t="s">
        <v>54</v>
      </c>
      <c r="B52" t="s">
        <v>118</v>
      </c>
      <c r="C52" t="s">
        <v>119</v>
      </c>
      <c r="D52">
        <f>LOOKUP(B52,lonlat_id!$C$2:$C$38,lonlat_id!$A$2:$A$38)</f>
        <v>33</v>
      </c>
      <c r="E52">
        <v>47</v>
      </c>
      <c r="F52">
        <v>10</v>
      </c>
      <c r="G52">
        <v>1440</v>
      </c>
      <c r="H52">
        <v>3.5</v>
      </c>
      <c r="I52">
        <v>-11.8</v>
      </c>
      <c r="J52">
        <v>-7.97</v>
      </c>
      <c r="K52">
        <v>-8.07</v>
      </c>
      <c r="L52">
        <v>-8.2200000000000006</v>
      </c>
      <c r="M52">
        <v>-8.27</v>
      </c>
      <c r="N52">
        <v>-8.57</v>
      </c>
      <c r="O52">
        <v>-8</v>
      </c>
      <c r="P52">
        <v>-8.27</v>
      </c>
      <c r="Q52">
        <v>-8.4700000000000006</v>
      </c>
      <c r="R52">
        <v>-8.4700000000000006</v>
      </c>
      <c r="S52">
        <v>-8.4700000000000006</v>
      </c>
      <c r="T52">
        <v>-8.9</v>
      </c>
      <c r="U52">
        <v>-8.8699999999999992</v>
      </c>
      <c r="V52">
        <v>-10.87</v>
      </c>
    </row>
    <row r="53" spans="1:22">
      <c r="A53" t="s">
        <v>120</v>
      </c>
      <c r="B53" t="s">
        <v>121</v>
      </c>
      <c r="C53" t="s">
        <v>122</v>
      </c>
      <c r="D53">
        <f>LOOKUP(B53,lonlat_id!$C$2:$C$38,lonlat_id!$A$2:$A$38)</f>
        <v>34</v>
      </c>
      <c r="E53">
        <v>47.09</v>
      </c>
      <c r="F53">
        <v>11.67</v>
      </c>
      <c r="G53">
        <v>2347</v>
      </c>
      <c r="H53">
        <v>1.9</v>
      </c>
      <c r="I53">
        <v>-11.3</v>
      </c>
      <c r="J53">
        <v>-7.49</v>
      </c>
      <c r="K53">
        <v>-7.47</v>
      </c>
      <c r="L53">
        <v>-7.4</v>
      </c>
    </row>
    <row r="54" spans="1:22">
      <c r="A54" t="s">
        <v>120</v>
      </c>
      <c r="B54" t="s">
        <v>121</v>
      </c>
      <c r="C54" t="s">
        <v>123</v>
      </c>
      <c r="D54">
        <f>LOOKUP(B54,lonlat_id!$C$2:$C$38,lonlat_id!$A$2:$A$38)</f>
        <v>34</v>
      </c>
      <c r="E54">
        <v>47.09</v>
      </c>
      <c r="F54">
        <v>11.67</v>
      </c>
      <c r="G54">
        <v>2500</v>
      </c>
      <c r="H54">
        <v>1.9</v>
      </c>
      <c r="I54">
        <v>-11.3</v>
      </c>
      <c r="J54">
        <v>-7.9</v>
      </c>
      <c r="K54">
        <v>-7.9</v>
      </c>
      <c r="L54">
        <v>-7.6</v>
      </c>
      <c r="M54">
        <v>-7.7</v>
      </c>
      <c r="N54">
        <v>-7.5</v>
      </c>
      <c r="O54">
        <v>-7.8</v>
      </c>
      <c r="P54">
        <v>-7.5</v>
      </c>
      <c r="Q54">
        <v>-8</v>
      </c>
      <c r="R54">
        <v>-7.75</v>
      </c>
      <c r="S54">
        <v>-8.25</v>
      </c>
    </row>
    <row r="55" spans="1:22">
      <c r="A55" t="s">
        <v>120</v>
      </c>
      <c r="B55" t="s">
        <v>124</v>
      </c>
      <c r="C55" t="s">
        <v>125</v>
      </c>
      <c r="D55">
        <f>LOOKUP(B55,lonlat_id!$C$2:$C$38,lonlat_id!$A$2:$A$38)</f>
        <v>35</v>
      </c>
      <c r="E55">
        <v>47.08</v>
      </c>
      <c r="F55">
        <v>15.55</v>
      </c>
      <c r="G55">
        <v>900</v>
      </c>
      <c r="H55">
        <v>8.8000000000000007</v>
      </c>
      <c r="I55">
        <v>-8.8000000000000007</v>
      </c>
      <c r="R55">
        <v>-6.41</v>
      </c>
      <c r="S55">
        <v>-6.67</v>
      </c>
      <c r="T55">
        <v>-7.09</v>
      </c>
    </row>
    <row r="56" spans="1:22">
      <c r="A56" t="s">
        <v>120</v>
      </c>
      <c r="B56" t="s">
        <v>124</v>
      </c>
      <c r="C56" t="s">
        <v>126</v>
      </c>
      <c r="D56">
        <f>LOOKUP(B56,lonlat_id!$C$2:$C$38,lonlat_id!$A$2:$A$38)</f>
        <v>35</v>
      </c>
      <c r="E56">
        <v>47.08</v>
      </c>
      <c r="F56">
        <v>15.55</v>
      </c>
      <c r="G56">
        <v>900</v>
      </c>
      <c r="H56">
        <v>8.8000000000000007</v>
      </c>
      <c r="I56">
        <v>-8.8000000000000007</v>
      </c>
      <c r="R56">
        <v>-6.29</v>
      </c>
      <c r="S56">
        <v>-5.99</v>
      </c>
      <c r="T56">
        <v>-6.71</v>
      </c>
    </row>
    <row r="57" spans="1:22">
      <c r="A57" t="s">
        <v>54</v>
      </c>
      <c r="B57" t="s">
        <v>127</v>
      </c>
      <c r="C57" t="s">
        <v>128</v>
      </c>
      <c r="D57">
        <f>LOOKUP(B57,lonlat_id!$C$2:$C$38,lonlat_id!$A$2:$A$38)</f>
        <v>36</v>
      </c>
      <c r="E57">
        <v>50.8</v>
      </c>
      <c r="F57">
        <v>7.44</v>
      </c>
      <c r="G57">
        <v>308</v>
      </c>
      <c r="H57">
        <v>9.4</v>
      </c>
      <c r="I57">
        <v>-8.92</v>
      </c>
      <c r="L57">
        <v>-6.25</v>
      </c>
      <c r="M57">
        <v>-6.2</v>
      </c>
      <c r="N57">
        <v>-6.2</v>
      </c>
      <c r="O57">
        <v>-6.2</v>
      </c>
    </row>
    <row r="58" spans="1:22">
      <c r="A58" t="s">
        <v>64</v>
      </c>
      <c r="B58" t="s">
        <v>129</v>
      </c>
      <c r="C58" t="s">
        <v>130</v>
      </c>
      <c r="D58">
        <f>LOOKUP(B58,lonlat_id!$C$2:$C$38,lonlat_id!$A$2:$A$38)</f>
        <v>37</v>
      </c>
      <c r="E58">
        <v>67</v>
      </c>
      <c r="F58">
        <v>15</v>
      </c>
      <c r="G58">
        <v>200</v>
      </c>
      <c r="H58">
        <v>3.2</v>
      </c>
      <c r="J58">
        <v>-7.06</v>
      </c>
      <c r="S58">
        <v>-6.41</v>
      </c>
      <c r="T58">
        <v>-6.67</v>
      </c>
      <c r="U58">
        <v>-7.09</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table.csv</vt:lpstr>
      <vt:lpstr>rearranged</vt:lpstr>
      <vt:lpstr>lonlat_id</vt:lpstr>
      <vt:lpstr>Crag_Ireland</vt:lpstr>
      <vt:lpstr>Clamouse_France</vt:lpstr>
      <vt:lpstr>Garma_Spain</vt:lpstr>
      <vt:lpstr>Villars</vt:lpstr>
      <vt:lpstr>Belgium_PereNoel</vt:lpstr>
      <vt:lpstr>b7</vt:lpstr>
      <vt:lpstr>NahalQanah</vt:lpstr>
      <vt:lpstr>Rana</vt:lpstr>
      <vt:lpstr>BucaRanella</vt:lpstr>
      <vt:lpstr>England_LancasterHole</vt:lpstr>
      <vt:lpstr>Turkey_Sofular</vt:lpstr>
      <vt:lpstr>Italy_Savi</vt:lpstr>
      <vt:lpstr>LaMineCave</vt:lpstr>
      <vt:lpstr>Ernesto</vt:lpstr>
      <vt:lpstr>Germany_Holloch</vt:lpstr>
      <vt:lpstr>all</vt:lpstr>
    </vt:vector>
  </TitlesOfParts>
  <Company>Eidg. Forschungsanstalt WSL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Jed O. Kaplan</dc:creator>
  <cp:lastModifiedBy>Jed O. Kaplan</cp:lastModifiedBy>
  <dcterms:created xsi:type="dcterms:W3CDTF">2012-10-21T06:37:10Z</dcterms:created>
  <dcterms:modified xsi:type="dcterms:W3CDTF">2012-10-25T12:00:24Z</dcterms:modified>
</cp:coreProperties>
</file>