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-macro" sheetId="1" r:id="rId4"/>
    <sheet state="visible" name="Tab-baseline" sheetId="2" r:id="rId5"/>
    <sheet state="visible" name="Tab-shock" sheetId="3" r:id="rId6"/>
    <sheet state="visible" name="Tab-reporting_baseline" sheetId="4" r:id="rId7"/>
    <sheet state="visible" name="Tab-reporting_shock" sheetId="5" r:id="rId8"/>
    <sheet state="visible" name="Tab-reporting_deviation" sheetId="6" r:id="rId9"/>
    <sheet state="visible" name="Graph_Baseline_2050" sheetId="7" r:id="rId10"/>
    <sheet state="visible" name="reporting_shock" sheetId="8" r:id="rId11"/>
    <sheet state="visible" name="reporting_base" sheetId="9" r:id="rId12"/>
    <sheet state="visible" name="Macro" sheetId="10" r:id="rId13"/>
    <sheet state="visible" name="Shock_SUB" sheetId="11" r:id="rId14"/>
    <sheet state="visible" name="Baseline_SUB" sheetId="12" r:id="rId15"/>
  </sheets>
  <externalReferences>
    <externalReference r:id="rId16"/>
  </externalReferences>
  <definedNames/>
  <calcPr/>
  <extLst>
    <ext uri="GoogleSheetsCustomDataVersion1">
      <go:sheetsCustomData xmlns:go="http://customooxmlschemas.google.com/" r:id="rId17" roundtripDataSignature="AMtx7mir80+bzQbxnjHkT+dyM6n5Pyr6jg=="/>
    </ext>
  </extLst>
</workbook>
</file>

<file path=xl/sharedStrings.xml><?xml version="1.0" encoding="utf-8"?>
<sst xmlns="http://schemas.openxmlformats.org/spreadsheetml/2006/main" count="1596" uniqueCount="541">
  <si>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</si>
  <si>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</si>
  <si>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</si>
  <si>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</si>
  <si>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</si>
  <si>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</si>
  <si>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</si>
  <si>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</si>
  <si>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</si>
  <si>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</si>
  <si>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</si>
  <si>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</si>
  <si>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</si>
  <si>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</si>
  <si>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</si>
  <si>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</si>
  <si>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</si>
  <si>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</si>
  <si>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</si>
  <si>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</si>
  <si>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</si>
  <si>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</si>
  <si>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</si>
  <si>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</si>
  <si>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</si>
  <si>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</si>
  <si>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</si>
  <si>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</si>
  <si>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</si>
  <si>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</si>
  <si>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</si>
  <si>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</si>
  <si>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</si>
  <si>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</si>
  <si>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</si>
  <si>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</si>
  <si>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</si>
  <si>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</si>
  <si>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</si>
  <si>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</si>
  <si>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</si>
  <si>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</si>
  <si>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</si>
  <si>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</si>
  <si>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</si>
  <si>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</si>
  <si>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>Taux de croissance du PIB</t>
  </si>
  <si>
    <t>@pch(gdp_0)</t>
  </si>
  <si>
    <t>@pch(pch_0)</t>
  </si>
  <si>
    <t xml:space="preserve">Taux de chômage </t>
  </si>
  <si>
    <t>unr_0</t>
  </si>
  <si>
    <t>rdebt_g_val_0</t>
  </si>
  <si>
    <t>rbal_g_prim_val_0</t>
  </si>
  <si>
    <t>rbal_trade_val_0</t>
  </si>
  <si>
    <t>Emissions de CO2 (en Kt CO2)</t>
  </si>
  <si>
    <t>ems_co2_0</t>
  </si>
  <si>
    <t>Subventions énergétiques (en pts de PIB)</t>
  </si>
  <si>
    <t>esub_gdp_0</t>
  </si>
  <si>
    <t>Subventions aux énegies fossiles (en pts de PIB)</t>
  </si>
  <si>
    <t>Subventions aux carburant pour le transport(en pts de PIB)</t>
  </si>
  <si>
    <t>esub_gdp_cfut_0</t>
  </si>
  <si>
    <t>Subventions aux carburant pour les autres usages(en pts de PIB)</t>
  </si>
  <si>
    <t>esub_gdp_cfuh_0</t>
  </si>
  <si>
    <t>Subventions aux gaz naturel (en pts de PIB)</t>
  </si>
  <si>
    <t>esub_gdp_cgas_0</t>
  </si>
  <si>
    <t>Subventions à l'électricité (en pts de PIB)</t>
  </si>
  <si>
    <t>esub_gdp_cele_0</t>
  </si>
  <si>
    <t>Recette de la taxe carbone des secteurs</t>
  </si>
  <si>
    <t>t2vol_ci_co2_0</t>
  </si>
  <si>
    <t>Pétrole brut</t>
  </si>
  <si>
    <t>t2vol_ci_co2_coil_0</t>
  </si>
  <si>
    <t>Carburants pour le transport</t>
  </si>
  <si>
    <t>t2vol_ci_co2_cfut_0</t>
  </si>
  <si>
    <t>Carburants pour d'autres usages</t>
  </si>
  <si>
    <t>t2vol_ci_co2_cfuh_0</t>
  </si>
  <si>
    <t>Gaz naturel</t>
  </si>
  <si>
    <t>t2vol_ci_co2_cgas_0</t>
  </si>
  <si>
    <t>Electricité</t>
  </si>
  <si>
    <t>t2vol_ci_co2_cele_0</t>
  </si>
  <si>
    <t>Recette de la taxe carbone des ménages</t>
  </si>
  <si>
    <t>t2vol_ch_co2_0</t>
  </si>
  <si>
    <t>Subvention à l'énergie</t>
  </si>
  <si>
    <t>subc_vol_cfut_0</t>
  </si>
  <si>
    <t>subc_vol_cfuh_0</t>
  </si>
  <si>
    <t>subc_vol_cgas_0</t>
  </si>
  <si>
    <t>subc_vol_cele_0</t>
  </si>
  <si>
    <t>Subvention à l'énergie par tCO2</t>
  </si>
  <si>
    <t>esub_gdp_0*gdp_0*1000000/(ems_co2_0*1000)</t>
  </si>
  <si>
    <t>GDP growth rate</t>
  </si>
  <si>
    <t>Household consumption price</t>
  </si>
  <si>
    <t>unemployment rate</t>
  </si>
  <si>
    <t>CO2 emissions (In Kt og CO2)</t>
  </si>
  <si>
    <t>Energy subsidies (in points of GDP)</t>
  </si>
  <si>
    <t>fossil energy subsidies (in points og GDP)</t>
  </si>
  <si>
    <t>Transport fuels subsidies (in points og GDP)</t>
  </si>
  <si>
    <t>other use fuels subsidies (in points og GDP)</t>
  </si>
  <si>
    <t>Natural gas subsidies (in points og GDP)</t>
  </si>
  <si>
    <t>Electricity subsidies (in points of GDP)</t>
  </si>
  <si>
    <t>Carbon tax revenu from sectors</t>
  </si>
  <si>
    <t>Crude oil</t>
  </si>
  <si>
    <t>Transport fuels</t>
  </si>
  <si>
    <t>other use fuels</t>
  </si>
  <si>
    <t>Natural gas</t>
  </si>
  <si>
    <t>Electricity</t>
  </si>
  <si>
    <t>Carbon tax revenu from households</t>
  </si>
  <si>
    <t>Energy sudsidies</t>
  </si>
  <si>
    <t>Energy sudsidies by tCO2</t>
  </si>
  <si>
    <t>@pch(gdp_2)</t>
  </si>
  <si>
    <t>@pch(pch_2)</t>
  </si>
  <si>
    <t>unr_2</t>
  </si>
  <si>
    <t>rdebt_g_val_2</t>
  </si>
  <si>
    <t>rbal_g_prim_val_2</t>
  </si>
  <si>
    <t>rbal_trade_val_2</t>
  </si>
  <si>
    <t>ems_co2_2</t>
  </si>
  <si>
    <t>esub_gdp_2</t>
  </si>
  <si>
    <t>esub_gdp_cfut_2</t>
  </si>
  <si>
    <t>esub_gdp_cfuh_2</t>
  </si>
  <si>
    <t>esub_gdp_cgas_2</t>
  </si>
  <si>
    <t>esub_gdp_cele_2</t>
  </si>
  <si>
    <t>t2vol_ci_co2_2</t>
  </si>
  <si>
    <t>t2vol_ci_co2_coil_2</t>
  </si>
  <si>
    <t>t2vol_ci_co2_cfut_2</t>
  </si>
  <si>
    <t>t2vol_ci_co2_cfuh_2</t>
  </si>
  <si>
    <t>t2vol_ci_co2_cgas_2</t>
  </si>
  <si>
    <t>t2vol_ci_co2_cele_2</t>
  </si>
  <si>
    <t>t2vol_ch_co2_2</t>
  </si>
  <si>
    <t>subc_vol_cfut_2</t>
  </si>
  <si>
    <t>subc_vol_cfuh_2</t>
  </si>
  <si>
    <t>subc_vol_cgas_2</t>
  </si>
  <si>
    <t>subc_vol_cele_2</t>
  </si>
  <si>
    <t>esub_gdp_2*gdp_2*1000000/(ems_co2_2*1000)</t>
  </si>
  <si>
    <t>Taxe Carbone (en DT 2015)</t>
  </si>
  <si>
    <t>RCO2TAX_VOL</t>
  </si>
  <si>
    <t xml:space="preserve">Energy sudsidies </t>
  </si>
  <si>
    <t>Carbon Tax (in DT 2015)</t>
  </si>
  <si>
    <t>Balance énergétique (en tep)</t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</si>
  <si>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 xml:space="preserve">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</si>
  <si>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 xml:space="preserve">2 </t>
    </r>
    <r>
      <rPr>
        <rFont val="Calibri"/>
        <b/>
        <color theme="1"/>
        <sz val="16.0"/>
      </rPr>
      <t>par énergie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</si>
  <si>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t>Emploi (en milliers)</t>
  </si>
  <si>
    <t>Investissement (en million)</t>
  </si>
  <si>
    <t>Valeur Ajoutée</t>
  </si>
  <si>
    <t>Production</t>
  </si>
  <si>
    <t>Production nette d'énergie</t>
  </si>
  <si>
    <t>Y_toe_0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</si>
  <si>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</si>
  <si>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t>EMS_CI_CO2_0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</si>
  <si>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</si>
  <si>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t>Industrie et agriculture</t>
  </si>
  <si>
    <t>f_l_ind_0</t>
  </si>
  <si>
    <t>ia_ind_0</t>
  </si>
  <si>
    <t>va_ind_0</t>
  </si>
  <si>
    <t>y_ind_0</t>
  </si>
  <si>
    <t>y_toe_coil_trsf_0</t>
  </si>
  <si>
    <t>EMS_ci_CO2_ind_0</t>
  </si>
  <si>
    <t>EMS_ci_CO2_cfut_0</t>
  </si>
  <si>
    <t>Transports</t>
  </si>
  <si>
    <t>f_l_trsp_0</t>
  </si>
  <si>
    <t>ia_trsp_0</t>
  </si>
  <si>
    <t>va_trsp_0</t>
  </si>
  <si>
    <t>y_trsp_0</t>
  </si>
  <si>
    <t>y_toe_cfut_trsf_0</t>
  </si>
  <si>
    <t>EMS_ci_co2_trsp_0</t>
  </si>
  <si>
    <t>EMS_ci_co2_cfuh_0</t>
  </si>
  <si>
    <t>Services</t>
  </si>
  <si>
    <t>f_l_ser_0</t>
  </si>
  <si>
    <t>ia_ser_0</t>
  </si>
  <si>
    <t>va_ser_0</t>
  </si>
  <si>
    <t>y_ser_0</t>
  </si>
  <si>
    <t>y_toe_cfuh_trsf_0</t>
  </si>
  <si>
    <t>EMS_ci_co2_ser_0</t>
  </si>
  <si>
    <t>EMS_ci_co2_cgas_0</t>
  </si>
  <si>
    <t>Transformation d'énergie</t>
  </si>
  <si>
    <t>f_l_trsf_0</t>
  </si>
  <si>
    <t>ia_trsf_0</t>
  </si>
  <si>
    <t>va_trsf_0</t>
  </si>
  <si>
    <t>y_trsf_0</t>
  </si>
  <si>
    <t>y_toe_cgas_trsf_0</t>
  </si>
  <si>
    <t>EMS_ci_co2_trsf_0</t>
  </si>
  <si>
    <t>Emissions de CO2 des ménages</t>
  </si>
  <si>
    <t>EMS_CH_co2_0</t>
  </si>
  <si>
    <t>f_l_ele_0</t>
  </si>
  <si>
    <t>ia_ele_0</t>
  </si>
  <si>
    <t>va_ele_0</t>
  </si>
  <si>
    <t>y_ele_0</t>
  </si>
  <si>
    <t>y_toe_cele_ele_0</t>
  </si>
  <si>
    <t>EMS_ci_co2_ele_0</t>
  </si>
  <si>
    <t>EMS_CH_co2_cfut_0</t>
  </si>
  <si>
    <t>Total</t>
  </si>
  <si>
    <t>f_l_0</t>
  </si>
  <si>
    <t>i_0</t>
  </si>
  <si>
    <t>va_0</t>
  </si>
  <si>
    <t>y_0</t>
  </si>
  <si>
    <t>Importations  nettes</t>
  </si>
  <si>
    <t>M_toe_0</t>
  </si>
  <si>
    <t>Ménages (transport et residentiel)</t>
  </si>
  <si>
    <t>EMS_CH_co2_cfuh_0</t>
  </si>
  <si>
    <t>offre nette d'énergie</t>
  </si>
  <si>
    <r>
      <rPr>
        <rFont val="Calibri"/>
        <b/>
        <color theme="1"/>
        <sz val="11.0"/>
      </rPr>
      <t>Emission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Total</t>
    </r>
  </si>
  <si>
    <t xml:space="preserve">EMS_CO2_0 </t>
  </si>
  <si>
    <t>EMS_CH_co2_cgas_0</t>
  </si>
  <si>
    <t>Consommation d'énergie des secteurs d'activité</t>
  </si>
  <si>
    <t>CI_toe_0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</si>
  <si>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"/>
        <b/>
        <color theme="1"/>
        <sz val="11.0"/>
      </rPr>
      <t>Total</t>
    </r>
  </si>
  <si>
    <t>ci_toe_ind_0</t>
  </si>
  <si>
    <t>ci_toe_trsp_0</t>
  </si>
  <si>
    <t>ci_toe_ser_0</t>
  </si>
  <si>
    <t>ci_toe_trsf_0</t>
  </si>
  <si>
    <t>ci_toe_ele_0</t>
  </si>
  <si>
    <t>Carburant total</t>
  </si>
  <si>
    <t>CH_toe_0</t>
  </si>
  <si>
    <t>Exportation</t>
  </si>
  <si>
    <t>X_toe_0</t>
  </si>
  <si>
    <t>Variations de stock</t>
  </si>
  <si>
    <t>Demande nette d'énergie</t>
  </si>
  <si>
    <t>Consommation d'énergie finale</t>
  </si>
  <si>
    <t>Pétrole Brut (en tep)</t>
  </si>
  <si>
    <r>
      <rPr>
        <rFont val="Calibri"/>
        <b/>
        <color theme="1"/>
        <sz val="16.0"/>
      </rPr>
      <t>CO2 Emissions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</si>
  <si>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>CO2 Emissions by energy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</si>
  <si>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t>Labor (in thousands)</t>
  </si>
  <si>
    <t>Investment (en million)</t>
  </si>
  <si>
    <t>Added Value</t>
  </si>
  <si>
    <t xml:space="preserve">Production nette </t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</si>
  <si>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</si>
  <si>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</si>
  <si>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t>Industry and agriculture</t>
  </si>
  <si>
    <t>M_toe_coil_0</t>
  </si>
  <si>
    <t>ci_toe_coil_0</t>
  </si>
  <si>
    <t xml:space="preserve">Energy Transformation </t>
  </si>
  <si>
    <t>Households CO2 emissions</t>
  </si>
  <si>
    <t>Households  (transport and residential)</t>
  </si>
  <si>
    <t>ci_toe_coil_trsf_0</t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</si>
  <si>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</si>
  <si>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</si>
  <si>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t>x_toe_coil_0</t>
  </si>
  <si>
    <t>Carburant pour le transport (en tep)</t>
  </si>
  <si>
    <t>M_toe_cfut_0</t>
  </si>
  <si>
    <t>ci_toe_cfut_0</t>
  </si>
  <si>
    <t>ci_toe_cfut_ind_0</t>
  </si>
  <si>
    <t>ci_toe_cfut_trsp_0</t>
  </si>
  <si>
    <t>ci_toe_cfut_ser_0</t>
  </si>
  <si>
    <t>ci_toe_cfut_trsf_0</t>
  </si>
  <si>
    <t>ci_toe_cfut_ele_0</t>
  </si>
  <si>
    <t>ch_toe_cfut_0</t>
  </si>
  <si>
    <t>x_toe_cfut_0</t>
  </si>
  <si>
    <t>Carburant pour les autres usages (en tep)</t>
  </si>
  <si>
    <t>M_toe_cfuh_0</t>
  </si>
  <si>
    <t>ci_toe_cfuh_0</t>
  </si>
  <si>
    <t>ci_toe_cfuh_ind_0</t>
  </si>
  <si>
    <t>ci_toe_cfuh_trsp_0</t>
  </si>
  <si>
    <t>ci_toe_cfuh_ser_0</t>
  </si>
  <si>
    <t>ci_toe_cfuh_trsf_0</t>
  </si>
  <si>
    <t>ci_toe_cfuh_ele_0</t>
  </si>
  <si>
    <t>ch_toe_cfuh_0</t>
  </si>
  <si>
    <t>x_toe_cfuh_0</t>
  </si>
  <si>
    <t>Gaz naturel (en tep)</t>
  </si>
  <si>
    <t>M_toe_cgas_0</t>
  </si>
  <si>
    <t>ci_toe_cgas_0</t>
  </si>
  <si>
    <t>ci_toe_cgas_ind_0</t>
  </si>
  <si>
    <t>ci_toe_cgas_trsp_0</t>
  </si>
  <si>
    <t>ci_toe_cgas_ser_0</t>
  </si>
  <si>
    <t>ci_toe_cgas_trsf_0</t>
  </si>
  <si>
    <t>ci_toe_cgas_ele_0</t>
  </si>
  <si>
    <t>ch_toe_cgas_0</t>
  </si>
  <si>
    <t>x_toe_cgas_0</t>
  </si>
  <si>
    <t>Electricité (en tep)</t>
  </si>
  <si>
    <t>M_toe_cele_0</t>
  </si>
  <si>
    <t>ci_toe_cele_0</t>
  </si>
  <si>
    <t>ci_toe_cele_ind_0</t>
  </si>
  <si>
    <t>ci_toe_cele_trsp_0</t>
  </si>
  <si>
    <t>ci_toe_cele_ser_0</t>
  </si>
  <si>
    <t>ci_toe_cele_trsf_0</t>
  </si>
  <si>
    <t>ci_toe_cele_ele_0</t>
  </si>
  <si>
    <t>ch_toe_cele_0</t>
  </si>
  <si>
    <t>x_toe_cele_0</t>
  </si>
  <si>
    <t>Energy balance (in toe)</t>
  </si>
  <si>
    <t xml:space="preserve">Net energy production </t>
  </si>
  <si>
    <t>Net imported energy</t>
  </si>
  <si>
    <t>Net energy supply</t>
  </si>
  <si>
    <t>Sector energy end use</t>
  </si>
  <si>
    <t xml:space="preserve">Energy transformation </t>
  </si>
  <si>
    <t>Households  (transport et residential)</t>
  </si>
  <si>
    <t>Stock variaion</t>
  </si>
  <si>
    <t>Net energy use</t>
  </si>
  <si>
    <t>Final energy consumption</t>
  </si>
  <si>
    <t>Balance énergétique (en Ktep)</t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</si>
  <si>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 xml:space="preserve">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</si>
  <si>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 xml:space="preserve"> par énergie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</si>
  <si>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t>Y_toe_2</t>
  </si>
  <si>
    <r>
      <rPr>
        <rFont val="Calibri"/>
        <b/>
        <color theme="1"/>
        <sz val="11.0"/>
      </rPr>
      <t>Emission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</si>
  <si>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t>EMS_CI_CO2_2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</si>
  <si>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</si>
  <si>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t>f_l_ind_2</t>
  </si>
  <si>
    <t>ia_ind_2</t>
  </si>
  <si>
    <t>va_ind_2</t>
  </si>
  <si>
    <t>y_ind_2</t>
  </si>
  <si>
    <t>y_toe_coil_trsf_2</t>
  </si>
  <si>
    <t>EMS_ci_CO2_ind_2</t>
  </si>
  <si>
    <t>EMS_ci_CO2_cfut_2</t>
  </si>
  <si>
    <t>f_l_trsp_2</t>
  </si>
  <si>
    <t>ia_trsp_2</t>
  </si>
  <si>
    <t>va_trsp_2</t>
  </si>
  <si>
    <t>y_trsp_2</t>
  </si>
  <si>
    <t>Carburants pourle transport</t>
  </si>
  <si>
    <t>y_toe_cfut_trsf_2</t>
  </si>
  <si>
    <t>EMS_ci_co2_trsp_2</t>
  </si>
  <si>
    <t>EMS_ci_co2_cfuh_2</t>
  </si>
  <si>
    <t>f_l_ser_2</t>
  </si>
  <si>
    <t>ia_ser_2</t>
  </si>
  <si>
    <t>va_ser_2</t>
  </si>
  <si>
    <t>y_ser_2</t>
  </si>
  <si>
    <t>y_toe_cfuh_trsf_2</t>
  </si>
  <si>
    <t>EMS_ci_co2_ser_2</t>
  </si>
  <si>
    <t>EMS_ci_co2_cgas_2</t>
  </si>
  <si>
    <t>f_l_trsf_2</t>
  </si>
  <si>
    <t>ia_trsf_2</t>
  </si>
  <si>
    <t>va_trsf_2</t>
  </si>
  <si>
    <t>y_trsf_2</t>
  </si>
  <si>
    <t>y_toe_cgas_trsf_2</t>
  </si>
  <si>
    <t>EMS_ci_co2_trsf_2</t>
  </si>
  <si>
    <t>EMS_CH_co2_2</t>
  </si>
  <si>
    <t>f_l_ele_2</t>
  </si>
  <si>
    <t>ia_ele_2</t>
  </si>
  <si>
    <t>va_ele_2</t>
  </si>
  <si>
    <t>y_ele_2</t>
  </si>
  <si>
    <t>y_toe_cele_ele_2</t>
  </si>
  <si>
    <t>EMS_ci_co2_ele_2</t>
  </si>
  <si>
    <t>EMS_CH_co2_cfut_2</t>
  </si>
  <si>
    <t>f_l_2</t>
  </si>
  <si>
    <t>i_2</t>
  </si>
  <si>
    <t>va_2</t>
  </si>
  <si>
    <t>y_2</t>
  </si>
  <si>
    <t>M_toe_2</t>
  </si>
  <si>
    <t>EMS_CH_co2_cfuh_2</t>
  </si>
  <si>
    <r>
      <rPr>
        <rFont val="Calibri"/>
        <b/>
        <color theme="1"/>
        <sz val="11.0"/>
      </rPr>
      <t>Emission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Total</t>
    </r>
  </si>
  <si>
    <t xml:space="preserve">EMS_CO2_2 </t>
  </si>
  <si>
    <t>EMS_CH_co2_cgas_2</t>
  </si>
  <si>
    <t>CI_toe_2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</si>
  <si>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"/>
        <b/>
        <color theme="1"/>
        <sz val="11.0"/>
      </rPr>
      <t>Total</t>
    </r>
  </si>
  <si>
    <t>ci_toe_ind_2</t>
  </si>
  <si>
    <t>ci_toe_trsp_2</t>
  </si>
  <si>
    <t>ci_toe_ser_2</t>
  </si>
  <si>
    <t>ci_toe_trsf_2</t>
  </si>
  <si>
    <t>ci_toe_ele_2</t>
  </si>
  <si>
    <t>CH_toe_2</t>
  </si>
  <si>
    <t>X_toe_2</t>
  </si>
  <si>
    <t>Pétrole Brut (en Ktep)</t>
  </si>
  <si>
    <r>
      <rPr>
        <rFont val="Calibri"/>
        <b/>
        <color theme="1"/>
        <sz val="16.0"/>
      </rPr>
      <t>CO2 Emissions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</si>
  <si>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>CO2 Emissions by energy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</si>
  <si>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</si>
  <si>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</si>
  <si>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t>M_toe_coil_2</t>
  </si>
  <si>
    <t>ci_toe_coil_2</t>
  </si>
  <si>
    <t>ci_toe_coil_trsf_2</t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</si>
  <si>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</si>
  <si>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</si>
  <si>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t>x_toe_coil_2</t>
  </si>
  <si>
    <t>Carburant pour le transport (en Ktep)</t>
  </si>
  <si>
    <t>M_toe_cfut_2</t>
  </si>
  <si>
    <t>ci_toe_cfut_2</t>
  </si>
  <si>
    <t>ci_toe_cfut_ind_2</t>
  </si>
  <si>
    <t>ci_toe_cfut_trsp_2</t>
  </si>
  <si>
    <t>ci_toe_cfut_ser_2</t>
  </si>
  <si>
    <t>ci_toe_cfut_trsf_2</t>
  </si>
  <si>
    <t>ci_toe_cfut_ele_2</t>
  </si>
  <si>
    <t>ch_toe_cfut_2</t>
  </si>
  <si>
    <t>x_toe_cfut_2</t>
  </si>
  <si>
    <t>Carburant pour les autres usages (en Ktep)</t>
  </si>
  <si>
    <t>M_toe_cfuh_2</t>
  </si>
  <si>
    <t>ci_toe_cfuh_2</t>
  </si>
  <si>
    <t>ci_toe_cfuh_ind_2</t>
  </si>
  <si>
    <t>ci_toe_cfuh_trsp_2</t>
  </si>
  <si>
    <t>ci_toe_cfuh_ser_2</t>
  </si>
  <si>
    <t>ci_toe_cfuh_trsf_2</t>
  </si>
  <si>
    <t>ci_toe_cfuh_ele_2</t>
  </si>
  <si>
    <t>ch_toe_cfuh_2</t>
  </si>
  <si>
    <t>x_toe_cfuh_2</t>
  </si>
  <si>
    <t>Gaz naturel (en Ktep)</t>
  </si>
  <si>
    <t>M_toe_cgas_2</t>
  </si>
  <si>
    <t>ci_toe_cgas_2</t>
  </si>
  <si>
    <t>ci_toe_cgas_ind_2</t>
  </si>
  <si>
    <t>ci_toe_cgas_trsp_2</t>
  </si>
  <si>
    <t>ci_toe_cgas_ser_2</t>
  </si>
  <si>
    <t>ci_toe_cgas_trsf_2</t>
  </si>
  <si>
    <t>ci_toe_cgas_ele_2</t>
  </si>
  <si>
    <t>ch_toe_cgas_2</t>
  </si>
  <si>
    <t>x_toe_cgas_2</t>
  </si>
  <si>
    <t>Electricité (en Ktep)</t>
  </si>
  <si>
    <t>M_toe_cele_2</t>
  </si>
  <si>
    <t>ci_toe_cele_2</t>
  </si>
  <si>
    <t>ci_toe_cele_ind_2</t>
  </si>
  <si>
    <t>ci_toe_cele_trsp_2</t>
  </si>
  <si>
    <t>ci_toe_cele_ser_2</t>
  </si>
  <si>
    <t>ci_toe_cele_trsf_2</t>
  </si>
  <si>
    <t>ci_toe_cele_ele_2</t>
  </si>
  <si>
    <t>ch_toe_cele_2</t>
  </si>
  <si>
    <t>x_toe_cele_2</t>
  </si>
  <si>
    <t>Energy balance (in Ktoe)</t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</si>
  <si>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 xml:space="preserve">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</si>
  <si>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 xml:space="preserve"> Emissions de 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 xml:space="preserve"> par énergie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</si>
  <si>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t xml:space="preserve">Investissement </t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</si>
  <si>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</si>
  <si>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des secteurs </t>
    </r>
  </si>
  <si>
    <r>
      <rPr>
        <rFont val="Calibri"/>
        <b/>
        <color theme="1"/>
        <sz val="11.0"/>
      </rPr>
      <t>Emission de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Total</t>
    </r>
  </si>
  <si>
    <r>
      <rPr>
        <rFont val="Calibri"/>
        <b/>
        <color theme="1"/>
        <sz val="11.0"/>
      </rPr>
      <t>Emissions de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"/>
        <b/>
        <color theme="1"/>
        <sz val="11.0"/>
      </rPr>
      <t>Total</t>
    </r>
  </si>
  <si>
    <t>Consommation finale d'énergie</t>
  </si>
  <si>
    <r>
      <rPr>
        <rFont val="Calibri"/>
        <b/>
        <color theme="1"/>
        <sz val="16.0"/>
      </rPr>
      <t>CO2 Emissions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</si>
  <si>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r>
      <rPr>
        <rFont val="Calibri"/>
        <b/>
        <color theme="1"/>
        <sz val="16.0"/>
      </rPr>
      <t>CO2 Emissions by energy (KtCO</t>
    </r>
    <r>
      <rPr>
        <rFont val="Calibri (Corps)"/>
        <b/>
        <color theme="1"/>
        <sz val="16.0"/>
        <vertAlign val="subscript"/>
      </rPr>
      <t>2</t>
    </r>
    <r>
      <rPr>
        <rFont val="Calibri"/>
        <b/>
        <color theme="1"/>
        <sz val="16.0"/>
      </rPr>
      <t>)</t>
    </r>
  </si>
  <si>
    <t xml:space="preserve">Investment </t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</si>
  <si>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</si>
  <si>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r>
      <rPr>
        <rFont val="Calibri"/>
        <b/>
        <color theme="1"/>
        <sz val="11.0"/>
      </rPr>
      <t>Sector CO</t>
    </r>
    <r>
      <rPr>
        <rFont val="Calibri (Corps)"/>
        <b/>
        <color theme="1"/>
        <sz val="11.0"/>
        <vertAlign val="subscript"/>
      </rPr>
      <t xml:space="preserve">2 </t>
    </r>
    <r>
      <rPr>
        <rFont val="Calibri (Corps)"/>
        <b/>
        <color theme="1"/>
        <sz val="11.0"/>
      </rPr>
      <t xml:space="preserve">emissions </t>
    </r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</si>
  <si>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</si>
  <si>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r>
      <rPr>
        <rFont val="Calibri"/>
        <b/>
        <color theme="1"/>
        <sz val="11.0"/>
      </rPr>
      <t>Total CO</t>
    </r>
    <r>
      <rPr>
        <rFont val="Calibri (Corps)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 xml:space="preserve"> emissions</t>
    </r>
  </si>
  <si>
    <t>Prix à la consommation</t>
  </si>
  <si>
    <t>PCH_0</t>
  </si>
  <si>
    <t>Prix du pétrole</t>
  </si>
  <si>
    <t>PWD_coil</t>
  </si>
  <si>
    <t>ems_ch_co2_0</t>
  </si>
  <si>
    <t>Emissions de CO2 des secteurs</t>
  </si>
  <si>
    <t>ems_ci_co2_0</t>
  </si>
  <si>
    <t>population</t>
  </si>
  <si>
    <t>POP</t>
  </si>
  <si>
    <t>Taux de croissance de la population</t>
  </si>
  <si>
    <t>Productivité du travail</t>
  </si>
  <si>
    <t>gr_prog_l_sgas_0</t>
  </si>
  <si>
    <t>PIB</t>
  </si>
  <si>
    <t>GDP_0</t>
  </si>
  <si>
    <t>Subvention à l'energie (en point de PIB)</t>
  </si>
  <si>
    <t xml:space="preserve">Subvention à l'energie </t>
  </si>
  <si>
    <t>2015-2030</t>
  </si>
  <si>
    <t>2020-2030</t>
  </si>
  <si>
    <t>_date_</t>
  </si>
  <si>
    <t>ems_ci_co2_2</t>
  </si>
  <si>
    <t>ems_ch_co2_2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</si>
  <si>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</si>
  <si>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</si>
  <si>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</si>
  <si>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</si>
  <si>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</si>
  <si>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</si>
  <si>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</si>
  <si>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</si>
  <si>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</si>
  <si>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</si>
  <si>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</si>
  <si>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</si>
  <si>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</si>
  <si>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</si>
  <si>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</si>
  <si>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</si>
  <si>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</si>
  <si>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</si>
  <si>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</si>
  <si>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</si>
  <si>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</si>
  <si>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</si>
  <si>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</si>
  <si>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</si>
  <si>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</si>
  <si>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</si>
  <si>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</si>
  <si>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</si>
  <si>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</si>
  <si>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</si>
  <si>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</si>
  <si>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</si>
  <si>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</si>
  <si>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</si>
  <si>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</si>
  <si>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</si>
  <si>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</si>
  <si>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</si>
  <si>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</si>
  <si>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</si>
  <si>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</si>
  <si>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</si>
  <si>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</si>
  <si>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</si>
  <si>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</si>
  <si>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</si>
  <si>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</si>
  <si>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</si>
  <si>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</si>
  <si>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</si>
  <si>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</si>
  <si>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</si>
  <si>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100*(gdp_2/gdp_0-1)</t>
  </si>
  <si>
    <t>100*(ch_2/ch_0-1)</t>
  </si>
  <si>
    <t>100*(i_2/i_0-1)</t>
  </si>
  <si>
    <t>Exporations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</si>
  <si>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</si>
  <si>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</si>
  <si>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</si>
  <si>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</si>
  <si>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</si>
  <si>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Prix à la Production</t>
  </si>
  <si>
    <t>100*(py_2/py_0-1)</t>
  </si>
  <si>
    <t>100*(pva_2/pva_0-1)</t>
  </si>
  <si>
    <t>100*(pci_2/pci_0-1)</t>
  </si>
  <si>
    <t>100*(px_2/px_0-1)</t>
  </si>
  <si>
    <t>100*(pm_2/pm_0-1)</t>
  </si>
  <si>
    <t>Salaire nominal brut</t>
  </si>
  <si>
    <t>100*(w_2/w_0-1)</t>
  </si>
  <si>
    <t>100*((c_l_2/pva_2)/(c_l_0/pva_0)-1)</t>
  </si>
  <si>
    <t>Nombre d'emplois (milliers)</t>
  </si>
  <si>
    <t>f_l_2-f_l_0</t>
  </si>
  <si>
    <t>Taux de chômage</t>
  </si>
  <si>
    <t>100*(unr_2-unr_0)</t>
  </si>
  <si>
    <t>Balance commerciale (en points de pib)</t>
  </si>
  <si>
    <t>100*(rbal_trade_val_2-rbal_trade_val_0)</t>
  </si>
  <si>
    <t>Solde primaire public</t>
  </si>
  <si>
    <t>100*(rbal_g_prim_val_2-rbal_g_prim_val_0)</t>
  </si>
  <si>
    <t>Dette publique</t>
  </si>
  <si>
    <t>100*(rdebt_g_val_2-rdebt_g_val_0)</t>
  </si>
  <si>
    <t>Emissions CO2</t>
  </si>
  <si>
    <t>100*(ems_co2_2/ems_co2_0-1)</t>
  </si>
  <si>
    <t>Contribution au PIB Consommation</t>
  </si>
  <si>
    <t>100*(ch_0+g_0)/gdp_0*((ch_2+g_2)/(ch_0+g_0)-1)</t>
  </si>
  <si>
    <t>Contribution au PIB Investissement</t>
  </si>
  <si>
    <t>100*i_0/gdp_0*(i_2/i_0-1)</t>
  </si>
  <si>
    <t>Contribution au PIB Balance Commerciale</t>
  </si>
  <si>
    <t>100*(x_0-m_0)/gdp_0*((x_2-m_2)/(x_0-m_0)-1)</t>
  </si>
  <si>
    <t>100*ds_0/gdp_0*(ds_2/ds_0-1)</t>
  </si>
  <si>
    <t>@date</t>
  </si>
  <si>
    <t>pop</t>
  </si>
  <si>
    <t>gr_prog_l_sgas_2</t>
  </si>
  <si>
    <t>gdp_2</t>
  </si>
  <si>
    <t>pch_2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</si>
  <si>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</si>
  <si>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</si>
  <si>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</si>
  <si>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</si>
  <si>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</si>
  <si>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</si>
  <si>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</si>
  <si>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</si>
  <si>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</si>
  <si>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</si>
  <si>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esub_gdp_coil_2</t>
  </si>
  <si>
    <t>gdp_0</t>
  </si>
  <si>
    <t>pch_0</t>
  </si>
  <si>
    <t>esub_gdp_coil_0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</si>
</sst>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#,##0.00000000"/>
    <numFmt numFmtId="166" formatCode="#,##0.000000000"/>
    <numFmt numFmtId="167" formatCode="yyyy/m/d"/>
  </numFmts>
  <fonts count="12">
    <font>
      <sz val="11.0"/>
      <color theme="1"/>
      <name val="Arial"/>
    </font>
    <font>
      <b/>
      <sz val="11.0"/>
      <color rgb="FFFF0000"/>
      <name val="Calibri"/>
    </font>
    <font>
      <i/>
      <sz val="12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8.0"/>
      <color theme="1"/>
      <name val="Calibri"/>
    </font>
    <font>
      <i/>
      <sz val="11.0"/>
      <color theme="1"/>
      <name val="Calibri"/>
    </font>
    <font>
      <color theme="1"/>
      <name val="Calibri"/>
    </font>
    <font>
      <b/>
      <sz val="16.0"/>
      <color theme="1"/>
      <name val="Calibri"/>
    </font>
    <font>
      <b/>
      <sz val="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4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theme="1"/>
      </left>
      <right/>
      <top style="thin">
        <color theme="1"/>
      </top>
      <bottom/>
    </border>
    <border>
      <left/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/>
      <bottom/>
    </border>
    <border>
      <left/>
      <right style="thin">
        <color theme="1"/>
      </righ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horizontal="right"/>
    </xf>
    <xf borderId="1" fillId="2" fontId="3" numFmtId="0" xfId="0" applyBorder="1" applyFont="1"/>
    <xf borderId="2" fillId="2" fontId="3" numFmtId="0" xfId="0" applyBorder="1" applyFont="1"/>
    <xf borderId="3" fillId="3" fontId="4" numFmtId="0" xfId="0" applyAlignment="1" applyBorder="1" applyFill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2" fontId="6" numFmtId="0" xfId="0" applyAlignment="1" applyBorder="1" applyFont="1">
      <alignment shrinkToFit="0" wrapText="1"/>
    </xf>
    <xf borderId="7" fillId="3" fontId="6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2" fillId="2" fontId="6" numFmtId="2" xfId="0" applyBorder="1" applyFont="1" applyNumberFormat="1"/>
    <xf borderId="9" fillId="2" fontId="7" numFmtId="2" xfId="0" applyAlignment="1" applyBorder="1" applyFont="1" applyNumberFormat="1">
      <alignment horizontal="center" vertical="center"/>
    </xf>
    <xf borderId="1" fillId="2" fontId="7" numFmtId="2" xfId="0" applyAlignment="1" applyBorder="1" applyFont="1" applyNumberFormat="1">
      <alignment horizontal="center" vertical="center"/>
    </xf>
    <xf borderId="2" fillId="2" fontId="7" numFmtId="2" xfId="0" applyAlignment="1" applyBorder="1" applyFont="1" applyNumberFormat="1">
      <alignment horizontal="center" vertical="center"/>
    </xf>
    <xf borderId="0" fillId="0" fontId="8" numFmtId="0" xfId="0" applyAlignment="1" applyFont="1">
      <alignment horizontal="right"/>
    </xf>
    <xf borderId="10" fillId="3" fontId="4" numFmtId="0" xfId="0" applyAlignment="1" applyBorder="1" applyFont="1">
      <alignment horizontal="center" vertical="center"/>
    </xf>
    <xf borderId="2" fillId="2" fontId="6" numFmtId="2" xfId="0" applyAlignment="1" applyBorder="1" applyFont="1" applyNumberFormat="1">
      <alignment shrinkToFit="0" wrapText="1"/>
    </xf>
    <xf borderId="1" fillId="2" fontId="2" numFmtId="0" xfId="0" applyBorder="1" applyFont="1"/>
    <xf borderId="11" fillId="2" fontId="3" numFmtId="0" xfId="0" applyBorder="1" applyFont="1"/>
    <xf borderId="8" fillId="2" fontId="6" numFmtId="0" xfId="0" applyAlignment="1" applyBorder="1" applyFont="1">
      <alignment shrinkToFit="0" wrapText="1"/>
    </xf>
    <xf borderId="12" fillId="2" fontId="6" numFmtId="0" xfId="0" applyAlignment="1" applyBorder="1" applyFont="1">
      <alignment shrinkToFit="0" wrapText="1"/>
    </xf>
    <xf borderId="9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1" fillId="2" fontId="6" numFmtId="2" xfId="0" applyBorder="1" applyFont="1" applyNumberFormat="1"/>
    <xf borderId="9" fillId="2" fontId="3" numFmtId="0" xfId="0" applyBorder="1" applyFont="1"/>
    <xf borderId="13" fillId="2" fontId="7" numFmtId="164" xfId="0" applyAlignment="1" applyBorder="1" applyFont="1" applyNumberFormat="1">
      <alignment horizontal="center" vertical="center"/>
    </xf>
    <xf borderId="14" fillId="2" fontId="7" numFmtId="164" xfId="0" applyAlignment="1" applyBorder="1" applyFont="1" applyNumberFormat="1">
      <alignment horizontal="center" vertical="center"/>
    </xf>
    <xf borderId="15" fillId="2" fontId="7" numFmtId="164" xfId="0" applyAlignment="1" applyBorder="1" applyFont="1" applyNumberFormat="1">
      <alignment horizontal="center" vertical="center"/>
    </xf>
    <xf borderId="16" fillId="2" fontId="7" numFmtId="164" xfId="0" applyAlignment="1" applyBorder="1" applyFont="1" applyNumberForma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17" fillId="2" fontId="7" numFmtId="164" xfId="0" applyAlignment="1" applyBorder="1" applyFont="1" applyNumberFormat="1">
      <alignment horizontal="center" vertical="center"/>
    </xf>
    <xf borderId="16" fillId="2" fontId="7" numFmtId="3" xfId="0" applyAlignment="1" applyBorder="1" applyFont="1" applyNumberFormat="1">
      <alignment horizontal="center" vertical="center"/>
    </xf>
    <xf borderId="1" fillId="2" fontId="7" numFmtId="3" xfId="0" applyAlignment="1" applyBorder="1" applyFont="1" applyNumberFormat="1">
      <alignment horizontal="center" vertical="center"/>
    </xf>
    <xf borderId="17" fillId="2" fontId="7" numFmtId="3" xfId="0" applyAlignment="1" applyBorder="1" applyFont="1" applyNumberFormat="1">
      <alignment horizontal="center" vertical="center"/>
    </xf>
    <xf borderId="1" fillId="2" fontId="6" numFmtId="2" xfId="0" applyAlignment="1" applyBorder="1" applyFont="1" applyNumberFormat="1">
      <alignment horizontal="left"/>
    </xf>
    <xf borderId="0" fillId="0" fontId="9" numFmtId="0" xfId="0" applyFont="1"/>
    <xf borderId="9" fillId="2" fontId="7" numFmtId="3" xfId="0" applyAlignment="1" applyBorder="1" applyFont="1" applyNumberFormat="1">
      <alignment horizontal="center" vertical="center"/>
    </xf>
    <xf borderId="2" fillId="2" fontId="7" numFmtId="3" xfId="0" applyAlignment="1" applyBorder="1" applyFont="1" applyNumberFormat="1">
      <alignment horizontal="center" vertical="center"/>
    </xf>
    <xf borderId="10" fillId="2" fontId="8" numFmtId="0" xfId="0" applyAlignment="1" applyBorder="1" applyFont="1">
      <alignment horizontal="right"/>
    </xf>
    <xf borderId="18" fillId="0" fontId="5" numFmtId="0" xfId="0" applyBorder="1" applyFont="1"/>
    <xf borderId="12" fillId="2" fontId="3" numFmtId="0" xfId="0" applyBorder="1" applyFont="1"/>
    <xf borderId="11" fillId="2" fontId="6" numFmtId="2" xfId="0" applyBorder="1" applyFont="1" applyNumberFormat="1"/>
    <xf borderId="9" fillId="2" fontId="7" numFmtId="164" xfId="0" applyAlignment="1" applyBorder="1" applyFont="1" applyNumberFormat="1">
      <alignment horizontal="center" vertical="center"/>
    </xf>
    <xf borderId="2" fillId="2" fontId="7" numFmtId="164" xfId="0" applyAlignment="1" applyBorder="1" applyFont="1" applyNumberFormat="1">
      <alignment horizontal="center" vertical="center"/>
    </xf>
    <xf borderId="1" fillId="2" fontId="6" numFmtId="0" xfId="0" applyBorder="1" applyFont="1"/>
    <xf borderId="11" fillId="2" fontId="6" numFmtId="0" xfId="0" applyBorder="1" applyFont="1"/>
    <xf borderId="19" fillId="0" fontId="3" numFmtId="0" xfId="0" applyBorder="1" applyFont="1"/>
    <xf borderId="20" fillId="2" fontId="7" numFmtId="164" xfId="0" applyAlignment="1" applyBorder="1" applyFont="1" applyNumberFormat="1">
      <alignment horizontal="center" vertical="center"/>
    </xf>
    <xf borderId="21" fillId="2" fontId="7" numFmtId="164" xfId="0" applyAlignment="1" applyBorder="1" applyFont="1" applyNumberFormat="1">
      <alignment horizontal="center" vertical="center"/>
    </xf>
    <xf borderId="22" fillId="2" fontId="7" numFmtId="164" xfId="0" applyAlignment="1" applyBorder="1" applyFont="1" applyNumberFormat="1">
      <alignment horizontal="center" vertical="center"/>
    </xf>
    <xf borderId="23" fillId="0" fontId="3" numFmtId="0" xfId="0" applyBorder="1" applyFont="1"/>
    <xf borderId="3" fillId="3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/>
    </xf>
    <xf borderId="1" fillId="2" fontId="10" numFmtId="0" xfId="0" applyAlignment="1" applyBorder="1" applyFont="1">
      <alignment shrinkToFit="0" vertical="center" wrapText="1"/>
    </xf>
    <xf borderId="8" fillId="2" fontId="10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center" vertical="center"/>
    </xf>
    <xf borderId="21" fillId="2" fontId="6" numFmtId="2" xfId="0" applyBorder="1" applyFont="1" applyNumberFormat="1"/>
    <xf borderId="1" fillId="2" fontId="11" numFmtId="3" xfId="0" applyAlignment="1" applyBorder="1" applyFont="1" applyNumberFormat="1">
      <alignment horizontal="center" vertical="center"/>
    </xf>
    <xf borderId="8" fillId="2" fontId="6" numFmtId="2" xfId="0" applyAlignment="1" applyBorder="1" applyFont="1" applyNumberFormat="1">
      <alignment horizontal="left"/>
    </xf>
    <xf borderId="8" fillId="2" fontId="3" numFmtId="0" xfId="0" applyBorder="1" applyFont="1"/>
    <xf borderId="8" fillId="2" fontId="11" numFmtId="3" xfId="0" applyAlignment="1" applyBorder="1" applyFont="1" applyNumberFormat="1">
      <alignment horizontal="center" vertical="center"/>
    </xf>
    <xf borderId="8" fillId="2" fontId="6" numFmtId="2" xfId="0" applyBorder="1" applyFont="1" applyNumberFormat="1"/>
    <xf borderId="8" fillId="2" fontId="7" numFmtId="3" xfId="0" applyAlignment="1" applyBorder="1" applyFont="1" applyNumberFormat="1">
      <alignment horizontal="center" vertical="center"/>
    </xf>
    <xf borderId="1" fillId="2" fontId="3" numFmtId="3" xfId="0" applyBorder="1" applyFont="1" applyNumberFormat="1"/>
    <xf borderId="1" fillId="2" fontId="8" numFmtId="0" xfId="0" applyAlignment="1" applyBorder="1" applyFont="1">
      <alignment horizontal="right"/>
    </xf>
    <xf borderId="8" fillId="2" fontId="10" numFmtId="0" xfId="0" applyAlignment="1" applyBorder="1" applyFont="1">
      <alignment shrinkToFit="0" wrapText="1"/>
    </xf>
    <xf borderId="1" fillId="4" fontId="7" numFmtId="165" xfId="0" applyAlignment="1" applyBorder="1" applyFill="1" applyFont="1" applyNumberFormat="1">
      <alignment horizontal="center" vertical="center"/>
    </xf>
    <xf borderId="1" fillId="4" fontId="7" numFmtId="166" xfId="0" applyAlignment="1" applyBorder="1" applyFont="1" applyNumberFormat="1">
      <alignment horizontal="center" vertical="center"/>
    </xf>
    <xf borderId="1" fillId="4" fontId="7" numFmtId="3" xfId="0" applyAlignment="1" applyBorder="1" applyFont="1" applyNumberFormat="1">
      <alignment horizontal="center" vertical="center"/>
    </xf>
    <xf borderId="1" fillId="2" fontId="11" numFmtId="164" xfId="0" applyAlignment="1" applyBorder="1" applyFont="1" applyNumberFormat="1">
      <alignment horizontal="center" vertical="center"/>
    </xf>
    <xf borderId="8" fillId="2" fontId="11" numFmtId="2" xfId="0" applyAlignment="1" applyBorder="1" applyFont="1" applyNumberFormat="1">
      <alignment horizontal="center" vertical="center"/>
    </xf>
    <xf borderId="8" fillId="2" fontId="11" numFmtId="164" xfId="0" applyAlignment="1" applyBorder="1" applyFont="1" applyNumberFormat="1">
      <alignment horizontal="center" vertical="center"/>
    </xf>
    <xf borderId="8" fillId="2" fontId="7" numFmtId="164" xfId="0" applyAlignment="1" applyBorder="1" applyFont="1" applyNumberFormat="1">
      <alignment horizontal="center" vertical="center"/>
    </xf>
    <xf borderId="1" fillId="4" fontId="7" numFmtId="164" xfId="0" applyAlignment="1" applyBorder="1" applyFont="1" applyNumberFormat="1">
      <alignment horizontal="center" vertical="center"/>
    </xf>
    <xf borderId="1" fillId="2" fontId="3" numFmtId="9" xfId="0" applyBorder="1" applyFont="1" applyNumberFormat="1"/>
    <xf borderId="8" fillId="4" fontId="11" numFmtId="164" xfId="0" applyAlignment="1" applyBorder="1" applyFont="1" applyNumberFormat="1">
      <alignment horizontal="center" vertical="center"/>
    </xf>
    <xf borderId="1" fillId="2" fontId="7" numFmtId="9" xfId="0" applyAlignment="1" applyBorder="1" applyFont="1" applyNumberFormat="1">
      <alignment horizontal="center" vertical="center"/>
    </xf>
    <xf borderId="8" fillId="2" fontId="11" numFmtId="9" xfId="0" applyAlignment="1" applyBorder="1" applyFont="1" applyNumberFormat="1">
      <alignment horizontal="center" vertical="center"/>
    </xf>
    <xf borderId="1" fillId="4" fontId="7" numFmtId="9" xfId="0" applyAlignment="1" applyBorder="1" applyFont="1" applyNumberFormat="1">
      <alignment horizontal="center" vertical="center"/>
    </xf>
    <xf borderId="1" fillId="5" fontId="7" numFmtId="164" xfId="0" applyAlignment="1" applyBorder="1" applyFill="1" applyFont="1" applyNumberFormat="1">
      <alignment horizontal="center" vertical="center"/>
    </xf>
    <xf borderId="1" fillId="2" fontId="7" numFmtId="4" xfId="0" applyAlignment="1" applyBorder="1" applyFont="1" applyNumberFormat="1">
      <alignment horizontal="center" vertical="center"/>
    </xf>
    <xf borderId="0" fillId="0" fontId="3" numFmtId="164" xfId="0" applyFont="1" applyNumberFormat="1"/>
    <xf borderId="0" fillId="0" fontId="3" numFmtId="167" xfId="0" applyFont="1" applyNumberFormat="1"/>
    <xf borderId="1" fillId="6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26" width="10.88"/>
  </cols>
  <sheetData>
    <row r="1" ht="30.0" customHeight="1">
      <c r="A1" s="1"/>
      <c r="B1" s="2" t="s">
        <v>0</v>
      </c>
      <c r="H1" s="3"/>
      <c r="I1" s="3"/>
      <c r="J1" s="3"/>
    </row>
    <row r="2" ht="14.25" customHeight="1">
      <c r="A2" s="4"/>
      <c r="B2" s="5" t="s">
        <v>1</v>
      </c>
      <c r="C2" s="6"/>
      <c r="D2" s="6"/>
      <c r="E2" s="6"/>
      <c r="F2" s="6"/>
      <c r="G2" s="7"/>
      <c r="H2" s="3"/>
      <c r="I2" s="3"/>
      <c r="J2" s="3"/>
    </row>
    <row r="3" ht="14.25" customHeight="1">
      <c r="A3" s="8"/>
      <c r="B3" s="9">
        <v>2021.0</v>
      </c>
      <c r="C3" s="10">
        <v>2022.0</v>
      </c>
      <c r="D3" s="10">
        <v>2023.0</v>
      </c>
      <c r="E3" s="10">
        <v>2025.0</v>
      </c>
      <c r="F3" s="10">
        <v>2030.0</v>
      </c>
      <c r="G3" s="11">
        <v>2050.0</v>
      </c>
      <c r="H3" s="3"/>
      <c r="I3" s="3"/>
      <c r="J3" s="3"/>
    </row>
    <row r="4" ht="14.25" customHeight="1">
      <c r="A4" s="12" t="s">
        <v>2</v>
      </c>
      <c r="B4" s="13">
        <f>Macro!I2</f>
        <v>0.03019216157</v>
      </c>
      <c r="C4" s="14">
        <f>Macro!J2</f>
        <v>0.05771913844</v>
      </c>
      <c r="D4" s="14">
        <f>Macro!K2</f>
        <v>0.07797426921</v>
      </c>
      <c r="E4" s="14">
        <f>Macro!M2</f>
        <v>0.1062377915</v>
      </c>
      <c r="F4" s="14">
        <f>Macro!R2</f>
        <v>0.1339588155</v>
      </c>
      <c r="G4" s="15">
        <f>Macro!AL2</f>
        <v>1.932696605</v>
      </c>
      <c r="H4" s="3"/>
      <c r="I4" s="3"/>
      <c r="J4" s="3"/>
    </row>
    <row r="5" ht="14.25" customHeight="1">
      <c r="A5" s="12" t="s">
        <v>3</v>
      </c>
      <c r="B5" s="13">
        <f>Macro!I3</f>
        <v>0.01734771892</v>
      </c>
      <c r="C5" s="14">
        <f>Macro!J3</f>
        <v>0.04285786511</v>
      </c>
      <c r="D5" s="14">
        <f>Macro!K3</f>
        <v>0.07279448629</v>
      </c>
      <c r="E5" s="14">
        <f>Macro!M3</f>
        <v>0.132913913</v>
      </c>
      <c r="F5" s="14">
        <f>Macro!R3</f>
        <v>0.1954577294</v>
      </c>
      <c r="G5" s="15">
        <f>Macro!AL3</f>
        <v>4.198871581</v>
      </c>
      <c r="H5" s="3"/>
      <c r="I5" s="3"/>
      <c r="J5" s="3"/>
    </row>
    <row r="6" ht="14.25" customHeight="1">
      <c r="A6" s="12" t="s">
        <v>4</v>
      </c>
      <c r="B6" s="13">
        <f>Macro!I4</f>
        <v>0.02593754255</v>
      </c>
      <c r="C6" s="14">
        <f>Macro!J4</f>
        <v>0.05138532414</v>
      </c>
      <c r="D6" s="14">
        <f>Macro!K4</f>
        <v>0.06545295351</v>
      </c>
      <c r="E6" s="14">
        <f>Macro!M4</f>
        <v>0.07325695338</v>
      </c>
      <c r="F6" s="14">
        <f>Macro!R4</f>
        <v>0.09595983705</v>
      </c>
      <c r="G6" s="15">
        <f>Macro!AL4</f>
        <v>3.95742991</v>
      </c>
      <c r="H6" s="3"/>
      <c r="I6" s="3"/>
      <c r="J6" s="3"/>
    </row>
    <row r="7" ht="14.25" customHeight="1">
      <c r="A7" s="12" t="s">
        <v>5</v>
      </c>
      <c r="B7" s="13">
        <f>Macro!I5</f>
        <v>-0.001687816498</v>
      </c>
      <c r="C7" s="14">
        <f>Macro!J5</f>
        <v>-0.005835963245</v>
      </c>
      <c r="D7" s="14">
        <f>Macro!K5</f>
        <v>-0.01255345782</v>
      </c>
      <c r="E7" s="14">
        <f>Macro!M5</f>
        <v>-0.03172976095</v>
      </c>
      <c r="F7" s="14">
        <f>Macro!R5</f>
        <v>-0.09472032832</v>
      </c>
      <c r="G7" s="15">
        <f>Macro!AL5</f>
        <v>-3.359929959</v>
      </c>
      <c r="H7" s="3"/>
      <c r="I7" s="3"/>
      <c r="J7" s="3"/>
    </row>
    <row r="8" ht="14.25" customHeight="1">
      <c r="A8" s="12" t="s">
        <v>6</v>
      </c>
      <c r="B8" s="13">
        <f>Macro!I6</f>
        <v>-0.02588514528</v>
      </c>
      <c r="C8" s="14">
        <f>Macro!J6</f>
        <v>-0.03785382267</v>
      </c>
      <c r="D8" s="14">
        <f>Macro!K6</f>
        <v>-0.03633181932</v>
      </c>
      <c r="E8" s="14">
        <f>Macro!M6</f>
        <v>-0.02297280496</v>
      </c>
      <c r="F8" s="14">
        <f>Macro!R6</f>
        <v>-0.03200203011</v>
      </c>
      <c r="G8" s="15">
        <f>Macro!AL6</f>
        <v>1.129563778</v>
      </c>
      <c r="H8" s="3"/>
      <c r="I8" s="3"/>
      <c r="J8" s="3"/>
    </row>
    <row r="9" ht="14.25" customHeight="1">
      <c r="A9" s="12" t="s">
        <v>7</v>
      </c>
      <c r="B9" s="13">
        <f>Macro!I7</f>
        <v>0.02759177802</v>
      </c>
      <c r="C9" s="14">
        <f>Macro!J7</f>
        <v>0.05260043287</v>
      </c>
      <c r="D9" s="14">
        <f>Macro!K7</f>
        <v>0.0802959221</v>
      </c>
      <c r="E9" s="14">
        <f>Macro!M7</f>
        <v>0.1361155336</v>
      </c>
      <c r="F9" s="14">
        <f>Macro!R7</f>
        <v>0.1934968186</v>
      </c>
      <c r="G9" s="15">
        <f>Macro!AL7</f>
        <v>4.166878129</v>
      </c>
      <c r="H9" s="3"/>
      <c r="I9" s="3"/>
      <c r="J9" s="3"/>
    </row>
    <row r="10" ht="14.25" customHeight="1">
      <c r="A10" s="12" t="s">
        <v>8</v>
      </c>
      <c r="B10" s="13">
        <f>Macro!I8</f>
        <v>0.0094022</v>
      </c>
      <c r="C10" s="14">
        <f>Macro!J8</f>
        <v>0.00894785</v>
      </c>
      <c r="D10" s="14">
        <f>Macro!K8</f>
        <v>0.00689633</v>
      </c>
      <c r="E10" s="14">
        <f>Macro!M8</f>
        <v>0.00295327</v>
      </c>
      <c r="F10" s="14">
        <f>Macro!R8</f>
        <v>-0.00180494</v>
      </c>
      <c r="G10" s="15">
        <f>Macro!AL8</f>
        <v>-0.0283952</v>
      </c>
      <c r="H10" s="3"/>
      <c r="I10" s="3"/>
      <c r="J10" s="3"/>
    </row>
    <row r="11" ht="14.25" customHeight="1">
      <c r="A11" s="12" t="s">
        <v>9</v>
      </c>
      <c r="B11" s="13">
        <f>Macro!I9</f>
        <v>0.04974904525</v>
      </c>
      <c r="C11" s="14">
        <f>Macro!J9</f>
        <v>0.08244020824</v>
      </c>
      <c r="D11" s="14">
        <f>Macro!K9</f>
        <v>0.1116924369</v>
      </c>
      <c r="E11" s="14">
        <f>Macro!M9</f>
        <v>0.1711442678</v>
      </c>
      <c r="F11" s="14">
        <f>Macro!R9</f>
        <v>0.3263175812</v>
      </c>
      <c r="G11" s="15">
        <f>Macro!AL9</f>
        <v>9.486302161</v>
      </c>
      <c r="H11" s="3"/>
      <c r="I11" s="3"/>
      <c r="J11" s="3"/>
    </row>
    <row r="12" ht="14.25" customHeight="1">
      <c r="A12" s="12" t="s">
        <v>10</v>
      </c>
      <c r="B12" s="13">
        <f>Macro!I10</f>
        <v>0.02581678386</v>
      </c>
      <c r="C12" s="14">
        <f>Macro!J10</f>
        <v>0.0608054521</v>
      </c>
      <c r="D12" s="14">
        <f>Macro!K10</f>
        <v>0.09896201844</v>
      </c>
      <c r="E12" s="14">
        <f>Macro!M10</f>
        <v>0.1716037431</v>
      </c>
      <c r="F12" s="14">
        <f>Macro!R10</f>
        <v>0.3489523473</v>
      </c>
      <c r="G12" s="15">
        <f>Macro!AL10</f>
        <v>11.33236022</v>
      </c>
      <c r="H12" s="3"/>
      <c r="I12" s="3"/>
      <c r="J12" s="3"/>
    </row>
    <row r="13" ht="14.25" customHeight="1">
      <c r="A13" s="12" t="s">
        <v>11</v>
      </c>
      <c r="B13" s="13">
        <f>Macro!I11</f>
        <v>-0.06767107671</v>
      </c>
      <c r="C13" s="14">
        <f>Macro!J11</f>
        <v>-0.06547922744</v>
      </c>
      <c r="D13" s="14">
        <f>Macro!K11</f>
        <v>-0.0419753375</v>
      </c>
      <c r="E13" s="14">
        <f>Macro!M11</f>
        <v>0.01703258257</v>
      </c>
      <c r="F13" s="14">
        <f>Macro!R11</f>
        <v>0.1947521522</v>
      </c>
      <c r="G13" s="15">
        <f>Macro!AL11</f>
        <v>9.760538953</v>
      </c>
      <c r="H13" s="3"/>
      <c r="I13" s="3"/>
      <c r="J13" s="3"/>
    </row>
    <row r="14" ht="14.25" customHeight="1">
      <c r="A14" s="12" t="s">
        <v>12</v>
      </c>
      <c r="B14" s="13">
        <f>Macro!I12</f>
        <v>0.1261337615</v>
      </c>
      <c r="C14" s="14">
        <f>Macro!J12</f>
        <v>0.1954491718</v>
      </c>
      <c r="D14" s="14">
        <f>Macro!K12</f>
        <v>0.247650855</v>
      </c>
      <c r="E14" s="14">
        <f>Macro!M12</f>
        <v>0.3318655628</v>
      </c>
      <c r="F14" s="14">
        <f>Macro!R12</f>
        <v>0.5100202045</v>
      </c>
      <c r="G14" s="15">
        <f>Macro!AL12</f>
        <v>13.14450306</v>
      </c>
      <c r="H14" s="3"/>
      <c r="I14" s="3"/>
      <c r="J14" s="3"/>
    </row>
    <row r="15" ht="14.25" customHeight="1">
      <c r="A15" s="12" t="s">
        <v>13</v>
      </c>
      <c r="B15" s="13">
        <f>Macro!I13</f>
        <v>0.01017058047</v>
      </c>
      <c r="C15" s="14">
        <f>Macro!J13</f>
        <v>0.02705828568</v>
      </c>
      <c r="D15" s="14">
        <f>Macro!K13</f>
        <v>0.04809508034</v>
      </c>
      <c r="E15" s="14">
        <f>Macro!M13</f>
        <v>0.09427704717</v>
      </c>
      <c r="F15" s="14">
        <f>Macro!R13</f>
        <v>0.2112652438</v>
      </c>
      <c r="G15" s="15">
        <f>Macro!AL13</f>
        <v>6.79606453</v>
      </c>
      <c r="H15" s="3"/>
      <c r="I15" s="3"/>
      <c r="J15" s="3"/>
    </row>
    <row r="16" ht="14.25" customHeight="1">
      <c r="A16" s="12" t="s">
        <v>14</v>
      </c>
      <c r="B16" s="13">
        <f>Macro!I14</f>
        <v>-0.005654595504</v>
      </c>
      <c r="C16" s="14">
        <f>Macro!J14</f>
        <v>-0.02296987645</v>
      </c>
      <c r="D16" s="14">
        <f>Macro!K14</f>
        <v>-0.04656460824</v>
      </c>
      <c r="E16" s="14">
        <f>Macro!M14</f>
        <v>-0.09292154311</v>
      </c>
      <c r="F16" s="14">
        <f>Macro!R14</f>
        <v>-0.1134051785</v>
      </c>
      <c r="G16" s="15">
        <f>Macro!AL14</f>
        <v>-0.9246174196</v>
      </c>
      <c r="H16" s="3"/>
      <c r="I16" s="3"/>
      <c r="J16" s="3"/>
    </row>
    <row r="17" ht="14.25" customHeight="1">
      <c r="A17" s="12" t="s">
        <v>15</v>
      </c>
      <c r="B17" s="13">
        <f>Macro!I15</f>
        <v>0.001279504279</v>
      </c>
      <c r="C17" s="14">
        <f>Macro!J15</f>
        <v>0.01732339249</v>
      </c>
      <c r="D17" s="14">
        <f>Macro!K15</f>
        <v>0.04174228881</v>
      </c>
      <c r="E17" s="14">
        <f>Macro!M15</f>
        <v>0.1003917559</v>
      </c>
      <c r="F17" s="14">
        <f>Macro!R15</f>
        <v>0.2678165303</v>
      </c>
      <c r="G17" s="15">
        <f>Macro!AL15</f>
        <v>8.921516491</v>
      </c>
      <c r="H17" s="3"/>
      <c r="I17" s="3"/>
      <c r="J17" s="3"/>
    </row>
    <row r="18" ht="14.25" customHeight="1">
      <c r="A18" s="12" t="s">
        <v>16</v>
      </c>
      <c r="B18" s="13">
        <f>Macro!I16</f>
        <v>0.0688695402</v>
      </c>
      <c r="C18" s="14">
        <f>Macro!J16</f>
        <v>0.08245469198</v>
      </c>
      <c r="D18" s="14">
        <f>Macro!K16</f>
        <v>0.08296152443</v>
      </c>
      <c r="E18" s="14">
        <f>Macro!M16</f>
        <v>0.08175912997</v>
      </c>
      <c r="F18" s="14">
        <f>Macro!R16</f>
        <v>0.07078029118</v>
      </c>
      <c r="G18" s="15">
        <f>Macro!AL16</f>
        <v>-0.8092258262</v>
      </c>
      <c r="H18" s="3"/>
      <c r="I18" s="3"/>
      <c r="J18" s="3"/>
    </row>
    <row r="19" ht="14.25" customHeight="1">
      <c r="A19" s="12" t="s">
        <v>17</v>
      </c>
      <c r="B19" s="13">
        <f>Macro!I17</f>
        <v>0.702663</v>
      </c>
      <c r="C19" s="14">
        <f>Macro!J17</f>
        <v>1.697129</v>
      </c>
      <c r="D19" s="14">
        <f>Macro!K17</f>
        <v>2.612198</v>
      </c>
      <c r="E19" s="14">
        <f>Macro!M17</f>
        <v>3.822128</v>
      </c>
      <c r="F19" s="14">
        <f>Macro!R17</f>
        <v>4.293133</v>
      </c>
      <c r="G19" s="15">
        <f>Macro!AL17</f>
        <v>97.347764</v>
      </c>
      <c r="H19" s="3"/>
      <c r="I19" s="3"/>
      <c r="J19" s="3"/>
    </row>
    <row r="20" ht="14.25" customHeight="1">
      <c r="A20" s="12" t="s">
        <v>18</v>
      </c>
      <c r="B20" s="13">
        <f>Macro!I18</f>
        <v>-0.01271271</v>
      </c>
      <c r="C20" s="14">
        <f>Macro!J18</f>
        <v>-0.02901294</v>
      </c>
      <c r="D20" s="14">
        <f>Macro!K18</f>
        <v>-0.04251621</v>
      </c>
      <c r="E20" s="14">
        <f>Macro!M18</f>
        <v>-0.05783956</v>
      </c>
      <c r="F20" s="14">
        <f>Macro!R18</f>
        <v>-0.05949526</v>
      </c>
      <c r="G20" s="15">
        <f>Macro!AL18</f>
        <v>-1.29134347</v>
      </c>
      <c r="H20" s="3"/>
      <c r="I20" s="3"/>
      <c r="J20" s="3"/>
    </row>
    <row r="21" ht="14.25" customHeight="1">
      <c r="A21" s="12" t="s">
        <v>19</v>
      </c>
      <c r="B21" s="13">
        <f>Macro!I19</f>
        <v>0.02908868</v>
      </c>
      <c r="C21" s="14">
        <f>Macro!J19</f>
        <v>0.06191779</v>
      </c>
      <c r="D21" s="14">
        <f>Macro!K19</f>
        <v>0.09460832</v>
      </c>
      <c r="E21" s="14">
        <f>Macro!M19</f>
        <v>0.15251088</v>
      </c>
      <c r="F21" s="14">
        <f>Macro!R19</f>
        <v>0.22548749</v>
      </c>
      <c r="G21" s="15">
        <f>Macro!AL19</f>
        <v>2.0733033</v>
      </c>
      <c r="H21" s="3"/>
      <c r="I21" s="3"/>
      <c r="J21" s="3"/>
    </row>
    <row r="22" ht="14.25" customHeight="1">
      <c r="A22" s="12" t="s">
        <v>20</v>
      </c>
      <c r="B22" s="13">
        <f>Macro!I20</f>
        <v>0.01323464</v>
      </c>
      <c r="C22" s="14">
        <f>Macro!J20</f>
        <v>0.03706287</v>
      </c>
      <c r="D22" s="14">
        <f>Macro!K20</f>
        <v>0.06563348</v>
      </c>
      <c r="E22" s="14">
        <f>Macro!M20</f>
        <v>0.11598848</v>
      </c>
      <c r="F22" s="14">
        <f>Macro!R20</f>
        <v>0.19867446</v>
      </c>
      <c r="G22" s="15">
        <f>Macro!AL20</f>
        <v>2.22994215</v>
      </c>
      <c r="H22" s="3"/>
      <c r="I22" s="3"/>
      <c r="J22" s="3"/>
    </row>
    <row r="23" ht="14.25" customHeight="1">
      <c r="A23" s="12" t="s">
        <v>21</v>
      </c>
      <c r="B23" s="13">
        <f>Macro!I21</f>
        <v>-0.05366172</v>
      </c>
      <c r="C23" s="14">
        <f>Macro!J21</f>
        <v>-0.12662185</v>
      </c>
      <c r="D23" s="14">
        <f>Macro!K21</f>
        <v>-0.22620094</v>
      </c>
      <c r="E23" s="14">
        <f>Macro!M21</f>
        <v>-0.48522184</v>
      </c>
      <c r="F23" s="14">
        <f>Macro!R21</f>
        <v>-1.24940349</v>
      </c>
      <c r="G23" s="15">
        <f>Macro!AL21</f>
        <v>-24.32800896</v>
      </c>
      <c r="H23" s="3"/>
      <c r="I23" s="3"/>
      <c r="J23" s="3"/>
    </row>
    <row r="24" ht="14.25" customHeight="1">
      <c r="A24" s="12" t="s">
        <v>22</v>
      </c>
      <c r="B24" s="13">
        <f>Macro!I22</f>
        <v>-0.6055068572</v>
      </c>
      <c r="C24" s="14">
        <f>Macro!J22</f>
        <v>-1.133965045</v>
      </c>
      <c r="D24" s="14">
        <f>Macro!K22</f>
        <v>-1.497414873</v>
      </c>
      <c r="E24" s="14">
        <f>Macro!M22</f>
        <v>-2.004404514</v>
      </c>
      <c r="F24" s="14">
        <f>Macro!R22</f>
        <v>-2.89711296</v>
      </c>
      <c r="G24" s="15">
        <f>Macro!AL22</f>
        <v>-42.22378141</v>
      </c>
      <c r="H24" s="3"/>
      <c r="I24" s="3"/>
      <c r="J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4.25" customHeight="1">
      <c r="A26" s="1"/>
      <c r="B26" s="16" t="s">
        <v>23</v>
      </c>
      <c r="H26" s="3"/>
      <c r="I26" s="3"/>
      <c r="J26" s="3"/>
    </row>
    <row r="27" ht="14.25" customHeight="1">
      <c r="A27" s="4"/>
      <c r="B27" s="17" t="s">
        <v>24</v>
      </c>
      <c r="C27" s="6"/>
      <c r="D27" s="6"/>
      <c r="E27" s="6"/>
      <c r="F27" s="6"/>
      <c r="G27" s="7"/>
      <c r="H27" s="3"/>
      <c r="I27" s="3"/>
      <c r="J27" s="3"/>
    </row>
    <row r="28" ht="14.25" customHeight="1">
      <c r="A28" s="8"/>
      <c r="B28" s="9">
        <v>2021.0</v>
      </c>
      <c r="C28" s="10">
        <v>2022.0</v>
      </c>
      <c r="D28" s="10">
        <v>2023.0</v>
      </c>
      <c r="E28" s="10">
        <v>2025.0</v>
      </c>
      <c r="F28" s="10">
        <v>2030.0</v>
      </c>
      <c r="G28" s="11">
        <v>2050.0</v>
      </c>
      <c r="H28" s="3"/>
      <c r="I28" s="3"/>
      <c r="J28" s="3"/>
    </row>
    <row r="29" ht="14.25" customHeight="1">
      <c r="A29" s="12" t="s">
        <v>25</v>
      </c>
      <c r="B29" s="13">
        <f t="shared" ref="B29:G29" si="1">B4</f>
        <v>0.03019216157</v>
      </c>
      <c r="C29" s="14">
        <f t="shared" si="1"/>
        <v>0.05771913844</v>
      </c>
      <c r="D29" s="14">
        <f t="shared" si="1"/>
        <v>0.07797426921</v>
      </c>
      <c r="E29" s="14">
        <f t="shared" si="1"/>
        <v>0.1062377915</v>
      </c>
      <c r="F29" s="14">
        <f t="shared" si="1"/>
        <v>0.1339588155</v>
      </c>
      <c r="G29" s="15">
        <f t="shared" si="1"/>
        <v>1.932696605</v>
      </c>
      <c r="H29" s="3"/>
      <c r="I29" s="3"/>
      <c r="J29" s="3"/>
    </row>
    <row r="30" ht="14.25" customHeight="1">
      <c r="A30" s="12" t="s">
        <v>26</v>
      </c>
      <c r="B30" s="13">
        <f t="shared" ref="B30:G30" si="2">B5</f>
        <v>0.01734771892</v>
      </c>
      <c r="C30" s="14">
        <f t="shared" si="2"/>
        <v>0.04285786511</v>
      </c>
      <c r="D30" s="14">
        <f t="shared" si="2"/>
        <v>0.07279448629</v>
      </c>
      <c r="E30" s="14">
        <f t="shared" si="2"/>
        <v>0.132913913</v>
      </c>
      <c r="F30" s="14">
        <f t="shared" si="2"/>
        <v>0.1954577294</v>
      </c>
      <c r="G30" s="15">
        <f t="shared" si="2"/>
        <v>4.198871581</v>
      </c>
      <c r="H30" s="3"/>
      <c r="I30" s="3"/>
      <c r="J30" s="3"/>
    </row>
    <row r="31" ht="14.25" customHeight="1">
      <c r="A31" s="12" t="s">
        <v>27</v>
      </c>
      <c r="B31" s="13">
        <f t="shared" ref="B31:G31" si="3">B6</f>
        <v>0.02593754255</v>
      </c>
      <c r="C31" s="14">
        <f t="shared" si="3"/>
        <v>0.05138532414</v>
      </c>
      <c r="D31" s="14">
        <f t="shared" si="3"/>
        <v>0.06545295351</v>
      </c>
      <c r="E31" s="14">
        <f t="shared" si="3"/>
        <v>0.07325695338</v>
      </c>
      <c r="F31" s="14">
        <f t="shared" si="3"/>
        <v>0.09595983705</v>
      </c>
      <c r="G31" s="15">
        <f t="shared" si="3"/>
        <v>3.95742991</v>
      </c>
      <c r="H31" s="3"/>
      <c r="I31" s="3"/>
      <c r="J31" s="3"/>
    </row>
    <row r="32" ht="14.25" customHeight="1">
      <c r="A32" s="12" t="s">
        <v>28</v>
      </c>
      <c r="B32" s="13">
        <f t="shared" ref="B32:G32" si="4">B7</f>
        <v>-0.001687816498</v>
      </c>
      <c r="C32" s="14">
        <f t="shared" si="4"/>
        <v>-0.005835963245</v>
      </c>
      <c r="D32" s="14">
        <f t="shared" si="4"/>
        <v>-0.01255345782</v>
      </c>
      <c r="E32" s="14">
        <f t="shared" si="4"/>
        <v>-0.03172976095</v>
      </c>
      <c r="F32" s="14">
        <f t="shared" si="4"/>
        <v>-0.09472032832</v>
      </c>
      <c r="G32" s="15">
        <f t="shared" si="4"/>
        <v>-3.359929959</v>
      </c>
      <c r="H32" s="3"/>
      <c r="I32" s="3"/>
      <c r="J32" s="3"/>
    </row>
    <row r="33" ht="14.25" customHeight="1">
      <c r="A33" s="12" t="s">
        <v>29</v>
      </c>
      <c r="B33" s="13">
        <f t="shared" ref="B33:G33" si="5">B8</f>
        <v>-0.02588514528</v>
      </c>
      <c r="C33" s="14">
        <f t="shared" si="5"/>
        <v>-0.03785382267</v>
      </c>
      <c r="D33" s="14">
        <f t="shared" si="5"/>
        <v>-0.03633181932</v>
      </c>
      <c r="E33" s="14">
        <f t="shared" si="5"/>
        <v>-0.02297280496</v>
      </c>
      <c r="F33" s="14">
        <f t="shared" si="5"/>
        <v>-0.03200203011</v>
      </c>
      <c r="G33" s="15">
        <f t="shared" si="5"/>
        <v>1.129563778</v>
      </c>
      <c r="H33" s="3"/>
      <c r="I33" s="3"/>
      <c r="J33" s="3"/>
    </row>
    <row r="34" ht="14.25" customHeight="1">
      <c r="A34" s="12" t="s">
        <v>30</v>
      </c>
      <c r="B34" s="13">
        <f t="shared" ref="B34:G34" si="6">B9</f>
        <v>0.02759177802</v>
      </c>
      <c r="C34" s="14">
        <f t="shared" si="6"/>
        <v>0.05260043287</v>
      </c>
      <c r="D34" s="14">
        <f t="shared" si="6"/>
        <v>0.0802959221</v>
      </c>
      <c r="E34" s="14">
        <f t="shared" si="6"/>
        <v>0.1361155336</v>
      </c>
      <c r="F34" s="14">
        <f t="shared" si="6"/>
        <v>0.1934968186</v>
      </c>
      <c r="G34" s="15">
        <f t="shared" si="6"/>
        <v>4.166878129</v>
      </c>
      <c r="H34" s="3"/>
      <c r="I34" s="3"/>
      <c r="J34" s="3"/>
    </row>
    <row r="35" ht="14.25" customHeight="1">
      <c r="A35" s="12" t="s">
        <v>31</v>
      </c>
      <c r="B35" s="13">
        <f t="shared" ref="B35:G35" si="7">B10</f>
        <v>0.0094022</v>
      </c>
      <c r="C35" s="14">
        <f t="shared" si="7"/>
        <v>0.00894785</v>
      </c>
      <c r="D35" s="14">
        <f t="shared" si="7"/>
        <v>0.00689633</v>
      </c>
      <c r="E35" s="14">
        <f t="shared" si="7"/>
        <v>0.00295327</v>
      </c>
      <c r="F35" s="14">
        <f t="shared" si="7"/>
        <v>-0.00180494</v>
      </c>
      <c r="G35" s="15">
        <f t="shared" si="7"/>
        <v>-0.0283952</v>
      </c>
      <c r="H35" s="3"/>
      <c r="I35" s="3"/>
      <c r="J35" s="3"/>
    </row>
    <row r="36" ht="14.25" customHeight="1">
      <c r="A36" s="12" t="s">
        <v>32</v>
      </c>
      <c r="B36" s="13">
        <f t="shared" ref="B36:G36" si="8">B11</f>
        <v>0.04974904525</v>
      </c>
      <c r="C36" s="14">
        <f t="shared" si="8"/>
        <v>0.08244020824</v>
      </c>
      <c r="D36" s="14">
        <f t="shared" si="8"/>
        <v>0.1116924369</v>
      </c>
      <c r="E36" s="14">
        <f t="shared" si="8"/>
        <v>0.1711442678</v>
      </c>
      <c r="F36" s="14">
        <f t="shared" si="8"/>
        <v>0.3263175812</v>
      </c>
      <c r="G36" s="15">
        <f t="shared" si="8"/>
        <v>9.486302161</v>
      </c>
      <c r="H36" s="3"/>
      <c r="I36" s="3"/>
      <c r="J36" s="3"/>
    </row>
    <row r="37" ht="14.25" customHeight="1">
      <c r="A37" s="12" t="s">
        <v>33</v>
      </c>
      <c r="B37" s="13">
        <f t="shared" ref="B37:G37" si="9">B12</f>
        <v>0.02581678386</v>
      </c>
      <c r="C37" s="14">
        <f t="shared" si="9"/>
        <v>0.0608054521</v>
      </c>
      <c r="D37" s="14">
        <f t="shared" si="9"/>
        <v>0.09896201844</v>
      </c>
      <c r="E37" s="14">
        <f t="shared" si="9"/>
        <v>0.1716037431</v>
      </c>
      <c r="F37" s="14">
        <f t="shared" si="9"/>
        <v>0.3489523473</v>
      </c>
      <c r="G37" s="15">
        <f t="shared" si="9"/>
        <v>11.33236022</v>
      </c>
      <c r="H37" s="3"/>
      <c r="I37" s="3"/>
      <c r="J37" s="3"/>
    </row>
    <row r="38" ht="14.25" customHeight="1">
      <c r="A38" s="12" t="s">
        <v>34</v>
      </c>
      <c r="B38" s="13">
        <f t="shared" ref="B38:G38" si="10">B13</f>
        <v>-0.06767107671</v>
      </c>
      <c r="C38" s="14">
        <f t="shared" si="10"/>
        <v>-0.06547922744</v>
      </c>
      <c r="D38" s="14">
        <f t="shared" si="10"/>
        <v>-0.0419753375</v>
      </c>
      <c r="E38" s="14">
        <f t="shared" si="10"/>
        <v>0.01703258257</v>
      </c>
      <c r="F38" s="14">
        <f t="shared" si="10"/>
        <v>0.1947521522</v>
      </c>
      <c r="G38" s="15">
        <f t="shared" si="10"/>
        <v>9.760538953</v>
      </c>
      <c r="H38" s="3"/>
      <c r="I38" s="3"/>
      <c r="J38" s="3"/>
    </row>
    <row r="39" ht="14.25" customHeight="1">
      <c r="A39" s="12" t="s">
        <v>35</v>
      </c>
      <c r="B39" s="13">
        <f t="shared" ref="B39:G39" si="11">B14</f>
        <v>0.1261337615</v>
      </c>
      <c r="C39" s="14">
        <f t="shared" si="11"/>
        <v>0.1954491718</v>
      </c>
      <c r="D39" s="14">
        <f t="shared" si="11"/>
        <v>0.247650855</v>
      </c>
      <c r="E39" s="14">
        <f t="shared" si="11"/>
        <v>0.3318655628</v>
      </c>
      <c r="F39" s="14">
        <f t="shared" si="11"/>
        <v>0.5100202045</v>
      </c>
      <c r="G39" s="15">
        <f t="shared" si="11"/>
        <v>13.14450306</v>
      </c>
      <c r="H39" s="3"/>
      <c r="I39" s="3"/>
      <c r="J39" s="3"/>
    </row>
    <row r="40" ht="14.25" customHeight="1">
      <c r="A40" s="12" t="s">
        <v>36</v>
      </c>
      <c r="B40" s="13">
        <f t="shared" ref="B40:G40" si="12">B15</f>
        <v>0.01017058047</v>
      </c>
      <c r="C40" s="14">
        <f t="shared" si="12"/>
        <v>0.02705828568</v>
      </c>
      <c r="D40" s="14">
        <f t="shared" si="12"/>
        <v>0.04809508034</v>
      </c>
      <c r="E40" s="14">
        <f t="shared" si="12"/>
        <v>0.09427704717</v>
      </c>
      <c r="F40" s="14">
        <f t="shared" si="12"/>
        <v>0.2112652438</v>
      </c>
      <c r="G40" s="15">
        <f t="shared" si="12"/>
        <v>6.79606453</v>
      </c>
      <c r="H40" s="3"/>
      <c r="I40" s="3"/>
      <c r="J40" s="3"/>
    </row>
    <row r="41" ht="14.25" customHeight="1">
      <c r="A41" s="12" t="s">
        <v>37</v>
      </c>
      <c r="B41" s="13">
        <f t="shared" ref="B41:G41" si="13">B16</f>
        <v>-0.005654595504</v>
      </c>
      <c r="C41" s="14">
        <f t="shared" si="13"/>
        <v>-0.02296987645</v>
      </c>
      <c r="D41" s="14">
        <f t="shared" si="13"/>
        <v>-0.04656460824</v>
      </c>
      <c r="E41" s="14">
        <f t="shared" si="13"/>
        <v>-0.09292154311</v>
      </c>
      <c r="F41" s="14">
        <f t="shared" si="13"/>
        <v>-0.1134051785</v>
      </c>
      <c r="G41" s="15">
        <f t="shared" si="13"/>
        <v>-0.9246174196</v>
      </c>
      <c r="H41" s="3"/>
      <c r="I41" s="3"/>
      <c r="J41" s="3"/>
    </row>
    <row r="42" ht="14.25" customHeight="1">
      <c r="A42" s="12" t="s">
        <v>38</v>
      </c>
      <c r="B42" s="13">
        <f t="shared" ref="B42:G42" si="14">B17</f>
        <v>0.001279504279</v>
      </c>
      <c r="C42" s="14">
        <f t="shared" si="14"/>
        <v>0.01732339249</v>
      </c>
      <c r="D42" s="14">
        <f t="shared" si="14"/>
        <v>0.04174228881</v>
      </c>
      <c r="E42" s="14">
        <f t="shared" si="14"/>
        <v>0.1003917559</v>
      </c>
      <c r="F42" s="14">
        <f t="shared" si="14"/>
        <v>0.2678165303</v>
      </c>
      <c r="G42" s="15">
        <f t="shared" si="14"/>
        <v>8.921516491</v>
      </c>
      <c r="H42" s="3"/>
      <c r="I42" s="3"/>
      <c r="J42" s="3"/>
    </row>
    <row r="43" ht="14.25" customHeight="1">
      <c r="A43" s="12" t="s">
        <v>39</v>
      </c>
      <c r="B43" s="13">
        <f t="shared" ref="B43:G43" si="15">B18</f>
        <v>0.0688695402</v>
      </c>
      <c r="C43" s="14">
        <f t="shared" si="15"/>
        <v>0.08245469198</v>
      </c>
      <c r="D43" s="14">
        <f t="shared" si="15"/>
        <v>0.08296152443</v>
      </c>
      <c r="E43" s="14">
        <f t="shared" si="15"/>
        <v>0.08175912997</v>
      </c>
      <c r="F43" s="14">
        <f t="shared" si="15"/>
        <v>0.07078029118</v>
      </c>
      <c r="G43" s="15">
        <f t="shared" si="15"/>
        <v>-0.8092258262</v>
      </c>
      <c r="H43" s="3"/>
      <c r="I43" s="3"/>
      <c r="J43" s="3"/>
    </row>
    <row r="44" ht="14.25" customHeight="1">
      <c r="A44" s="12" t="s">
        <v>40</v>
      </c>
      <c r="B44" s="13">
        <f t="shared" ref="B44:G44" si="16">B19</f>
        <v>0.702663</v>
      </c>
      <c r="C44" s="14">
        <f t="shared" si="16"/>
        <v>1.697129</v>
      </c>
      <c r="D44" s="14">
        <f t="shared" si="16"/>
        <v>2.612198</v>
      </c>
      <c r="E44" s="14">
        <f t="shared" si="16"/>
        <v>3.822128</v>
      </c>
      <c r="F44" s="14">
        <f t="shared" si="16"/>
        <v>4.293133</v>
      </c>
      <c r="G44" s="15">
        <f t="shared" si="16"/>
        <v>97.347764</v>
      </c>
      <c r="H44" s="3"/>
      <c r="I44" s="3"/>
      <c r="J44" s="3"/>
    </row>
    <row r="45" ht="14.25" customHeight="1">
      <c r="A45" s="12" t="s">
        <v>41</v>
      </c>
      <c r="B45" s="13">
        <f t="shared" ref="B45:G45" si="17">B20</f>
        <v>-0.01271271</v>
      </c>
      <c r="C45" s="14">
        <f t="shared" si="17"/>
        <v>-0.02901294</v>
      </c>
      <c r="D45" s="14">
        <f t="shared" si="17"/>
        <v>-0.04251621</v>
      </c>
      <c r="E45" s="14">
        <f t="shared" si="17"/>
        <v>-0.05783956</v>
      </c>
      <c r="F45" s="14">
        <f t="shared" si="17"/>
        <v>-0.05949526</v>
      </c>
      <c r="G45" s="15">
        <f t="shared" si="17"/>
        <v>-1.29134347</v>
      </c>
      <c r="H45" s="3"/>
      <c r="I45" s="3"/>
      <c r="J45" s="3"/>
    </row>
    <row r="46" ht="14.25" customHeight="1">
      <c r="A46" s="12" t="s">
        <v>42</v>
      </c>
      <c r="B46" s="13">
        <f t="shared" ref="B46:G46" si="18">B21</f>
        <v>0.02908868</v>
      </c>
      <c r="C46" s="14">
        <f t="shared" si="18"/>
        <v>0.06191779</v>
      </c>
      <c r="D46" s="14">
        <f t="shared" si="18"/>
        <v>0.09460832</v>
      </c>
      <c r="E46" s="14">
        <f t="shared" si="18"/>
        <v>0.15251088</v>
      </c>
      <c r="F46" s="14">
        <f t="shared" si="18"/>
        <v>0.22548749</v>
      </c>
      <c r="G46" s="15">
        <f t="shared" si="18"/>
        <v>2.0733033</v>
      </c>
      <c r="H46" s="3"/>
      <c r="I46" s="3"/>
      <c r="J46" s="3"/>
    </row>
    <row r="47" ht="14.25" customHeight="1">
      <c r="A47" s="18" t="s">
        <v>43</v>
      </c>
      <c r="B47" s="13">
        <f t="shared" ref="B47:G47" si="19">B22</f>
        <v>0.01323464</v>
      </c>
      <c r="C47" s="14">
        <f t="shared" si="19"/>
        <v>0.03706287</v>
      </c>
      <c r="D47" s="14">
        <f t="shared" si="19"/>
        <v>0.06563348</v>
      </c>
      <c r="E47" s="14">
        <f t="shared" si="19"/>
        <v>0.11598848</v>
      </c>
      <c r="F47" s="14">
        <f t="shared" si="19"/>
        <v>0.19867446</v>
      </c>
      <c r="G47" s="15">
        <f t="shared" si="19"/>
        <v>2.22994215</v>
      </c>
      <c r="H47" s="3"/>
      <c r="I47" s="3"/>
      <c r="J47" s="3"/>
    </row>
    <row r="48" ht="14.25" customHeight="1">
      <c r="A48" s="18" t="s">
        <v>44</v>
      </c>
      <c r="B48" s="13">
        <f t="shared" ref="B48:G48" si="20">B23</f>
        <v>-0.05366172</v>
      </c>
      <c r="C48" s="14">
        <f t="shared" si="20"/>
        <v>-0.12662185</v>
      </c>
      <c r="D48" s="14">
        <f t="shared" si="20"/>
        <v>-0.22620094</v>
      </c>
      <c r="E48" s="14">
        <f t="shared" si="20"/>
        <v>-0.48522184</v>
      </c>
      <c r="F48" s="14">
        <f t="shared" si="20"/>
        <v>-1.24940349</v>
      </c>
      <c r="G48" s="15">
        <f t="shared" si="20"/>
        <v>-24.32800896</v>
      </c>
      <c r="H48" s="3"/>
      <c r="I48" s="3"/>
      <c r="J48" s="3"/>
    </row>
    <row r="49" ht="14.25" customHeight="1">
      <c r="A49" s="18" t="s">
        <v>45</v>
      </c>
      <c r="B49" s="13">
        <f t="shared" ref="B49:G49" si="21">B24</f>
        <v>-0.6055068572</v>
      </c>
      <c r="C49" s="14">
        <f t="shared" si="21"/>
        <v>-1.133965045</v>
      </c>
      <c r="D49" s="14">
        <f t="shared" si="21"/>
        <v>-1.497414873</v>
      </c>
      <c r="E49" s="14">
        <f t="shared" si="21"/>
        <v>-2.004404514</v>
      </c>
      <c r="F49" s="14">
        <f t="shared" si="21"/>
        <v>-2.89711296</v>
      </c>
      <c r="G49" s="15">
        <f t="shared" si="21"/>
        <v>-42.22378141</v>
      </c>
      <c r="H49" s="3"/>
      <c r="I49" s="3"/>
      <c r="J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G1"/>
    <mergeCell ref="B2:G2"/>
    <mergeCell ref="B26:G26"/>
    <mergeCell ref="B27:G2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63"/>
    <col customWidth="1" min="2" max="2" width="29.38"/>
    <col customWidth="1" min="3" max="38" width="10.0"/>
  </cols>
  <sheetData>
    <row r="1" ht="14.25" customHeight="1">
      <c r="A1" s="85"/>
      <c r="B1" s="85" t="s">
        <v>430</v>
      </c>
      <c r="C1" s="85">
        <v>42005.0</v>
      </c>
      <c r="D1" s="85">
        <v>42370.0</v>
      </c>
      <c r="E1" s="85">
        <v>42736.0</v>
      </c>
      <c r="F1" s="85">
        <v>43101.0</v>
      </c>
      <c r="G1" s="85">
        <v>43466.0</v>
      </c>
      <c r="H1" s="85">
        <v>43831.0</v>
      </c>
      <c r="I1" s="85">
        <v>44197.0</v>
      </c>
      <c r="J1" s="85">
        <v>44562.0</v>
      </c>
      <c r="K1" s="85">
        <v>44927.0</v>
      </c>
      <c r="L1" s="85">
        <v>45292.0</v>
      </c>
      <c r="M1" s="85">
        <v>45658.0</v>
      </c>
      <c r="N1" s="85">
        <v>46023.0</v>
      </c>
      <c r="O1" s="85">
        <v>46388.0</v>
      </c>
      <c r="P1" s="85">
        <v>46753.0</v>
      </c>
      <c r="Q1" s="85">
        <v>47119.0</v>
      </c>
      <c r="R1" s="85">
        <v>47484.0</v>
      </c>
      <c r="S1" s="85">
        <v>47849.0</v>
      </c>
      <c r="T1" s="85">
        <v>48214.0</v>
      </c>
      <c r="U1" s="85">
        <v>48580.0</v>
      </c>
      <c r="V1" s="85">
        <v>48945.0</v>
      </c>
      <c r="W1" s="85">
        <v>49310.0</v>
      </c>
      <c r="X1" s="85">
        <v>49675.0</v>
      </c>
      <c r="Y1" s="85">
        <v>50041.0</v>
      </c>
      <c r="Z1" s="85">
        <v>50406.0</v>
      </c>
      <c r="AA1" s="85">
        <v>50771.0</v>
      </c>
      <c r="AB1" s="85">
        <v>51136.0</v>
      </c>
      <c r="AC1" s="85">
        <v>51502.0</v>
      </c>
      <c r="AD1" s="85">
        <v>51867.0</v>
      </c>
      <c r="AE1" s="85">
        <v>52232.0</v>
      </c>
      <c r="AF1" s="85">
        <v>52597.0</v>
      </c>
      <c r="AG1" s="85">
        <v>52963.0</v>
      </c>
      <c r="AH1" s="85">
        <v>53328.0</v>
      </c>
      <c r="AI1" s="85">
        <v>53693.0</v>
      </c>
      <c r="AJ1" s="85">
        <v>54058.0</v>
      </c>
      <c r="AK1" s="85">
        <v>54424.0</v>
      </c>
      <c r="AL1" s="85">
        <v>54789.0</v>
      </c>
    </row>
    <row r="2" ht="14.25" customHeight="1">
      <c r="A2" s="86" t="s">
        <v>424</v>
      </c>
      <c r="B2" s="38" t="s">
        <v>485</v>
      </c>
      <c r="C2" s="38">
        <v>0.0</v>
      </c>
      <c r="D2" s="38">
        <v>0.0</v>
      </c>
      <c r="E2" s="38">
        <v>0.0</v>
      </c>
      <c r="F2" s="38">
        <v>0.0</v>
      </c>
      <c r="G2" s="38">
        <v>0.0</v>
      </c>
      <c r="H2" s="38">
        <v>0.0</v>
      </c>
      <c r="I2" s="38">
        <v>0.03019216156932014</v>
      </c>
      <c r="J2" s="38">
        <v>0.05771913844176968</v>
      </c>
      <c r="K2" s="38">
        <v>0.07797426921480888</v>
      </c>
      <c r="L2" s="38">
        <v>0.09304032325681</v>
      </c>
      <c r="M2" s="38">
        <v>0.10623779146632373</v>
      </c>
      <c r="N2" s="38">
        <v>0.1167850344921062</v>
      </c>
      <c r="O2" s="38">
        <v>0.12097761501621562</v>
      </c>
      <c r="P2" s="38">
        <v>0.12394698932807202</v>
      </c>
      <c r="Q2" s="38">
        <v>0.12819923406670597</v>
      </c>
      <c r="R2" s="38">
        <v>0.1339588154728677</v>
      </c>
      <c r="S2" s="38">
        <v>0.25932147070844014</v>
      </c>
      <c r="T2" s="38">
        <v>0.4337174829558199</v>
      </c>
      <c r="U2" s="38">
        <v>0.6205764555594406</v>
      </c>
      <c r="V2" s="38">
        <v>0.8005001884496599</v>
      </c>
      <c r="W2" s="38">
        <v>0.9651599487625173</v>
      </c>
      <c r="X2" s="38">
        <v>1.1127001375392576</v>
      </c>
      <c r="Y2" s="38">
        <v>1.244292437717509</v>
      </c>
      <c r="Z2" s="38">
        <v>1.3620031241298625</v>
      </c>
      <c r="AA2" s="38">
        <v>1.4677362466245514</v>
      </c>
      <c r="AB2" s="38">
        <v>1.5628656411303066</v>
      </c>
      <c r="AC2" s="38">
        <v>1.646878078729408</v>
      </c>
      <c r="AD2" s="38">
        <v>1.718572792145534</v>
      </c>
      <c r="AE2" s="38">
        <v>1.7784623948244205</v>
      </c>
      <c r="AF2" s="38">
        <v>1.8272489466432562</v>
      </c>
      <c r="AG2" s="38">
        <v>1.865747233509718</v>
      </c>
      <c r="AH2" s="38">
        <v>1.894810846241013</v>
      </c>
      <c r="AI2" s="38">
        <v>1.915284968967712</v>
      </c>
      <c r="AJ2" s="38">
        <v>1.9279665691890768</v>
      </c>
      <c r="AK2" s="38">
        <v>1.9335675926721585</v>
      </c>
      <c r="AL2" s="38">
        <v>1.9326966054714845</v>
      </c>
    </row>
    <row r="3" ht="14.25" customHeight="1">
      <c r="A3" s="86" t="s">
        <v>3</v>
      </c>
      <c r="B3" s="38" t="s">
        <v>486</v>
      </c>
      <c r="C3" s="38">
        <v>0.0</v>
      </c>
      <c r="D3" s="38">
        <v>0.0</v>
      </c>
      <c r="E3" s="38">
        <v>0.0</v>
      </c>
      <c r="F3" s="38">
        <v>0.0</v>
      </c>
      <c r="G3" s="38">
        <v>0.0</v>
      </c>
      <c r="H3" s="38">
        <v>0.0</v>
      </c>
      <c r="I3" s="38">
        <v>0.017347718920346367</v>
      </c>
      <c r="J3" s="38">
        <v>0.042857865108625326</v>
      </c>
      <c r="K3" s="38">
        <v>0.07279448629176066</v>
      </c>
      <c r="L3" s="38">
        <v>0.10302727603224149</v>
      </c>
      <c r="M3" s="38">
        <v>0.1329139129732093</v>
      </c>
      <c r="N3" s="38">
        <v>0.15825495735326545</v>
      </c>
      <c r="O3" s="38">
        <v>0.17231277978655424</v>
      </c>
      <c r="P3" s="38">
        <v>0.18090865800572953</v>
      </c>
      <c r="Q3" s="38">
        <v>0.18731896531694048</v>
      </c>
      <c r="R3" s="38">
        <v>0.195457729380899</v>
      </c>
      <c r="S3" s="38">
        <v>0.30300258564666116</v>
      </c>
      <c r="T3" s="38">
        <v>0.46028719340680535</v>
      </c>
      <c r="U3" s="38">
        <v>0.6453994901062021</v>
      </c>
      <c r="V3" s="38">
        <v>0.8427846157039287</v>
      </c>
      <c r="W3" s="38">
        <v>1.0443955923564285</v>
      </c>
      <c r="X3" s="38">
        <v>1.2482569909139762</v>
      </c>
      <c r="Y3" s="38">
        <v>1.4556263426027671</v>
      </c>
      <c r="Z3" s="38">
        <v>1.6686863093588356</v>
      </c>
      <c r="AA3" s="38">
        <v>1.8892823494811584</v>
      </c>
      <c r="AB3" s="38">
        <v>2.118431684589872</v>
      </c>
      <c r="AC3" s="38">
        <v>2.354696601780315</v>
      </c>
      <c r="AD3" s="38">
        <v>2.5938484707593634</v>
      </c>
      <c r="AE3" s="38">
        <v>2.831528253130089</v>
      </c>
      <c r="AF3" s="38">
        <v>3.0638376110145638</v>
      </c>
      <c r="AG3" s="38">
        <v>3.2874695347898664</v>
      </c>
      <c r="AH3" s="38">
        <v>3.4997495303511705</v>
      </c>
      <c r="AI3" s="38">
        <v>3.6985528423704617</v>
      </c>
      <c r="AJ3" s="38">
        <v>3.8821624661355747</v>
      </c>
      <c r="AK3" s="38">
        <v>4.049256187499539</v>
      </c>
      <c r="AL3" s="38">
        <v>4.1988715809953</v>
      </c>
    </row>
    <row r="4" ht="14.25" customHeight="1">
      <c r="A4" s="86" t="s">
        <v>4</v>
      </c>
      <c r="B4" s="38" t="s">
        <v>487</v>
      </c>
      <c r="C4" s="38">
        <v>0.0</v>
      </c>
      <c r="D4" s="38">
        <v>0.0</v>
      </c>
      <c r="E4" s="38">
        <v>0.0</v>
      </c>
      <c r="F4" s="38">
        <v>0.0</v>
      </c>
      <c r="G4" s="38">
        <v>0.0</v>
      </c>
      <c r="H4" s="38">
        <v>0.0</v>
      </c>
      <c r="I4" s="38">
        <v>0.025937542553444715</v>
      </c>
      <c r="J4" s="38">
        <v>0.05138532414208363</v>
      </c>
      <c r="K4" s="38">
        <v>0.06545295351234603</v>
      </c>
      <c r="L4" s="38">
        <v>0.06992562268346436</v>
      </c>
      <c r="M4" s="38">
        <v>0.07325695337725424</v>
      </c>
      <c r="N4" s="38">
        <v>0.07847722312275263</v>
      </c>
      <c r="O4" s="38">
        <v>0.08207001956710425</v>
      </c>
      <c r="P4" s="38">
        <v>0.08589680201736005</v>
      </c>
      <c r="Q4" s="38">
        <v>0.0906742343198319</v>
      </c>
      <c r="R4" s="38">
        <v>0.09595983704571154</v>
      </c>
      <c r="S4" s="38">
        <v>0.18885250526021746</v>
      </c>
      <c r="T4" s="38">
        <v>0.32634328394398615</v>
      </c>
      <c r="U4" s="38">
        <v>0.47232605450830967</v>
      </c>
      <c r="V4" s="38">
        <v>0.6105024468968212</v>
      </c>
      <c r="W4" s="38">
        <v>0.7391097958811654</v>
      </c>
      <c r="X4" s="38">
        <v>0.8639372813556534</v>
      </c>
      <c r="Y4" s="38">
        <v>0.9930837470056186</v>
      </c>
      <c r="Z4" s="38">
        <v>1.1338990157299778</v>
      </c>
      <c r="AA4" s="38">
        <v>1.2916734651199135</v>
      </c>
      <c r="AB4" s="38">
        <v>1.4694214058004862</v>
      </c>
      <c r="AC4" s="38">
        <v>1.6674573753322486</v>
      </c>
      <c r="AD4" s="38">
        <v>1.8838671468225598</v>
      </c>
      <c r="AE4" s="38">
        <v>2.1161861524271686</v>
      </c>
      <c r="AF4" s="38">
        <v>2.3616993589601343</v>
      </c>
      <c r="AG4" s="38">
        <v>2.617571338074498</v>
      </c>
      <c r="AH4" s="38">
        <v>2.8809684540399783</v>
      </c>
      <c r="AI4" s="38">
        <v>3.149154322938963</v>
      </c>
      <c r="AJ4" s="38">
        <v>3.4195389992820457</v>
      </c>
      <c r="AK4" s="38">
        <v>3.689706748591415</v>
      </c>
      <c r="AL4" s="38">
        <v>3.9574299103329214</v>
      </c>
    </row>
    <row r="5" ht="14.25" customHeight="1">
      <c r="A5" s="86" t="s">
        <v>488</v>
      </c>
      <c r="B5" s="38" t="s">
        <v>489</v>
      </c>
      <c r="C5" s="38">
        <v>0.0</v>
      </c>
      <c r="D5" s="38">
        <v>0.0</v>
      </c>
      <c r="E5" s="38">
        <v>0.0</v>
      </c>
      <c r="F5" s="38">
        <v>0.0</v>
      </c>
      <c r="G5" s="38">
        <v>0.0</v>
      </c>
      <c r="H5" s="38">
        <v>0.0</v>
      </c>
      <c r="I5" s="38">
        <v>-0.0016878164983857857</v>
      </c>
      <c r="J5" s="38">
        <v>-0.0058359632447047005</v>
      </c>
      <c r="K5" s="38">
        <v>-0.012553457817465752</v>
      </c>
      <c r="L5" s="38">
        <v>-0.0213670262010357</v>
      </c>
      <c r="M5" s="38">
        <v>-0.03172976094960589</v>
      </c>
      <c r="N5" s="38">
        <v>-0.04334417358513587</v>
      </c>
      <c r="O5" s="38">
        <v>-0.05583278399641234</v>
      </c>
      <c r="P5" s="38">
        <v>-0.06878708091982988</v>
      </c>
      <c r="Q5" s="38">
        <v>-0.08186488349014587</v>
      </c>
      <c r="R5" s="38">
        <v>-0.09472032831512323</v>
      </c>
      <c r="S5" s="38">
        <v>-0.11236439745458959</v>
      </c>
      <c r="T5" s="38">
        <v>-0.14246365506366265</v>
      </c>
      <c r="U5" s="38">
        <v>-0.1919545361402708</v>
      </c>
      <c r="V5" s="38">
        <v>-0.2654236984121039</v>
      </c>
      <c r="W5" s="38">
        <v>-0.36482821972435575</v>
      </c>
      <c r="X5" s="38">
        <v>-0.48994089349612135</v>
      </c>
      <c r="Y5" s="38">
        <v>-0.6390082959288224</v>
      </c>
      <c r="Z5" s="38">
        <v>-0.8093405541424903</v>
      </c>
      <c r="AA5" s="38">
        <v>-0.9977354543626804</v>
      </c>
      <c r="AB5" s="38">
        <v>-1.2007416289451345</v>
      </c>
      <c r="AC5" s="38">
        <v>-1.414883751122964</v>
      </c>
      <c r="AD5" s="38">
        <v>-1.6367917510512475</v>
      </c>
      <c r="AE5" s="38">
        <v>-1.8632237622762449</v>
      </c>
      <c r="AF5" s="38">
        <v>-2.091165421392993</v>
      </c>
      <c r="AG5" s="38">
        <v>-2.3178824589598968</v>
      </c>
      <c r="AH5" s="38">
        <v>-2.5409501970282355</v>
      </c>
      <c r="AI5" s="38">
        <v>-2.758272168182885</v>
      </c>
      <c r="AJ5" s="38">
        <v>-2.9680941150545426</v>
      </c>
      <c r="AK5" s="38">
        <v>-3.1690054454561634</v>
      </c>
      <c r="AL5" s="38">
        <v>-3.3599299585893916</v>
      </c>
    </row>
    <row r="6" ht="14.25" customHeight="1">
      <c r="A6" s="86" t="s">
        <v>6</v>
      </c>
      <c r="B6" s="38" t="s">
        <v>490</v>
      </c>
      <c r="C6" s="38">
        <v>0.0</v>
      </c>
      <c r="D6" s="38">
        <v>0.0</v>
      </c>
      <c r="E6" s="38">
        <v>0.0</v>
      </c>
      <c r="F6" s="38">
        <v>0.0</v>
      </c>
      <c r="G6" s="38">
        <v>0.0</v>
      </c>
      <c r="H6" s="38">
        <v>0.0</v>
      </c>
      <c r="I6" s="38">
        <v>-0.025885145284110234</v>
      </c>
      <c r="J6" s="38">
        <v>-0.03785382266973114</v>
      </c>
      <c r="K6" s="38">
        <v>-0.03633181932024554</v>
      </c>
      <c r="L6" s="38">
        <v>-0.03006498541009428</v>
      </c>
      <c r="M6" s="38">
        <v>-0.022972804964060956</v>
      </c>
      <c r="N6" s="38">
        <v>-0.01744104805448954</v>
      </c>
      <c r="O6" s="38">
        <v>-0.015810084185141626</v>
      </c>
      <c r="P6" s="38">
        <v>-0.01863912736692619</v>
      </c>
      <c r="Q6" s="38">
        <v>-0.025538963903459777</v>
      </c>
      <c r="R6" s="38">
        <v>-0.0320020301053936</v>
      </c>
      <c r="S6" s="38">
        <v>-0.09574785200646696</v>
      </c>
      <c r="T6" s="38">
        <v>-0.17738987339456225</v>
      </c>
      <c r="U6" s="38">
        <v>-0.25947788994358234</v>
      </c>
      <c r="V6" s="38">
        <v>-0.33625778928130234</v>
      </c>
      <c r="W6" s="38">
        <v>-0.40404972252818805</v>
      </c>
      <c r="X6" s="38">
        <v>-0.45838582066728417</v>
      </c>
      <c r="Y6" s="38">
        <v>-0.49414204057457445</v>
      </c>
      <c r="Z6" s="38">
        <v>-0.506275287171587</v>
      </c>
      <c r="AA6" s="38">
        <v>-0.49033844463934884</v>
      </c>
      <c r="AB6" s="38">
        <v>-0.44270596468508616</v>
      </c>
      <c r="AC6" s="38">
        <v>-0.36293142759673547</v>
      </c>
      <c r="AD6" s="38">
        <v>-0.2545995586170635</v>
      </c>
      <c r="AE6" s="38">
        <v>-0.12192113883893185</v>
      </c>
      <c r="AF6" s="38">
        <v>0.030632782597805885</v>
      </c>
      <c r="AG6" s="38">
        <v>0.1985512510610965</v>
      </c>
      <c r="AH6" s="38">
        <v>0.37752051349957405</v>
      </c>
      <c r="AI6" s="38">
        <v>0.5635574316722458</v>
      </c>
      <c r="AJ6" s="38">
        <v>0.7530194819362457</v>
      </c>
      <c r="AK6" s="38">
        <v>0.942640838885489</v>
      </c>
      <c r="AL6" s="38">
        <v>1.1295637775191603</v>
      </c>
    </row>
    <row r="7" ht="14.25" customHeight="1">
      <c r="A7" s="86" t="s">
        <v>7</v>
      </c>
      <c r="B7" s="38" t="s">
        <v>491</v>
      </c>
      <c r="C7" s="38">
        <v>0.0</v>
      </c>
      <c r="D7" s="38">
        <v>0.0</v>
      </c>
      <c r="E7" s="38">
        <v>0.0</v>
      </c>
      <c r="F7" s="38">
        <v>0.0</v>
      </c>
      <c r="G7" s="38">
        <v>0.0</v>
      </c>
      <c r="H7" s="38">
        <v>0.0</v>
      </c>
      <c r="I7" s="38">
        <v>0.027591778020075175</v>
      </c>
      <c r="J7" s="38">
        <v>0.05260043286829941</v>
      </c>
      <c r="K7" s="38">
        <v>0.08029592209599645</v>
      </c>
      <c r="L7" s="38">
        <v>0.1079854292701965</v>
      </c>
      <c r="M7" s="38">
        <v>0.13611553362895545</v>
      </c>
      <c r="N7" s="38">
        <v>0.1585823124857777</v>
      </c>
      <c r="O7" s="38">
        <v>0.16816797840768505</v>
      </c>
      <c r="P7" s="38">
        <v>0.17611306423752637</v>
      </c>
      <c r="Q7" s="38">
        <v>0.1835404565571963</v>
      </c>
      <c r="R7" s="38">
        <v>0.19349681855636014</v>
      </c>
      <c r="S7" s="38">
        <v>0.3456529318652368</v>
      </c>
      <c r="T7" s="38">
        <v>0.5120141965595293</v>
      </c>
      <c r="U7" s="38">
        <v>0.6912847445606163</v>
      </c>
      <c r="V7" s="38">
        <v>0.876957356511765</v>
      </c>
      <c r="W7" s="38">
        <v>1.0667830101894982</v>
      </c>
      <c r="X7" s="38">
        <v>1.2616706239735542</v>
      </c>
      <c r="Y7" s="38">
        <v>1.463487856994905</v>
      </c>
      <c r="Z7" s="38">
        <v>1.673757213127769</v>
      </c>
      <c r="AA7" s="38">
        <v>1.893248725453045</v>
      </c>
      <c r="AB7" s="38">
        <v>2.1219714027226777</v>
      </c>
      <c r="AC7" s="38">
        <v>2.357227137854623</v>
      </c>
      <c r="AD7" s="38">
        <v>2.593843129011164</v>
      </c>
      <c r="AE7" s="38">
        <v>2.8277881932770255</v>
      </c>
      <c r="AF7" s="38">
        <v>3.0556785222752403</v>
      </c>
      <c r="AG7" s="38">
        <v>3.274641228574482</v>
      </c>
      <c r="AH7" s="38">
        <v>3.4823376823187813</v>
      </c>
      <c r="AI7" s="38">
        <v>3.676852909773065</v>
      </c>
      <c r="AJ7" s="38">
        <v>3.8565631171583625</v>
      </c>
      <c r="AK7" s="38">
        <v>4.02021245603168</v>
      </c>
      <c r="AL7" s="38">
        <v>4.16687812911658</v>
      </c>
    </row>
    <row r="8" ht="14.25" customHeight="1">
      <c r="B8" s="38" t="s">
        <v>492</v>
      </c>
      <c r="C8" s="38">
        <v>0.0</v>
      </c>
      <c r="D8" s="38">
        <v>0.0</v>
      </c>
      <c r="E8" s="38">
        <v>0.0</v>
      </c>
      <c r="F8" s="38">
        <v>0.0</v>
      </c>
      <c r="G8" s="38">
        <v>0.0</v>
      </c>
      <c r="H8" s="38">
        <v>0.0</v>
      </c>
      <c r="I8" s="38">
        <v>0.009402199999999916</v>
      </c>
      <c r="J8" s="38">
        <v>0.008947850000000368</v>
      </c>
      <c r="K8" s="38">
        <v>0.006896330000000228</v>
      </c>
      <c r="L8" s="38">
        <v>0.004567619999999717</v>
      </c>
      <c r="M8" s="38">
        <v>0.002953270000000119</v>
      </c>
      <c r="N8" s="38">
        <v>3.018200000010074E-4</v>
      </c>
      <c r="O8" s="38">
        <v>-0.003817120000000618</v>
      </c>
      <c r="P8" s="38">
        <v>-0.00441208999999998</v>
      </c>
      <c r="Q8" s="38">
        <v>-0.003475299999999848</v>
      </c>
      <c r="R8" s="38">
        <v>-0.001804939999999755</v>
      </c>
      <c r="S8" s="38">
        <v>0.03925117000000006</v>
      </c>
      <c r="T8" s="38">
        <v>0.04751303999999956</v>
      </c>
      <c r="U8" s="38">
        <v>0.042044009999998855</v>
      </c>
      <c r="V8" s="38">
        <v>0.031238039999999245</v>
      </c>
      <c r="W8" s="38">
        <v>0.020421599999999318</v>
      </c>
      <c r="X8" s="38">
        <v>0.012212840000000447</v>
      </c>
      <c r="Y8" s="38">
        <v>0.007145759999999113</v>
      </c>
      <c r="Z8" s="38">
        <v>0.004602110000000159</v>
      </c>
      <c r="AA8" s="38">
        <v>0.0035944500000009705</v>
      </c>
      <c r="AB8" s="38">
        <v>0.003203220000000395</v>
      </c>
      <c r="AC8" s="38">
        <v>0.002286399999999744</v>
      </c>
      <c r="AD8" s="38">
        <v>-4.850000000222732E-6</v>
      </c>
      <c r="AE8" s="38">
        <v>-0.0033655300000004496</v>
      </c>
      <c r="AF8" s="38">
        <v>-0.007325779999999005</v>
      </c>
      <c r="AG8" s="38">
        <v>-0.011492650000000104</v>
      </c>
      <c r="AH8" s="38">
        <v>-0.01556584000000083</v>
      </c>
      <c r="AI8" s="38">
        <v>-0.019360140000000692</v>
      </c>
      <c r="AJ8" s="38">
        <v>-0.02279597000000022</v>
      </c>
      <c r="AK8" s="38">
        <v>-0.025818080000000743</v>
      </c>
      <c r="AL8" s="38">
        <v>-0.02839519999999901</v>
      </c>
    </row>
    <row r="9" ht="14.25" customHeight="1">
      <c r="A9" s="86" t="s">
        <v>412</v>
      </c>
      <c r="B9" s="38" t="s">
        <v>493</v>
      </c>
      <c r="C9" s="38">
        <v>0.0</v>
      </c>
      <c r="D9" s="38">
        <v>0.0</v>
      </c>
      <c r="E9" s="38">
        <v>0.0</v>
      </c>
      <c r="F9" s="38">
        <v>0.0</v>
      </c>
      <c r="G9" s="38">
        <v>0.0</v>
      </c>
      <c r="H9" s="38">
        <v>0.0</v>
      </c>
      <c r="I9" s="38">
        <v>0.049749045247948764</v>
      </c>
      <c r="J9" s="38">
        <v>0.0824402082436837</v>
      </c>
      <c r="K9" s="38">
        <v>0.11169243690754005</v>
      </c>
      <c r="L9" s="38">
        <v>0.14067668300843383</v>
      </c>
      <c r="M9" s="38">
        <v>0.17114426775031166</v>
      </c>
      <c r="N9" s="38">
        <v>0.20374627978259063</v>
      </c>
      <c r="O9" s="38">
        <v>0.23410215018524472</v>
      </c>
      <c r="P9" s="38">
        <v>0.2653352614462756</v>
      </c>
      <c r="Q9" s="38">
        <v>0.2971685617684683</v>
      </c>
      <c r="R9" s="38">
        <v>0.326317581243285</v>
      </c>
      <c r="S9" s="38">
        <v>0.5221163633178927</v>
      </c>
      <c r="T9" s="38">
        <v>0.7745060682525562</v>
      </c>
      <c r="U9" s="38">
        <v>1.0869020371793159</v>
      </c>
      <c r="V9" s="38">
        <v>1.4590484636162415</v>
      </c>
      <c r="W9" s="38">
        <v>1.8851461341959252</v>
      </c>
      <c r="X9" s="38">
        <v>2.3566389614188443</v>
      </c>
      <c r="Y9" s="38">
        <v>2.864282740485624</v>
      </c>
      <c r="Z9" s="38">
        <v>3.398945191646674</v>
      </c>
      <c r="AA9" s="38">
        <v>3.9516500323329984</v>
      </c>
      <c r="AB9" s="38">
        <v>4.513379447728538</v>
      </c>
      <c r="AC9" s="38">
        <v>5.076601190788255</v>
      </c>
      <c r="AD9" s="38">
        <v>5.635840338213027</v>
      </c>
      <c r="AE9" s="38">
        <v>6.185762646173165</v>
      </c>
      <c r="AF9" s="38">
        <v>6.721745693294934</v>
      </c>
      <c r="AG9" s="38">
        <v>7.2399465500432525</v>
      </c>
      <c r="AH9" s="38">
        <v>7.7372913178454406</v>
      </c>
      <c r="AI9" s="38">
        <v>8.211519361650076</v>
      </c>
      <c r="AJ9" s="38">
        <v>8.661272730695234</v>
      </c>
      <c r="AK9" s="38">
        <v>9.08607440510185</v>
      </c>
      <c r="AL9" s="38">
        <v>9.486302160835148</v>
      </c>
    </row>
    <row r="10" ht="14.25" customHeight="1">
      <c r="A10" s="86" t="s">
        <v>494</v>
      </c>
      <c r="B10" s="38" t="s">
        <v>495</v>
      </c>
      <c r="C10" s="38">
        <v>0.0</v>
      </c>
      <c r="D10" s="38">
        <v>0.0</v>
      </c>
      <c r="E10" s="38">
        <v>0.0</v>
      </c>
      <c r="F10" s="38">
        <v>0.0</v>
      </c>
      <c r="G10" s="38">
        <v>0.0</v>
      </c>
      <c r="H10" s="38">
        <v>0.0</v>
      </c>
      <c r="I10" s="38">
        <v>0.025816783858290115</v>
      </c>
      <c r="J10" s="38">
        <v>0.06080545210387367</v>
      </c>
      <c r="K10" s="38">
        <v>0.0989620184433937</v>
      </c>
      <c r="L10" s="38">
        <v>0.1358171157355592</v>
      </c>
      <c r="M10" s="38">
        <v>0.17160374311215865</v>
      </c>
      <c r="N10" s="38">
        <v>0.2085471438537434</v>
      </c>
      <c r="O10" s="38">
        <v>0.24445812483009366</v>
      </c>
      <c r="P10" s="38">
        <v>0.2801868278329289</v>
      </c>
      <c r="Q10" s="38">
        <v>0.31555346497786907</v>
      </c>
      <c r="R10" s="38">
        <v>0.3489523473148015</v>
      </c>
      <c r="S10" s="38">
        <v>0.475240634272045</v>
      </c>
      <c r="T10" s="38">
        <v>0.6954043911898022</v>
      </c>
      <c r="U10" s="38">
        <v>1.0087589952850529</v>
      </c>
      <c r="V10" s="38">
        <v>1.4084680758888801</v>
      </c>
      <c r="W10" s="38">
        <v>1.8836698743727398</v>
      </c>
      <c r="X10" s="38">
        <v>2.4223233107970144</v>
      </c>
      <c r="Y10" s="38">
        <v>3.0128232821575285</v>
      </c>
      <c r="Z10" s="38">
        <v>3.6444433603534776</v>
      </c>
      <c r="AA10" s="38">
        <v>4.307154855951745</v>
      </c>
      <c r="AB10" s="38">
        <v>4.9912647081453265</v>
      </c>
      <c r="AC10" s="38">
        <v>5.687342359808656</v>
      </c>
      <c r="AD10" s="38">
        <v>6.38671017260839</v>
      </c>
      <c r="AE10" s="38">
        <v>7.081557667071436</v>
      </c>
      <c r="AF10" s="38">
        <v>7.7647663139641</v>
      </c>
      <c r="AG10" s="38">
        <v>8.43004538061123</v>
      </c>
      <c r="AH10" s="38">
        <v>9.071999561152943</v>
      </c>
      <c r="AI10" s="38">
        <v>9.686180259013778</v>
      </c>
      <c r="AJ10" s="38">
        <v>10.269129927364705</v>
      </c>
      <c r="AK10" s="38">
        <v>10.818368055597215</v>
      </c>
      <c r="AL10" s="38">
        <v>11.332360221681604</v>
      </c>
    </row>
    <row r="11" ht="14.25" customHeight="1">
      <c r="A11" s="86" t="s">
        <v>11</v>
      </c>
      <c r="B11" s="38" t="s">
        <v>496</v>
      </c>
      <c r="C11" s="38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0.0</v>
      </c>
      <c r="I11" s="38">
        <v>-0.0676710767090638</v>
      </c>
      <c r="J11" s="38">
        <v>-0.06547922744380985</v>
      </c>
      <c r="K11" s="38">
        <v>-0.04197533749985549</v>
      </c>
      <c r="L11" s="38">
        <v>-0.0119610532356762</v>
      </c>
      <c r="M11" s="38">
        <v>0.017032582570331023</v>
      </c>
      <c r="N11" s="38">
        <v>0.048749649211043966</v>
      </c>
      <c r="O11" s="38">
        <v>0.09478236343143376</v>
      </c>
      <c r="P11" s="38">
        <v>0.13331384166015425</v>
      </c>
      <c r="Q11" s="38">
        <v>0.1658034653241991</v>
      </c>
      <c r="R11" s="38">
        <v>0.19475215215731811</v>
      </c>
      <c r="S11" s="38">
        <v>-0.0709861635744824</v>
      </c>
      <c r="T11" s="38">
        <v>-0.2022984479635337</v>
      </c>
      <c r="U11" s="38">
        <v>-0.18880513029515544</v>
      </c>
      <c r="V11" s="38">
        <v>-0.03870514566116645</v>
      </c>
      <c r="W11" s="38">
        <v>0.2321245018095608</v>
      </c>
      <c r="X11" s="38">
        <v>0.6063175127212217</v>
      </c>
      <c r="Y11" s="38">
        <v>1.0678017807705054</v>
      </c>
      <c r="Z11" s="38">
        <v>1.6024840586733147</v>
      </c>
      <c r="AA11" s="38">
        <v>2.197950362497747</v>
      </c>
      <c r="AB11" s="38">
        <v>2.8428596345355883</v>
      </c>
      <c r="AC11" s="38">
        <v>3.526245261473826</v>
      </c>
      <c r="AD11" s="38">
        <v>4.236796897537021</v>
      </c>
      <c r="AE11" s="38">
        <v>4.963414310255576</v>
      </c>
      <c r="AF11" s="38">
        <v>5.695706749588858</v>
      </c>
      <c r="AG11" s="38">
        <v>6.424203390536665</v>
      </c>
      <c r="AH11" s="38">
        <v>7.140565768319518</v>
      </c>
      <c r="AI11" s="38">
        <v>7.837678204818332</v>
      </c>
      <c r="AJ11" s="38">
        <v>8.509634128207022</v>
      </c>
      <c r="AK11" s="38">
        <v>9.151747601616211</v>
      </c>
      <c r="AL11" s="38">
        <v>9.760538952780283</v>
      </c>
    </row>
    <row r="12" ht="14.25" customHeight="1">
      <c r="A12" s="86" t="s">
        <v>12</v>
      </c>
      <c r="B12" s="38" t="s">
        <v>497</v>
      </c>
      <c r="C12" s="38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0.0</v>
      </c>
      <c r="I12" s="38">
        <v>0.1261337614514746</v>
      </c>
      <c r="J12" s="38">
        <v>0.195449171792772</v>
      </c>
      <c r="K12" s="38">
        <v>0.24765085497033823</v>
      </c>
      <c r="L12" s="38">
        <v>0.2899667185871868</v>
      </c>
      <c r="M12" s="38">
        <v>0.33186556280990764</v>
      </c>
      <c r="N12" s="38">
        <v>0.3744098576108357</v>
      </c>
      <c r="O12" s="38">
        <v>0.4007558806193412</v>
      </c>
      <c r="P12" s="38">
        <v>0.4340950000677468</v>
      </c>
      <c r="Q12" s="38">
        <v>0.4724721326109238</v>
      </c>
      <c r="R12" s="38">
        <v>0.5100202045457358</v>
      </c>
      <c r="S12" s="38">
        <v>1.052513703216107</v>
      </c>
      <c r="T12" s="38">
        <v>1.6560294674804021</v>
      </c>
      <c r="U12" s="38">
        <v>2.304643837325626</v>
      </c>
      <c r="V12" s="38">
        <v>2.9896172270546417</v>
      </c>
      <c r="W12" s="38">
        <v>3.7031164723400956</v>
      </c>
      <c r="X12" s="38">
        <v>4.437282651602881</v>
      </c>
      <c r="Y12" s="38">
        <v>5.184280590645218</v>
      </c>
      <c r="Z12" s="38">
        <v>5.936281780885078</v>
      </c>
      <c r="AA12" s="38">
        <v>6.685294026642108</v>
      </c>
      <c r="AB12" s="38">
        <v>7.422997583720781</v>
      </c>
      <c r="AC12" s="38">
        <v>8.141888973623178</v>
      </c>
      <c r="AD12" s="38">
        <v>8.836405931006341</v>
      </c>
      <c r="AE12" s="38">
        <v>9.501920991733325</v>
      </c>
      <c r="AF12" s="38">
        <v>10.13482108099446</v>
      </c>
      <c r="AG12" s="38">
        <v>10.732369935345343</v>
      </c>
      <c r="AH12" s="38">
        <v>11.292547715965394</v>
      </c>
      <c r="AI12" s="38">
        <v>11.81403070543212</v>
      </c>
      <c r="AJ12" s="38">
        <v>12.296282742700226</v>
      </c>
      <c r="AK12" s="38">
        <v>12.739491689246595</v>
      </c>
      <c r="AL12" s="38">
        <v>13.144503056542089</v>
      </c>
    </row>
    <row r="13" ht="14.25" customHeight="1">
      <c r="A13" s="86" t="s">
        <v>13</v>
      </c>
      <c r="B13" s="38" t="s">
        <v>498</v>
      </c>
      <c r="C13" s="38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0.0</v>
      </c>
      <c r="I13" s="38">
        <v>0.010170580471879909</v>
      </c>
      <c r="J13" s="38">
        <v>0.027058285681547112</v>
      </c>
      <c r="K13" s="38">
        <v>0.048095080339227714</v>
      </c>
      <c r="L13" s="38">
        <v>0.0708023689907078</v>
      </c>
      <c r="M13" s="38">
        <v>0.09427704716540308</v>
      </c>
      <c r="N13" s="38">
        <v>0.1188963753997685</v>
      </c>
      <c r="O13" s="38">
        <v>0.14360252160137144</v>
      </c>
      <c r="P13" s="38">
        <v>0.16752851477845887</v>
      </c>
      <c r="Q13" s="38">
        <v>0.19030238355179918</v>
      </c>
      <c r="R13" s="38">
        <v>0.21126524377979017</v>
      </c>
      <c r="S13" s="38">
        <v>0.2618472723646903</v>
      </c>
      <c r="T13" s="38">
        <v>0.3642072739310498</v>
      </c>
      <c r="U13" s="38">
        <v>0.5270702534037053</v>
      </c>
      <c r="V13" s="38">
        <v>0.7492587896944958</v>
      </c>
      <c r="W13" s="38">
        <v>1.0242944830798795</v>
      </c>
      <c r="X13" s="38">
        <v>1.3438145519166778</v>
      </c>
      <c r="Y13" s="38">
        <v>1.699403730361193</v>
      </c>
      <c r="Z13" s="38">
        <v>2.0832632678395413</v>
      </c>
      <c r="AA13" s="38">
        <v>2.4882451570321207</v>
      </c>
      <c r="AB13" s="38">
        <v>2.907645957022975</v>
      </c>
      <c r="AC13" s="38">
        <v>3.3352493533373107</v>
      </c>
      <c r="AD13" s="38">
        <v>3.7653858589658196</v>
      </c>
      <c r="AE13" s="38">
        <v>4.192806170214314</v>
      </c>
      <c r="AF13" s="38">
        <v>4.612842317268617</v>
      </c>
      <c r="AG13" s="38">
        <v>5.0214579027893835</v>
      </c>
      <c r="AH13" s="38">
        <v>5.415232765740918</v>
      </c>
      <c r="AI13" s="38">
        <v>5.791378201629449</v>
      </c>
      <c r="AJ13" s="38">
        <v>6.147781051784129</v>
      </c>
      <c r="AK13" s="38">
        <v>6.482968011717705</v>
      </c>
      <c r="AL13" s="38">
        <v>6.796064529632129</v>
      </c>
    </row>
    <row r="14" ht="14.25" customHeight="1">
      <c r="A14" s="86" t="s">
        <v>14</v>
      </c>
      <c r="B14" s="38" t="s">
        <v>499</v>
      </c>
      <c r="C14" s="38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0.0</v>
      </c>
      <c r="I14" s="38">
        <v>-0.005654595504489546</v>
      </c>
      <c r="J14" s="38">
        <v>-0.02296987644639925</v>
      </c>
      <c r="K14" s="38">
        <v>-0.04656460823890818</v>
      </c>
      <c r="L14" s="38">
        <v>-0.0713077602842116</v>
      </c>
      <c r="M14" s="38">
        <v>-0.09292154311113521</v>
      </c>
      <c r="N14" s="38">
        <v>-0.10684704620489427</v>
      </c>
      <c r="O14" s="38">
        <v>-0.111621634010306</v>
      </c>
      <c r="P14" s="38">
        <v>-0.11208803346014484</v>
      </c>
      <c r="Q14" s="38">
        <v>-0.11213954729043518</v>
      </c>
      <c r="R14" s="38">
        <v>-0.11340517848329457</v>
      </c>
      <c r="S14" s="38">
        <v>-0.20019170041596368</v>
      </c>
      <c r="T14" s="38">
        <v>-0.31138641662642463</v>
      </c>
      <c r="U14" s="38">
        <v>-0.4182837895124747</v>
      </c>
      <c r="V14" s="38">
        <v>-0.5098506400833869</v>
      </c>
      <c r="W14" s="38">
        <v>-0.5831327783437756</v>
      </c>
      <c r="X14" s="38">
        <v>-0.6387911297508264</v>
      </c>
      <c r="Y14" s="38">
        <v>-0.6792571884889687</v>
      </c>
      <c r="Z14" s="38">
        <v>-0.7079566500809098</v>
      </c>
      <c r="AA14" s="38">
        <v>-0.7289222627863912</v>
      </c>
      <c r="AB14" s="38">
        <v>-0.7465356862762396</v>
      </c>
      <c r="AC14" s="38">
        <v>-0.7631548408726818</v>
      </c>
      <c r="AD14" s="38">
        <v>-0.7789845958105168</v>
      </c>
      <c r="AE14" s="38">
        <v>-0.7951418941651744</v>
      </c>
      <c r="AF14" s="38">
        <v>-0.8122472302994344</v>
      </c>
      <c r="AG14" s="38">
        <v>-0.8304877052536686</v>
      </c>
      <c r="AH14" s="38">
        <v>-0.8496884384945336</v>
      </c>
      <c r="AI14" s="38">
        <v>-0.8693977546691656</v>
      </c>
      <c r="AJ14" s="38">
        <v>-0.8889777379158081</v>
      </c>
      <c r="AK14" s="38">
        <v>-0.9076649790583868</v>
      </c>
      <c r="AL14" s="38">
        <v>-0.9246174195801427</v>
      </c>
    </row>
    <row r="15" ht="14.25" customHeight="1">
      <c r="A15" s="86" t="s">
        <v>500</v>
      </c>
      <c r="B15" s="38" t="s">
        <v>501</v>
      </c>
      <c r="C15" s="38">
        <v>0.0</v>
      </c>
      <c r="D15" s="38">
        <v>0.0</v>
      </c>
      <c r="E15" s="38">
        <v>0.0</v>
      </c>
      <c r="F15" s="38">
        <v>0.0</v>
      </c>
      <c r="G15" s="38">
        <v>0.0</v>
      </c>
      <c r="H15" s="38">
        <v>0.0</v>
      </c>
      <c r="I15" s="38">
        <v>0.0012795042791280409</v>
      </c>
      <c r="J15" s="38">
        <v>0.017323392486434663</v>
      </c>
      <c r="K15" s="38">
        <v>0.04174228880766684</v>
      </c>
      <c r="L15" s="38">
        <v>0.06997834818427418</v>
      </c>
      <c r="M15" s="38">
        <v>0.10039175587333027</v>
      </c>
      <c r="N15" s="38">
        <v>0.13257477590495892</v>
      </c>
      <c r="O15" s="38">
        <v>0.16639828563294046</v>
      </c>
      <c r="P15" s="38">
        <v>0.200457839930257</v>
      </c>
      <c r="Q15" s="38">
        <v>0.23432066565003407</v>
      </c>
      <c r="R15" s="38">
        <v>0.2678165302741897</v>
      </c>
      <c r="S15" s="38">
        <v>0.3022052512684503</v>
      </c>
      <c r="T15" s="38">
        <v>0.38546092794746745</v>
      </c>
      <c r="U15" s="38">
        <v>0.5327088395661095</v>
      </c>
      <c r="V15" s="38">
        <v>0.7486958529886234</v>
      </c>
      <c r="W15" s="38">
        <v>1.033862606192959</v>
      </c>
      <c r="X15" s="38">
        <v>1.385392588744061</v>
      </c>
      <c r="Y15" s="38">
        <v>1.7977654659734332</v>
      </c>
      <c r="Z15" s="38">
        <v>2.263538071822513</v>
      </c>
      <c r="AA15" s="38">
        <v>2.7741130458066587</v>
      </c>
      <c r="AB15" s="38">
        <v>3.3202694685060763</v>
      </c>
      <c r="AC15" s="38">
        <v>3.8924035711392024</v>
      </c>
      <c r="AD15" s="38">
        <v>4.481023124084604</v>
      </c>
      <c r="AE15" s="38">
        <v>5.077401393439129</v>
      </c>
      <c r="AF15" s="38">
        <v>5.673637289118938</v>
      </c>
      <c r="AG15" s="38">
        <v>6.262706831747189</v>
      </c>
      <c r="AH15" s="38">
        <v>6.838524942538715</v>
      </c>
      <c r="AI15" s="38">
        <v>7.395966414325805</v>
      </c>
      <c r="AJ15" s="38">
        <v>7.930872968608704</v>
      </c>
      <c r="AK15" s="38">
        <v>8.440096598777536</v>
      </c>
      <c r="AL15" s="38">
        <v>8.92151649124191</v>
      </c>
    </row>
    <row r="16" ht="14.25" customHeight="1">
      <c r="A16" s="86" t="s">
        <v>16</v>
      </c>
      <c r="B16" s="38" t="s">
        <v>502</v>
      </c>
      <c r="C16" s="38">
        <v>0.0</v>
      </c>
      <c r="D16" s="38">
        <v>0.0</v>
      </c>
      <c r="E16" s="38">
        <v>0.0</v>
      </c>
      <c r="F16" s="38">
        <v>0.0</v>
      </c>
      <c r="G16" s="38">
        <v>0.0</v>
      </c>
      <c r="H16" s="38">
        <v>0.0</v>
      </c>
      <c r="I16" s="38">
        <v>0.06886954020053349</v>
      </c>
      <c r="J16" s="38">
        <v>0.08245469197520894</v>
      </c>
      <c r="K16" s="38">
        <v>0.0829615244347437</v>
      </c>
      <c r="L16" s="38">
        <v>0.08073641963846079</v>
      </c>
      <c r="M16" s="38">
        <v>0.08175912997390178</v>
      </c>
      <c r="N16" s="38">
        <v>0.08191043574170553</v>
      </c>
      <c r="O16" s="38">
        <v>0.06949969401228717</v>
      </c>
      <c r="P16" s="38">
        <v>0.0649270073868724</v>
      </c>
      <c r="Q16" s="38">
        <v>0.06625602899839045</v>
      </c>
      <c r="R16" s="38">
        <v>0.07078029118101625</v>
      </c>
      <c r="S16" s="38">
        <v>0.37067327419491036</v>
      </c>
      <c r="T16" s="38">
        <v>0.5846326983923289</v>
      </c>
      <c r="U16" s="38">
        <v>0.7162398986792828</v>
      </c>
      <c r="V16" s="38">
        <v>0.7782258682549337</v>
      </c>
      <c r="W16" s="38">
        <v>0.7873095870185143</v>
      </c>
      <c r="X16" s="38">
        <v>0.7586685993139941</v>
      </c>
      <c r="Y16" s="38">
        <v>0.7034769051135425</v>
      </c>
      <c r="Z16" s="38">
        <v>0.6289268213933719</v>
      </c>
      <c r="AA16" s="38">
        <v>0.539300512690466</v>
      </c>
      <c r="AB16" s="38">
        <v>0.43712804114832693</v>
      </c>
      <c r="AC16" s="38">
        <v>0.3241408234999854</v>
      </c>
      <c r="AD16" s="38">
        <v>0.2024496625166794</v>
      </c>
      <c r="AE16" s="38">
        <v>0.07459992671032811</v>
      </c>
      <c r="AF16" s="38">
        <v>-0.05686915275776583</v>
      </c>
      <c r="AG16" s="38">
        <v>-0.18957611533166885</v>
      </c>
      <c r="AH16" s="38">
        <v>-0.3214280412210724</v>
      </c>
      <c r="AI16" s="38">
        <v>-0.4506667599170733</v>
      </c>
      <c r="AJ16" s="38">
        <v>-0.5758276125409023</v>
      </c>
      <c r="AK16" s="38">
        <v>-0.6956892011578009</v>
      </c>
      <c r="AL16" s="38">
        <v>-0.8092258261844676</v>
      </c>
    </row>
    <row r="17" ht="14.25" customHeight="1">
      <c r="A17" s="86" t="s">
        <v>503</v>
      </c>
      <c r="B17" s="38" t="s">
        <v>504</v>
      </c>
      <c r="C17" s="38">
        <v>0.0</v>
      </c>
      <c r="D17" s="38">
        <v>0.0</v>
      </c>
      <c r="E17" s="38">
        <v>0.0</v>
      </c>
      <c r="F17" s="38">
        <v>0.0</v>
      </c>
      <c r="G17" s="38">
        <v>0.0</v>
      </c>
      <c r="H17" s="38">
        <v>0.0</v>
      </c>
      <c r="I17" s="38">
        <v>0.7026629999995748</v>
      </c>
      <c r="J17" s="38">
        <v>1.6971290000001318</v>
      </c>
      <c r="K17" s="38">
        <v>2.6121980000002623</v>
      </c>
      <c r="L17" s="38">
        <v>3.303027000000384</v>
      </c>
      <c r="M17" s="38">
        <v>3.822128000000248</v>
      </c>
      <c r="N17" s="38">
        <v>4.213774999999714</v>
      </c>
      <c r="O17" s="38">
        <v>4.396614000000227</v>
      </c>
      <c r="P17" s="38">
        <v>4.4249110000000655</v>
      </c>
      <c r="Q17" s="38">
        <v>4.374926999999843</v>
      </c>
      <c r="R17" s="38">
        <v>4.293132999999671</v>
      </c>
      <c r="S17" s="38">
        <v>7.013402000000042</v>
      </c>
      <c r="T17" s="38">
        <v>12.395266999999876</v>
      </c>
      <c r="U17" s="38">
        <v>19.402156000000105</v>
      </c>
      <c r="V17" s="38">
        <v>27.001276999999845</v>
      </c>
      <c r="W17" s="38">
        <v>34.46919500000013</v>
      </c>
      <c r="X17" s="38">
        <v>41.421988000000056</v>
      </c>
      <c r="Y17" s="38">
        <v>47.7326079999998</v>
      </c>
      <c r="Z17" s="38">
        <v>53.42925099999957</v>
      </c>
      <c r="AA17" s="38">
        <v>58.611064000000624</v>
      </c>
      <c r="AB17" s="38">
        <v>63.39190300000064</v>
      </c>
      <c r="AC17" s="38">
        <v>67.8450499999999</v>
      </c>
      <c r="AD17" s="38">
        <v>71.99960700000065</v>
      </c>
      <c r="AE17" s="38">
        <v>75.88501999999971</v>
      </c>
      <c r="AF17" s="38">
        <v>79.52988300000015</v>
      </c>
      <c r="AG17" s="38">
        <v>82.9606560000002</v>
      </c>
      <c r="AH17" s="38">
        <v>86.19494200000008</v>
      </c>
      <c r="AI17" s="38">
        <v>89.24224800000047</v>
      </c>
      <c r="AJ17" s="38">
        <v>92.11188299999958</v>
      </c>
      <c r="AK17" s="38">
        <v>94.81180500000028</v>
      </c>
      <c r="AL17" s="38">
        <v>97.3477640000001</v>
      </c>
    </row>
    <row r="18" ht="14.25" customHeight="1">
      <c r="A18" s="86" t="s">
        <v>505</v>
      </c>
      <c r="B18" s="38" t="s">
        <v>506</v>
      </c>
      <c r="C18" s="38">
        <v>0.0</v>
      </c>
      <c r="D18" s="38">
        <v>0.0</v>
      </c>
      <c r="E18" s="38">
        <v>0.0</v>
      </c>
      <c r="F18" s="38">
        <v>0.0</v>
      </c>
      <c r="G18" s="38">
        <v>0.0</v>
      </c>
      <c r="H18" s="38">
        <v>0.0</v>
      </c>
      <c r="I18" s="38">
        <v>-0.012712709999998517</v>
      </c>
      <c r="J18" s="38">
        <v>-0.029012940000000542</v>
      </c>
      <c r="K18" s="38">
        <v>-0.04251620999999872</v>
      </c>
      <c r="L18" s="38">
        <v>-0.05158444000000206</v>
      </c>
      <c r="M18" s="38">
        <v>-0.057839560000000345</v>
      </c>
      <c r="N18" s="38">
        <v>-0.06227466000000015</v>
      </c>
      <c r="O18" s="38">
        <v>-0.0635375999999993</v>
      </c>
      <c r="P18" s="38">
        <v>-0.06275639999999971</v>
      </c>
      <c r="Q18" s="38">
        <v>-0.061202260000001174</v>
      </c>
      <c r="R18" s="38">
        <v>-0.05949526000000038</v>
      </c>
      <c r="S18" s="38">
        <v>-0.1051671000000004</v>
      </c>
      <c r="T18" s="38">
        <v>-0.19014733999999922</v>
      </c>
      <c r="U18" s="38">
        <v>-0.29487901999999955</v>
      </c>
      <c r="V18" s="38">
        <v>-0.4030525300000004</v>
      </c>
      <c r="W18" s="38">
        <v>-0.5048547699999989</v>
      </c>
      <c r="X18" s="38">
        <v>-0.5961585000000019</v>
      </c>
      <c r="Y18" s="38">
        <v>-0.6766071999999984</v>
      </c>
      <c r="Z18" s="38">
        <v>-0.7477472200000002</v>
      </c>
      <c r="AA18" s="38">
        <v>-0.8117434700000009</v>
      </c>
      <c r="AB18" s="38">
        <v>-0.8706486099999994</v>
      </c>
      <c r="AC18" s="38">
        <v>-0.9256427399999989</v>
      </c>
      <c r="AD18" s="38">
        <v>-0.9770445999999988</v>
      </c>
      <c r="AE18" s="38">
        <v>-1.0251867200000016</v>
      </c>
      <c r="AF18" s="38">
        <v>-1.070381920000002</v>
      </c>
      <c r="AG18" s="38">
        <v>-1.1128924000000011</v>
      </c>
      <c r="AH18" s="38">
        <v>-1.1529686000000012</v>
      </c>
      <c r="AI18" s="38">
        <v>-1.1907910100000003</v>
      </c>
      <c r="AJ18" s="38">
        <v>-1.2264335200000005</v>
      </c>
      <c r="AK18" s="38">
        <v>-1.259946910000001</v>
      </c>
      <c r="AL18" s="38">
        <v>-1.2913434700000004</v>
      </c>
    </row>
    <row r="19" ht="14.25" customHeight="1">
      <c r="A19" s="86" t="s">
        <v>507</v>
      </c>
      <c r="B19" s="38" t="s">
        <v>508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0.0</v>
      </c>
      <c r="I19" s="38">
        <v>0.02908868000000009</v>
      </c>
      <c r="J19" s="38">
        <v>0.06191779000000036</v>
      </c>
      <c r="K19" s="38">
        <v>0.0946083200000003</v>
      </c>
      <c r="L19" s="38">
        <v>0.12593093999999916</v>
      </c>
      <c r="M19" s="38">
        <v>0.1525108800000008</v>
      </c>
      <c r="N19" s="38">
        <v>0.17144850000000156</v>
      </c>
      <c r="O19" s="38">
        <v>0.18335612</v>
      </c>
      <c r="P19" s="38">
        <v>0.19449438000000152</v>
      </c>
      <c r="Q19" s="38">
        <v>0.20897773999999925</v>
      </c>
      <c r="R19" s="38">
        <v>0.2254874900000009</v>
      </c>
      <c r="S19" s="38">
        <v>0.36853643000000214</v>
      </c>
      <c r="T19" s="38">
        <v>0.5590099399999993</v>
      </c>
      <c r="U19" s="38">
        <v>0.7639163199999993</v>
      </c>
      <c r="V19" s="38">
        <v>0.9686955499999996</v>
      </c>
      <c r="W19" s="38">
        <v>1.1652879500000004</v>
      </c>
      <c r="X19" s="38">
        <v>1.3482198899999993</v>
      </c>
      <c r="Y19" s="38">
        <v>1.5137681799999996</v>
      </c>
      <c r="Z19" s="38">
        <v>1.6597094499999994</v>
      </c>
      <c r="AA19" s="38">
        <v>1.78505464</v>
      </c>
      <c r="AB19" s="38">
        <v>1.8897458000000005</v>
      </c>
      <c r="AC19" s="38">
        <v>1.9727933899999994</v>
      </c>
      <c r="AD19" s="38">
        <v>2.03432526</v>
      </c>
      <c r="AE19" s="38">
        <v>2.0778209199999993</v>
      </c>
      <c r="AF19" s="38">
        <v>2.1061856899999993</v>
      </c>
      <c r="AG19" s="38">
        <v>2.121834650000001</v>
      </c>
      <c r="AH19" s="38">
        <v>2.1268591500000005</v>
      </c>
      <c r="AI19" s="38">
        <v>2.12309562</v>
      </c>
      <c r="AJ19" s="38">
        <v>2.1120876799999992</v>
      </c>
      <c r="AK19" s="38">
        <v>2.0951260900000004</v>
      </c>
      <c r="AL19" s="38">
        <v>2.0733032999999996</v>
      </c>
    </row>
    <row r="20" ht="14.25" customHeight="1">
      <c r="A20" s="86" t="s">
        <v>509</v>
      </c>
      <c r="B20" s="38" t="s">
        <v>510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8">
        <v>0.013234640000000034</v>
      </c>
      <c r="J20" s="38">
        <v>0.037062870000000026</v>
      </c>
      <c r="K20" s="38">
        <v>0.06563348000000017</v>
      </c>
      <c r="L20" s="38">
        <v>0.09302916999999952</v>
      </c>
      <c r="M20" s="38">
        <v>0.11598848000000037</v>
      </c>
      <c r="N20" s="38">
        <v>0.1359313600000002</v>
      </c>
      <c r="O20" s="38">
        <v>0.15265164999999983</v>
      </c>
      <c r="P20" s="38">
        <v>0.1675908099999998</v>
      </c>
      <c r="Q20" s="38">
        <v>0.18336003999999995</v>
      </c>
      <c r="R20" s="38">
        <v>0.19867445999999997</v>
      </c>
      <c r="S20" s="38">
        <v>0.2836216199999998</v>
      </c>
      <c r="T20" s="38">
        <v>0.4138222800000001</v>
      </c>
      <c r="U20" s="38">
        <v>0.5646698799999998</v>
      </c>
      <c r="V20" s="38">
        <v>0.721484346</v>
      </c>
      <c r="W20" s="38">
        <v>0.876684671</v>
      </c>
      <c r="X20" s="38">
        <v>1.0269001917</v>
      </c>
      <c r="Y20" s="38">
        <v>1.17087662</v>
      </c>
      <c r="Z20" s="38">
        <v>1.3082041700000002</v>
      </c>
      <c r="AA20" s="38">
        <v>1.43861437</v>
      </c>
      <c r="AB20" s="38">
        <v>1.56170941</v>
      </c>
      <c r="AC20" s="38">
        <v>1.67674963</v>
      </c>
      <c r="AD20" s="38">
        <v>1.7825744600000002</v>
      </c>
      <c r="AE20" s="38">
        <v>1.8780850300000003</v>
      </c>
      <c r="AF20" s="38">
        <v>1.9625244599999998</v>
      </c>
      <c r="AG20" s="38">
        <v>2.03544</v>
      </c>
      <c r="AH20" s="38">
        <v>2.0966519999999997</v>
      </c>
      <c r="AI20" s="38">
        <v>2.1462790000000003</v>
      </c>
      <c r="AJ20" s="38">
        <v>2.1846843099999997</v>
      </c>
      <c r="AK20" s="38">
        <v>2.21236762</v>
      </c>
      <c r="AL20" s="38">
        <v>2.2299421499999994</v>
      </c>
    </row>
    <row r="21" ht="14.25" customHeight="1">
      <c r="A21" s="86" t="s">
        <v>511</v>
      </c>
      <c r="B21" s="38" t="s">
        <v>512</v>
      </c>
      <c r="C21" s="38">
        <v>0.0</v>
      </c>
      <c r="D21" s="38">
        <v>0.0</v>
      </c>
      <c r="E21" s="38">
        <v>0.0</v>
      </c>
      <c r="F21" s="38">
        <v>0.0</v>
      </c>
      <c r="G21" s="38">
        <v>0.0</v>
      </c>
      <c r="H21" s="38">
        <v>0.0</v>
      </c>
      <c r="I21" s="38">
        <v>-0.0536617199999978</v>
      </c>
      <c r="J21" s="38">
        <v>-0.12662184999999715</v>
      </c>
      <c r="K21" s="38">
        <v>-0.22620093999999868</v>
      </c>
      <c r="L21" s="38">
        <v>-0.34830596999999575</v>
      </c>
      <c r="M21" s="38">
        <v>-0.48522183999999413</v>
      </c>
      <c r="N21" s="38">
        <v>-0.6297306899999966</v>
      </c>
      <c r="O21" s="38">
        <v>-0.7739285800000051</v>
      </c>
      <c r="P21" s="38">
        <v>-0.9232676400000028</v>
      </c>
      <c r="Q21" s="38">
        <v>-1.0822057299999965</v>
      </c>
      <c r="R21" s="38">
        <v>-1.2494034900000006</v>
      </c>
      <c r="S21" s="38">
        <v>-1.6647814699999985</v>
      </c>
      <c r="T21" s="38">
        <v>-2.247882229999998</v>
      </c>
      <c r="U21" s="38">
        <v>-2.9820146699999994</v>
      </c>
      <c r="V21" s="38">
        <v>-3.844706380000007</v>
      </c>
      <c r="W21" s="38">
        <v>-4.812488949999999</v>
      </c>
      <c r="X21" s="38">
        <v>-5.865198730000004</v>
      </c>
      <c r="Y21" s="38">
        <v>-6.987593430000006</v>
      </c>
      <c r="Z21" s="38">
        <v>-8.169061909999996</v>
      </c>
      <c r="AA21" s="38">
        <v>-9.402877160000001</v>
      </c>
      <c r="AB21" s="38">
        <v>-10.685616050000002</v>
      </c>
      <c r="AC21" s="38">
        <v>-12.00874288</v>
      </c>
      <c r="AD21" s="38">
        <v>-13.3597886</v>
      </c>
      <c r="AE21" s="38">
        <v>-14.732131040000002</v>
      </c>
      <c r="AF21" s="38">
        <v>-16.11836674</v>
      </c>
      <c r="AG21" s="38">
        <v>-17.51080635</v>
      </c>
      <c r="AH21" s="38">
        <v>-18.90234868</v>
      </c>
      <c r="AI21" s="38">
        <v>-20.286510130000003</v>
      </c>
      <c r="AJ21" s="38">
        <v>-21.6566239</v>
      </c>
      <c r="AK21" s="38">
        <v>-23.00599446</v>
      </c>
      <c r="AL21" s="38">
        <v>-24.32800896</v>
      </c>
    </row>
    <row r="22" ht="14.25" customHeight="1">
      <c r="A22" s="86" t="s">
        <v>513</v>
      </c>
      <c r="B22" s="38" t="s">
        <v>514</v>
      </c>
      <c r="C22" s="38">
        <v>0.0</v>
      </c>
      <c r="D22" s="38">
        <v>0.0</v>
      </c>
      <c r="E22" s="38">
        <v>0.0</v>
      </c>
      <c r="F22" s="38">
        <v>0.0</v>
      </c>
      <c r="G22" s="38">
        <v>0.0</v>
      </c>
      <c r="H22" s="38">
        <v>0.0</v>
      </c>
      <c r="I22" s="38">
        <v>-0.6055068571859334</v>
      </c>
      <c r="J22" s="38">
        <v>-1.1339650447052096</v>
      </c>
      <c r="K22" s="38">
        <v>-1.4974148725634517</v>
      </c>
      <c r="L22" s="38">
        <v>-1.7665806144107066</v>
      </c>
      <c r="M22" s="38">
        <v>-2.004404513798008</v>
      </c>
      <c r="N22" s="38">
        <v>-2.2277790316392654</v>
      </c>
      <c r="O22" s="38">
        <v>-2.397299248829343</v>
      </c>
      <c r="P22" s="38">
        <v>-2.558022561103912</v>
      </c>
      <c r="Q22" s="38">
        <v>-2.7331588737781076</v>
      </c>
      <c r="R22" s="38">
        <v>-2.8971129599497214</v>
      </c>
      <c r="S22" s="38">
        <v>-4.890462965852372</v>
      </c>
      <c r="T22" s="38">
        <v>-7.6804159881831975</v>
      </c>
      <c r="U22" s="38">
        <v>-10.736796335232036</v>
      </c>
      <c r="V22" s="38">
        <v>-13.813398638939479</v>
      </c>
      <c r="W22" s="38">
        <v>-16.794865713933802</v>
      </c>
      <c r="X22" s="38">
        <v>-19.625102388088813</v>
      </c>
      <c r="Y22" s="38">
        <v>-22.27642013449812</v>
      </c>
      <c r="Z22" s="38">
        <v>-24.735833113939655</v>
      </c>
      <c r="AA22" s="38">
        <v>-26.998508057355007</v>
      </c>
      <c r="AB22" s="38">
        <v>-29.064426596220304</v>
      </c>
      <c r="AC22" s="38">
        <v>-30.943794109873334</v>
      </c>
      <c r="AD22" s="38">
        <v>-32.656904476779516</v>
      </c>
      <c r="AE22" s="38">
        <v>-34.22301156226377</v>
      </c>
      <c r="AF22" s="38">
        <v>-35.659548193335354</v>
      </c>
      <c r="AG22" s="38">
        <v>-36.98161442015392</v>
      </c>
      <c r="AH22" s="38">
        <v>-38.20169126626072</v>
      </c>
      <c r="AI22" s="38">
        <v>-39.32961072221819</v>
      </c>
      <c r="AJ22" s="38">
        <v>-40.372793708200504</v>
      </c>
      <c r="AK22" s="38">
        <v>-41.33647285188825</v>
      </c>
      <c r="AL22" s="38">
        <v>-42.2237814064092</v>
      </c>
    </row>
    <row r="23" ht="14.25" customHeight="1">
      <c r="A23" s="86" t="s">
        <v>515</v>
      </c>
      <c r="B23" s="38" t="s">
        <v>516</v>
      </c>
      <c r="C23" s="38">
        <v>0.0</v>
      </c>
      <c r="D23" s="38">
        <v>0.0</v>
      </c>
      <c r="E23" s="38">
        <v>0.0</v>
      </c>
      <c r="F23" s="38">
        <v>0.0</v>
      </c>
      <c r="G23" s="38">
        <v>0.0</v>
      </c>
      <c r="H23" s="38">
        <v>0.0</v>
      </c>
      <c r="I23" s="38">
        <v>0.012111556281978155</v>
      </c>
      <c r="J23" s="38">
        <v>0.029911906946190288</v>
      </c>
      <c r="K23" s="38">
        <v>0.05082242208096857</v>
      </c>
      <c r="L23" s="38">
        <v>0.0717938224566203</v>
      </c>
      <c r="M23" s="38">
        <v>0.09224110798203335</v>
      </c>
      <c r="N23" s="38">
        <v>0.1094138872926394</v>
      </c>
      <c r="O23" s="38">
        <v>0.11891656992680504</v>
      </c>
      <c r="P23" s="38">
        <v>0.12493763551289339</v>
      </c>
      <c r="Q23" s="38">
        <v>0.12976022693594494</v>
      </c>
      <c r="R23" s="38">
        <v>0.13598257444326833</v>
      </c>
      <c r="S23" s="38">
        <v>0.21150136459772834</v>
      </c>
      <c r="T23" s="38">
        <v>0.32136109332972657</v>
      </c>
      <c r="U23" s="38">
        <v>0.45002964058552564</v>
      </c>
      <c r="V23" s="38">
        <v>0.5866753818508083</v>
      </c>
      <c r="W23" s="38">
        <v>0.7259140357347641</v>
      </c>
      <c r="X23" s="38">
        <v>0.8666541995354516</v>
      </c>
      <c r="Y23" s="38">
        <v>1.0100112306673854</v>
      </c>
      <c r="Z23" s="38">
        <v>1.157676617507553</v>
      </c>
      <c r="AA23" s="38">
        <v>1.3110473887573766</v>
      </c>
      <c r="AB23" s="38">
        <v>1.47090112987314</v>
      </c>
      <c r="AC23" s="38">
        <v>1.6354438904435475</v>
      </c>
      <c r="AD23" s="38">
        <v>1.8007332097069684</v>
      </c>
      <c r="AE23" s="38">
        <v>1.963843255379271</v>
      </c>
      <c r="AF23" s="38">
        <v>2.1221699905829716</v>
      </c>
      <c r="AG23" s="38">
        <v>2.273483269670759</v>
      </c>
      <c r="AH23" s="38">
        <v>2.415961250432901</v>
      </c>
      <c r="AI23" s="38">
        <v>2.5481714281506096</v>
      </c>
      <c r="AJ23" s="38">
        <v>2.66900149426145</v>
      </c>
      <c r="AK23" s="38">
        <v>2.777629614771071</v>
      </c>
      <c r="AL23" s="38">
        <v>2.8734990034961254</v>
      </c>
    </row>
    <row r="24" ht="14.25" customHeight="1">
      <c r="A24" s="86" t="s">
        <v>517</v>
      </c>
      <c r="B24" s="38" t="s">
        <v>518</v>
      </c>
      <c r="C24" s="38">
        <v>0.0</v>
      </c>
      <c r="D24" s="38">
        <v>0.0</v>
      </c>
      <c r="E24" s="38">
        <v>0.0</v>
      </c>
      <c r="F24" s="38">
        <v>0.0</v>
      </c>
      <c r="G24" s="38">
        <v>0.0</v>
      </c>
      <c r="H24" s="38">
        <v>0.0</v>
      </c>
      <c r="I24" s="38">
        <v>0.005152529555520641</v>
      </c>
      <c r="J24" s="38">
        <v>0.010264210851972752</v>
      </c>
      <c r="K24" s="38">
        <v>0.013199923072463501</v>
      </c>
      <c r="L24" s="38">
        <v>0.01426804094067241</v>
      </c>
      <c r="M24" s="38">
        <v>0.015120096127833832</v>
      </c>
      <c r="N24" s="38">
        <v>0.016367515645055616</v>
      </c>
      <c r="O24" s="38">
        <v>0.01728584651379184</v>
      </c>
      <c r="P24" s="38">
        <v>0.018274382157145545</v>
      </c>
      <c r="Q24" s="38">
        <v>0.019503417511074282</v>
      </c>
      <c r="R24" s="38">
        <v>0.020895613647226034</v>
      </c>
      <c r="S24" s="38">
        <v>0.04141955084001188</v>
      </c>
      <c r="T24" s="38">
        <v>0.07191979352811294</v>
      </c>
      <c r="U24" s="38">
        <v>0.10455352285897467</v>
      </c>
      <c r="V24" s="38">
        <v>0.1357817006691025</v>
      </c>
      <c r="W24" s="38">
        <v>0.16524189183083285</v>
      </c>
      <c r="X24" s="38">
        <v>0.19424013355871989</v>
      </c>
      <c r="Y24" s="38">
        <v>0.2246189299900607</v>
      </c>
      <c r="Z24" s="38">
        <v>0.25808825539430774</v>
      </c>
      <c r="AA24" s="38">
        <v>0.2959272033058923</v>
      </c>
      <c r="AB24" s="38">
        <v>0.3389206765161461</v>
      </c>
      <c r="AC24" s="38">
        <v>0.3871129408292867</v>
      </c>
      <c r="AD24" s="38">
        <v>0.43999057432678496</v>
      </c>
      <c r="AE24" s="38">
        <v>0.49705344716464867</v>
      </c>
      <c r="AF24" s="38">
        <v>0.557694539223654</v>
      </c>
      <c r="AG24" s="38">
        <v>0.6212446095792058</v>
      </c>
      <c r="AH24" s="38">
        <v>0.6870078520124963</v>
      </c>
      <c r="AI24" s="38">
        <v>0.7542907342896412</v>
      </c>
      <c r="AJ24" s="38">
        <v>0.8224206493880896</v>
      </c>
      <c r="AK24" s="38">
        <v>0.8907559399565943</v>
      </c>
      <c r="AL24" s="38">
        <v>0.9586927848160965</v>
      </c>
    </row>
    <row r="25" ht="14.25" customHeight="1">
      <c r="A25" s="86" t="s">
        <v>519</v>
      </c>
      <c r="B25" s="38" t="s">
        <v>520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0.0</v>
      </c>
      <c r="I25" s="38">
        <v>0.012928065805754847</v>
      </c>
      <c r="J25" s="38">
        <v>0.017543068279259593</v>
      </c>
      <c r="K25" s="38">
        <v>0.013951832691542532</v>
      </c>
      <c r="L25" s="38">
        <v>0.006978398566901899</v>
      </c>
      <c r="M25" s="38">
        <v>-0.0011234126435321755</v>
      </c>
      <c r="N25" s="38">
        <v>-0.00899638449334708</v>
      </c>
      <c r="O25" s="38">
        <v>-0.015224770732368796</v>
      </c>
      <c r="P25" s="38">
        <v>-0.0192650283419461</v>
      </c>
      <c r="Q25" s="38">
        <v>-0.02106443138464223</v>
      </c>
      <c r="R25" s="38">
        <v>-0.022919345896910987</v>
      </c>
      <c r="S25" s="38">
        <v>0.006400555270687576</v>
      </c>
      <c r="T25" s="38">
        <v>0.040436517716469944</v>
      </c>
      <c r="U25" s="38">
        <v>0.06599332065178964</v>
      </c>
      <c r="V25" s="38">
        <v>0.07804308974710304</v>
      </c>
      <c r="W25" s="38">
        <v>0.07400409250418825</v>
      </c>
      <c r="X25" s="38">
        <v>0.05180578521523233</v>
      </c>
      <c r="Y25" s="38">
        <v>0.009662249829717702</v>
      </c>
      <c r="Z25" s="38">
        <v>-0.05376175734698673</v>
      </c>
      <c r="AA25" s="38">
        <v>-0.13923841438541365</v>
      </c>
      <c r="AB25" s="38">
        <v>-0.24695615757206082</v>
      </c>
      <c r="AC25" s="38">
        <v>-0.3756787598389802</v>
      </c>
      <c r="AD25" s="38">
        <v>-0.5221509676359233</v>
      </c>
      <c r="AE25" s="38">
        <v>-0.6824343143050908</v>
      </c>
      <c r="AF25" s="38">
        <v>-0.8526155675067293</v>
      </c>
      <c r="AG25" s="38">
        <v>-1.0289806040306857</v>
      </c>
      <c r="AH25" s="38">
        <v>-1.208158242025678</v>
      </c>
      <c r="AI25" s="38">
        <v>-1.387177250173505</v>
      </c>
      <c r="AJ25" s="38">
        <v>-1.563455574460451</v>
      </c>
      <c r="AK25" s="38">
        <v>-1.7348179449091228</v>
      </c>
      <c r="AL25" s="38">
        <v>-1.8994951828407096</v>
      </c>
    </row>
    <row r="26" ht="14.25" customHeight="1">
      <c r="B26" s="38" t="s">
        <v>521</v>
      </c>
      <c r="C26" s="38">
        <v>0.0</v>
      </c>
      <c r="D26" s="38">
        <v>0.0</v>
      </c>
      <c r="E26" s="38">
        <v>0.0</v>
      </c>
      <c r="F26" s="38">
        <v>0.0</v>
      </c>
      <c r="G26" s="38">
        <v>0.0</v>
      </c>
      <c r="H26" s="38">
        <v>0.0</v>
      </c>
      <c r="I26" s="38">
        <v>0.0</v>
      </c>
      <c r="J26" s="38">
        <v>0.0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38">
        <v>0.0</v>
      </c>
      <c r="S26" s="38">
        <v>0.0</v>
      </c>
      <c r="T26" s="38">
        <v>0.0</v>
      </c>
      <c r="U26" s="38">
        <v>0.0</v>
      </c>
      <c r="V26" s="38">
        <v>0.0</v>
      </c>
      <c r="W26" s="38">
        <v>0.0</v>
      </c>
      <c r="X26" s="38">
        <v>0.0</v>
      </c>
      <c r="Y26" s="38">
        <v>0.0</v>
      </c>
      <c r="Z26" s="38">
        <v>0.0</v>
      </c>
      <c r="AA26" s="38">
        <v>0.0</v>
      </c>
      <c r="AB26" s="38">
        <v>0.0</v>
      </c>
      <c r="AC26" s="38">
        <v>0.0</v>
      </c>
      <c r="AD26" s="38">
        <v>0.0</v>
      </c>
      <c r="AE26" s="38">
        <v>0.0</v>
      </c>
      <c r="AF26" s="38">
        <v>0.0</v>
      </c>
      <c r="AG26" s="38">
        <v>0.0</v>
      </c>
      <c r="AH26" s="38">
        <v>0.0</v>
      </c>
      <c r="AI26" s="38">
        <v>0.0</v>
      </c>
      <c r="AJ26" s="38">
        <v>0.0</v>
      </c>
      <c r="AK26" s="38">
        <v>0.0</v>
      </c>
      <c r="AL26" s="38">
        <v>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37" width="18.38"/>
  </cols>
  <sheetData>
    <row r="1" ht="14.25" customHeight="1">
      <c r="A1" s="85" t="s">
        <v>522</v>
      </c>
      <c r="B1" s="85">
        <v>42005.0</v>
      </c>
      <c r="C1" s="85">
        <v>42370.0</v>
      </c>
      <c r="D1" s="85">
        <v>42736.0</v>
      </c>
      <c r="E1" s="85">
        <v>43101.0</v>
      </c>
      <c r="F1" s="85">
        <v>43466.0</v>
      </c>
      <c r="G1" s="85">
        <v>43831.0</v>
      </c>
      <c r="H1" s="85">
        <v>44197.0</v>
      </c>
      <c r="I1" s="85">
        <v>44562.0</v>
      </c>
      <c r="J1" s="85">
        <v>44927.0</v>
      </c>
      <c r="K1" s="85">
        <v>45292.0</v>
      </c>
      <c r="L1" s="85">
        <v>45658.0</v>
      </c>
      <c r="M1" s="85">
        <v>46023.0</v>
      </c>
      <c r="N1" s="85">
        <v>46388.0</v>
      </c>
      <c r="O1" s="85">
        <v>46753.0</v>
      </c>
      <c r="P1" s="85">
        <v>47119.0</v>
      </c>
      <c r="Q1" s="85">
        <v>47484.0</v>
      </c>
      <c r="R1" s="85">
        <v>47849.0</v>
      </c>
      <c r="S1" s="85">
        <v>48214.0</v>
      </c>
      <c r="T1" s="85">
        <v>48580.0</v>
      </c>
      <c r="U1" s="85">
        <v>48945.0</v>
      </c>
      <c r="V1" s="85">
        <v>49310.0</v>
      </c>
      <c r="W1" s="85">
        <v>49675.0</v>
      </c>
      <c r="X1" s="85">
        <v>50041.0</v>
      </c>
      <c r="Y1" s="85">
        <v>50406.0</v>
      </c>
      <c r="Z1" s="85">
        <v>50771.0</v>
      </c>
      <c r="AA1" s="85">
        <v>51136.0</v>
      </c>
      <c r="AB1" s="85">
        <v>51502.0</v>
      </c>
      <c r="AC1" s="85">
        <v>51867.0</v>
      </c>
      <c r="AD1" s="85">
        <v>52232.0</v>
      </c>
      <c r="AE1" s="85">
        <v>52597.0</v>
      </c>
      <c r="AF1" s="85">
        <v>52963.0</v>
      </c>
      <c r="AG1" s="85">
        <v>53328.0</v>
      </c>
      <c r="AH1" s="85">
        <v>53693.0</v>
      </c>
      <c r="AI1" s="85">
        <v>54058.0</v>
      </c>
      <c r="AJ1" s="85">
        <v>54424.0</v>
      </c>
      <c r="AK1" s="85">
        <v>54789.0</v>
      </c>
    </row>
    <row r="2" ht="14.25" customHeight="1">
      <c r="A2" s="38" t="s">
        <v>107</v>
      </c>
      <c r="B2" s="38">
        <v>0.019080010000964043</v>
      </c>
      <c r="C2" s="38">
        <v>0.014162761825930126</v>
      </c>
      <c r="D2" s="38">
        <v>0.014072518094283781</v>
      </c>
      <c r="E2" s="38">
        <v>0.02762731749476921</v>
      </c>
      <c r="F2" s="38">
        <v>0.03945383611035003</v>
      </c>
      <c r="G2" s="38">
        <v>0.04018413497163631</v>
      </c>
      <c r="H2" s="38">
        <v>0.04135555044852768</v>
      </c>
      <c r="I2" s="38">
        <v>0.04216246816758562</v>
      </c>
      <c r="J2" s="38">
        <v>0.042910542048423705</v>
      </c>
      <c r="K2" s="38">
        <v>0.043657837803499744</v>
      </c>
      <c r="L2" s="38">
        <v>0.044402510134268214</v>
      </c>
      <c r="M2" s="38">
        <v>0.04510651990933945</v>
      </c>
      <c r="N2" s="38">
        <v>0.04577294559151812</v>
      </c>
      <c r="O2" s="38">
        <v>0.04650351165972988</v>
      </c>
      <c r="P2" s="38">
        <v>0.04729336340029722</v>
      </c>
      <c r="Q2" s="38">
        <v>0.04815316369302436</v>
      </c>
      <c r="R2" s="38">
        <v>0.0523836052337423</v>
      </c>
      <c r="S2" s="38">
        <v>0.05594589231725666</v>
      </c>
      <c r="T2" s="38">
        <v>0.05838009781047426</v>
      </c>
      <c r="U2" s="38">
        <v>0.05994502558036885</v>
      </c>
      <c r="V2" s="38">
        <v>0.060794822825213535</v>
      </c>
      <c r="W2" s="38">
        <v>0.06102108074000667</v>
      </c>
      <c r="X2" s="38">
        <v>0.06066700551620441</v>
      </c>
      <c r="Y2" s="38">
        <v>0.05974659823405837</v>
      </c>
      <c r="Z2" s="38">
        <v>0.05826097977411493</v>
      </c>
      <c r="AA2" s="38">
        <v>0.05620814984947198</v>
      </c>
      <c r="AB2" s="38">
        <v>0.054513634517832976</v>
      </c>
      <c r="AC2" s="38">
        <v>0.05361090431174409</v>
      </c>
      <c r="AD2" s="38">
        <v>0.05279555019702764</v>
      </c>
      <c r="AE2" s="38">
        <v>0.05207178692413894</v>
      </c>
      <c r="AF2" s="38">
        <v>0.05144230274680095</v>
      </c>
      <c r="AG2" s="38">
        <v>0.05090794429088663</v>
      </c>
      <c r="AH2" s="38">
        <v>0.05046833503154291</v>
      </c>
      <c r="AI2" s="38">
        <v>0.05012246744565796</v>
      </c>
      <c r="AJ2" s="38">
        <v>0.04986891130603377</v>
      </c>
      <c r="AK2" s="38">
        <v>0.04970598396736081</v>
      </c>
    </row>
    <row r="3" ht="14.25" customHeight="1">
      <c r="A3" s="38" t="s">
        <v>108</v>
      </c>
      <c r="B3" s="38">
        <v>0.040000000000000036</v>
      </c>
      <c r="C3" s="38">
        <v>0.04191684399999995</v>
      </c>
      <c r="D3" s="38">
        <v>0.04263544471501035</v>
      </c>
      <c r="E3" s="38">
        <v>0.041579199529599764</v>
      </c>
      <c r="F3" s="38">
        <v>0.04147561920866294</v>
      </c>
      <c r="G3" s="38">
        <v>0.04239389061274901</v>
      </c>
      <c r="H3" s="38">
        <v>0.041718253063054656</v>
      </c>
      <c r="I3" s="38">
        <v>0.04184818847636862</v>
      </c>
      <c r="J3" s="38">
        <v>0.04231961342277546</v>
      </c>
      <c r="K3" s="38">
        <v>0.0471078948004644</v>
      </c>
      <c r="L3" s="38">
        <v>0.05116095562450074</v>
      </c>
      <c r="M3" s="38">
        <v>0.052158128958522454</v>
      </c>
      <c r="N3" s="38">
        <v>0.051844568237339406</v>
      </c>
      <c r="O3" s="38">
        <v>0.05086397952958732</v>
      </c>
      <c r="P3" s="38">
        <v>0.049606482107413585</v>
      </c>
      <c r="Q3" s="38">
        <v>0.04899528252589502</v>
      </c>
      <c r="R3" s="38">
        <v>0.047852602955605006</v>
      </c>
      <c r="S3" s="38">
        <v>0.04648147587774876</v>
      </c>
      <c r="T3" s="38">
        <v>0.04632328101375349</v>
      </c>
      <c r="U3" s="38">
        <v>0.04672262128597615</v>
      </c>
      <c r="V3" s="38">
        <v>0.04732146045270946</v>
      </c>
      <c r="W3" s="38">
        <v>0.04796335331145074</v>
      </c>
      <c r="X3" s="38">
        <v>0.04856460183225941</v>
      </c>
      <c r="Y3" s="38">
        <v>0.0490896976514954</v>
      </c>
      <c r="Z3" s="38">
        <v>0.049517906492970054</v>
      </c>
      <c r="AA3" s="38">
        <v>0.049830807293796076</v>
      </c>
      <c r="AB3" s="38">
        <v>0.04988873238389502</v>
      </c>
      <c r="AC3" s="38">
        <v>0.0496262447526874</v>
      </c>
      <c r="AD3" s="38">
        <v>0.0491774092529782</v>
      </c>
      <c r="AE3" s="38">
        <v>0.04862069540609992</v>
      </c>
      <c r="AF3" s="38">
        <v>0.04800147380114117</v>
      </c>
      <c r="AG3" s="38">
        <v>0.04732369767315836</v>
      </c>
      <c r="AH3" s="38">
        <v>0.04659221205147168</v>
      </c>
      <c r="AI3" s="38">
        <v>0.045840900634271264</v>
      </c>
      <c r="AJ3" s="38">
        <v>0.045094625238325525</v>
      </c>
      <c r="AK3" s="38">
        <v>0.044371793047405905</v>
      </c>
    </row>
    <row r="4" ht="14.25" customHeight="1">
      <c r="A4" s="38" t="s">
        <v>109</v>
      </c>
      <c r="B4" s="38">
        <v>0.151600942</v>
      </c>
      <c r="C4" s="38">
        <v>0.1504188281</v>
      </c>
      <c r="D4" s="38">
        <v>0.1495224253</v>
      </c>
      <c r="E4" s="38">
        <v>0.1494734059</v>
      </c>
      <c r="F4" s="38">
        <v>0.1507258195</v>
      </c>
      <c r="G4" s="38">
        <v>0.1499415608</v>
      </c>
      <c r="H4" s="38">
        <v>0.1470406488</v>
      </c>
      <c r="I4" s="38">
        <v>0.1454024638</v>
      </c>
      <c r="J4" s="38">
        <v>0.1443614283</v>
      </c>
      <c r="K4" s="38">
        <v>0.1433757415</v>
      </c>
      <c r="L4" s="38">
        <v>0.1424425767</v>
      </c>
      <c r="M4" s="38">
        <v>0.1417901238</v>
      </c>
      <c r="N4" s="38">
        <v>0.1416018615</v>
      </c>
      <c r="O4" s="38">
        <v>0.1419882059</v>
      </c>
      <c r="P4" s="38">
        <v>0.1428694934</v>
      </c>
      <c r="Q4" s="38">
        <v>0.1440678071</v>
      </c>
      <c r="R4" s="38">
        <v>0.1447601346</v>
      </c>
      <c r="S4" s="38">
        <v>0.1446622338</v>
      </c>
      <c r="T4" s="38">
        <v>0.143958208</v>
      </c>
      <c r="U4" s="38">
        <v>0.1428935928</v>
      </c>
      <c r="V4" s="38">
        <v>0.1416782413</v>
      </c>
      <c r="W4" s="38">
        <v>0.1404332538</v>
      </c>
      <c r="X4" s="38">
        <v>0.1391875109</v>
      </c>
      <c r="Y4" s="38">
        <v>0.1379718785</v>
      </c>
      <c r="Z4" s="38">
        <v>0.1368122678</v>
      </c>
      <c r="AA4" s="38">
        <v>0.1357283359</v>
      </c>
      <c r="AB4" s="38">
        <v>0.134752655</v>
      </c>
      <c r="AC4" s="38">
        <v>0.1339295544</v>
      </c>
      <c r="AD4" s="38">
        <v>0.1332538361</v>
      </c>
      <c r="AE4" s="38">
        <v>0.132706894</v>
      </c>
      <c r="AF4" s="38">
        <v>0.1322666374</v>
      </c>
      <c r="AG4" s="38">
        <v>0.1318758342</v>
      </c>
      <c r="AH4" s="38">
        <v>0.1315008727</v>
      </c>
      <c r="AI4" s="38">
        <v>0.1311603492</v>
      </c>
      <c r="AJ4" s="38">
        <v>0.1308559955</v>
      </c>
      <c r="AK4" s="38">
        <v>0.1305843913</v>
      </c>
    </row>
    <row r="5" ht="14.25" customHeight="1">
      <c r="A5" s="38" t="s">
        <v>110</v>
      </c>
      <c r="B5" s="38">
        <v>0.554</v>
      </c>
      <c r="C5" s="38">
        <v>0.5543351259</v>
      </c>
      <c r="D5" s="38">
        <v>0.5542179659</v>
      </c>
      <c r="E5" s="38">
        <v>0.5503187832</v>
      </c>
      <c r="F5" s="38">
        <v>0.5431905419</v>
      </c>
      <c r="G5" s="38">
        <v>0.5349442342</v>
      </c>
      <c r="H5" s="38">
        <v>0.5400910765</v>
      </c>
      <c r="I5" s="38">
        <v>0.5517613764</v>
      </c>
      <c r="J5" s="38">
        <v>0.5695253058</v>
      </c>
      <c r="K5" s="38">
        <v>0.5856641567</v>
      </c>
      <c r="L5" s="38">
        <v>0.5958411795</v>
      </c>
      <c r="M5" s="38">
        <v>0.6007741044</v>
      </c>
      <c r="N5" s="38">
        <v>0.6022207919</v>
      </c>
      <c r="O5" s="38">
        <v>0.6013036112</v>
      </c>
      <c r="P5" s="38">
        <v>0.5991671346</v>
      </c>
      <c r="Q5" s="38">
        <v>0.596290854</v>
      </c>
      <c r="R5" s="38">
        <v>0.5856853926</v>
      </c>
      <c r="S5" s="38">
        <v>0.568421179</v>
      </c>
      <c r="T5" s="38">
        <v>0.5450639078</v>
      </c>
      <c r="U5" s="38">
        <v>0.516221854</v>
      </c>
      <c r="V5" s="38">
        <v>0.4825567453</v>
      </c>
      <c r="W5" s="38">
        <v>0.4447406593</v>
      </c>
      <c r="X5" s="38">
        <v>0.4034380397</v>
      </c>
      <c r="Y5" s="38">
        <v>0.3592887341</v>
      </c>
      <c r="Z5" s="38">
        <v>0.3128939968</v>
      </c>
      <c r="AA5" s="38">
        <v>0.2648007462</v>
      </c>
      <c r="AB5" s="38">
        <v>0.2154581109</v>
      </c>
      <c r="AC5" s="38">
        <v>0.1653490052</v>
      </c>
      <c r="AD5" s="38">
        <v>0.1149299747</v>
      </c>
      <c r="AE5" s="38">
        <v>0.0645306682</v>
      </c>
      <c r="AF5" s="38">
        <v>0.0144087648</v>
      </c>
      <c r="AG5" s="38">
        <v>-0.0352348335</v>
      </c>
      <c r="AH5" s="38">
        <v>-0.0842422657</v>
      </c>
      <c r="AI5" s="38">
        <v>-0.13247292</v>
      </c>
      <c r="AJ5" s="38">
        <v>-0.1797988012</v>
      </c>
      <c r="AK5" s="38">
        <v>-0.2261030163</v>
      </c>
    </row>
    <row r="6" ht="14.25" customHeight="1">
      <c r="A6" s="38" t="s">
        <v>111</v>
      </c>
      <c r="B6" s="38">
        <v>-0.00522718828</v>
      </c>
      <c r="C6" s="38">
        <v>-0.00398491356</v>
      </c>
      <c r="D6" s="38">
        <v>-0.00390005443</v>
      </c>
      <c r="E6" s="38">
        <v>-0.00638518808</v>
      </c>
      <c r="F6" s="38">
        <v>-0.00913621539</v>
      </c>
      <c r="G6" s="38">
        <v>-0.0087754572</v>
      </c>
      <c r="H6" s="38">
        <v>-0.0172851065</v>
      </c>
      <c r="I6" s="38">
        <v>-0.0239881688</v>
      </c>
      <c r="J6" s="38">
        <v>-0.0309869253</v>
      </c>
      <c r="K6" s="38">
        <v>-0.0338969979</v>
      </c>
      <c r="L6" s="38">
        <v>-0.0333498602</v>
      </c>
      <c r="M6" s="38">
        <v>-0.0320604749</v>
      </c>
      <c r="N6" s="38">
        <v>-0.0303699527</v>
      </c>
      <c r="O6" s="38">
        <v>-0.0284322221</v>
      </c>
      <c r="P6" s="38">
        <v>-0.0267960445</v>
      </c>
      <c r="Q6" s="38">
        <v>-0.0255459302</v>
      </c>
      <c r="R6" s="38">
        <v>-0.0198701033</v>
      </c>
      <c r="S6" s="38">
        <v>-0.0139958985</v>
      </c>
      <c r="T6" s="38">
        <v>-0.0080690393</v>
      </c>
      <c r="U6" s="38">
        <v>-0.00209813428</v>
      </c>
      <c r="V6" s="38">
        <v>0.00386915677</v>
      </c>
      <c r="W6" s="38">
        <v>0.00976473816</v>
      </c>
      <c r="X6" s="38">
        <v>0.015523099</v>
      </c>
      <c r="Y6" s="38">
        <v>0.0210680718</v>
      </c>
      <c r="Z6" s="38">
        <v>0.0263254983</v>
      </c>
      <c r="AA6" s="38">
        <v>0.0312309691</v>
      </c>
      <c r="AB6" s="38">
        <v>0.0355797106</v>
      </c>
      <c r="AC6" s="38">
        <v>0.0392382639</v>
      </c>
      <c r="AD6" s="38">
        <v>0.0423351395</v>
      </c>
      <c r="AE6" s="38">
        <v>0.0449552611</v>
      </c>
      <c r="AF6" s="38">
        <v>0.0471579741</v>
      </c>
      <c r="AG6" s="38">
        <v>0.04900151</v>
      </c>
      <c r="AH6" s="38">
        <v>0.0505315936</v>
      </c>
      <c r="AI6" s="38">
        <v>0.0517732142</v>
      </c>
      <c r="AJ6" s="38">
        <v>0.0527529787</v>
      </c>
      <c r="AK6" s="38">
        <v>0.0534988336</v>
      </c>
    </row>
    <row r="7" ht="14.25" customHeight="1">
      <c r="A7" s="38" t="s">
        <v>112</v>
      </c>
      <c r="B7" s="38">
        <v>-0.1086222634</v>
      </c>
      <c r="C7" s="38">
        <v>-0.1103421036</v>
      </c>
      <c r="D7" s="38">
        <v>-0.1111261257</v>
      </c>
      <c r="E7" s="38">
        <v>-0.1076016627</v>
      </c>
      <c r="F7" s="38">
        <v>-0.1030865005</v>
      </c>
      <c r="G7" s="38">
        <v>-0.101648323</v>
      </c>
      <c r="H7" s="38">
        <v>-0.1119937342</v>
      </c>
      <c r="I7" s="38">
        <v>-0.123686458</v>
      </c>
      <c r="J7" s="38">
        <v>-0.1364139245</v>
      </c>
      <c r="K7" s="38">
        <v>-0.1453868451</v>
      </c>
      <c r="L7" s="38">
        <v>-0.1478083999</v>
      </c>
      <c r="M7" s="38">
        <v>-0.1449483378</v>
      </c>
      <c r="N7" s="38">
        <v>-0.1407816377</v>
      </c>
      <c r="O7" s="38">
        <v>-0.1378212283</v>
      </c>
      <c r="P7" s="38">
        <v>-0.1374366804</v>
      </c>
      <c r="Q7" s="38">
        <v>-0.1397198341</v>
      </c>
      <c r="R7" s="38">
        <v>-0.1357642227</v>
      </c>
      <c r="S7" s="38">
        <v>-0.1286353466</v>
      </c>
      <c r="T7" s="38">
        <v>-0.1208860601</v>
      </c>
      <c r="U7" s="38">
        <v>-0.1135367102</v>
      </c>
      <c r="V7" s="38">
        <v>-0.1069219966</v>
      </c>
      <c r="W7" s="38">
        <v>-0.1011065797</v>
      </c>
      <c r="X7" s="38">
        <v>-0.0960601147</v>
      </c>
      <c r="Y7" s="38">
        <v>-0.0917232023</v>
      </c>
      <c r="Z7" s="38">
        <v>-0.0880324241</v>
      </c>
      <c r="AA7" s="38">
        <v>-0.0849301554</v>
      </c>
      <c r="AB7" s="38">
        <v>-0.082127268</v>
      </c>
      <c r="AC7" s="38">
        <v>-0.0794049406</v>
      </c>
      <c r="AD7" s="38">
        <v>-0.0768843444</v>
      </c>
      <c r="AE7" s="38">
        <v>-0.0746081517</v>
      </c>
      <c r="AF7" s="38">
        <v>-0.0725740318</v>
      </c>
      <c r="AG7" s="38">
        <v>-0.0707655976</v>
      </c>
      <c r="AH7" s="38">
        <v>-0.069165217</v>
      </c>
      <c r="AI7" s="38">
        <v>-0.0677514252</v>
      </c>
      <c r="AJ7" s="38">
        <v>-0.0665004313</v>
      </c>
      <c r="AK7" s="38">
        <v>-0.065389248</v>
      </c>
    </row>
    <row r="8" ht="14.25" customHeight="1">
      <c r="A8" s="38" t="s">
        <v>113</v>
      </c>
      <c r="B8" s="38">
        <v>23895.68173</v>
      </c>
      <c r="C8" s="38">
        <v>24338.60715</v>
      </c>
      <c r="D8" s="38">
        <v>24740.97708</v>
      </c>
      <c r="E8" s="38">
        <v>25335.44989</v>
      </c>
      <c r="F8" s="38">
        <v>26229.82532</v>
      </c>
      <c r="G8" s="38">
        <v>27316.60777</v>
      </c>
      <c r="H8" s="38">
        <v>28930.5941</v>
      </c>
      <c r="I8" s="38">
        <v>30021.91864</v>
      </c>
      <c r="J8" s="38">
        <v>30978.89808</v>
      </c>
      <c r="K8" s="38">
        <v>31794.48366</v>
      </c>
      <c r="L8" s="38">
        <v>32466.57218</v>
      </c>
      <c r="M8" s="38">
        <v>33320.17498</v>
      </c>
      <c r="N8" s="38">
        <v>34704.15814</v>
      </c>
      <c r="O8" s="38">
        <v>36775.26302</v>
      </c>
      <c r="P8" s="38">
        <v>39598.09767</v>
      </c>
      <c r="Q8" s="38">
        <v>42990.65711</v>
      </c>
      <c r="R8" s="38">
        <v>43735.91903</v>
      </c>
      <c r="S8" s="38">
        <v>43751.53982</v>
      </c>
      <c r="T8" s="38">
        <v>43633.55446</v>
      </c>
      <c r="U8" s="38">
        <v>43574.30943</v>
      </c>
      <c r="V8" s="38">
        <v>43617.36634</v>
      </c>
      <c r="W8" s="38">
        <v>43750.13762</v>
      </c>
      <c r="X8" s="38">
        <v>43938.5597</v>
      </c>
      <c r="Y8" s="38">
        <v>44140.61296</v>
      </c>
      <c r="Z8" s="38">
        <v>44311.29958</v>
      </c>
      <c r="AA8" s="38">
        <v>44404.68118</v>
      </c>
      <c r="AB8" s="38">
        <v>44406.20428</v>
      </c>
      <c r="AC8" s="38">
        <v>44335.21533</v>
      </c>
      <c r="AD8" s="38">
        <v>44206.39752</v>
      </c>
      <c r="AE8" s="38">
        <v>44033.46834</v>
      </c>
      <c r="AF8" s="38">
        <v>43830.07969</v>
      </c>
      <c r="AG8" s="38">
        <v>43609.61438</v>
      </c>
      <c r="AH8" s="38">
        <v>43385.58103</v>
      </c>
      <c r="AI8" s="38">
        <v>43172.31922</v>
      </c>
      <c r="AJ8" s="38">
        <v>42984.92056</v>
      </c>
      <c r="AK8" s="38">
        <v>42839.437</v>
      </c>
    </row>
    <row r="9" ht="14.25" customHeight="1">
      <c r="A9" s="38" t="s">
        <v>114</v>
      </c>
      <c r="B9" s="38">
        <v>-0.0108396732</v>
      </c>
      <c r="C9" s="38">
        <v>-0.00972615032</v>
      </c>
      <c r="D9" s="38">
        <v>-0.00855655455</v>
      </c>
      <c r="E9" s="38">
        <v>-0.00736964439</v>
      </c>
      <c r="F9" s="38">
        <v>-0.00621804997</v>
      </c>
      <c r="G9" s="38">
        <v>-0.00514102453</v>
      </c>
      <c r="H9" s="38">
        <v>-0.0153971481</v>
      </c>
      <c r="I9" s="38">
        <v>-0.0251723711</v>
      </c>
      <c r="J9" s="38">
        <v>-0.0358197411</v>
      </c>
      <c r="K9" s="38">
        <v>-0.0413816843</v>
      </c>
      <c r="L9" s="38">
        <v>-0.0422983049</v>
      </c>
      <c r="M9" s="38">
        <v>-0.0422527927</v>
      </c>
      <c r="N9" s="38">
        <v>-0.0420390876</v>
      </c>
      <c r="O9" s="38">
        <v>-0.0417255096</v>
      </c>
      <c r="P9" s="38">
        <v>-0.0416178984</v>
      </c>
      <c r="Q9" s="38">
        <v>-0.0415040763</v>
      </c>
      <c r="R9" s="38">
        <v>-0.0380291251</v>
      </c>
      <c r="S9" s="38">
        <v>-0.03445709</v>
      </c>
      <c r="T9" s="38">
        <v>-0.0311163412</v>
      </c>
      <c r="U9" s="38">
        <v>-0.0280684886</v>
      </c>
      <c r="V9" s="38">
        <v>-0.0253104165</v>
      </c>
      <c r="W9" s="38">
        <v>-0.0228224472</v>
      </c>
      <c r="X9" s="38">
        <v>-0.0205820421</v>
      </c>
      <c r="Y9" s="38">
        <v>-0.018567097</v>
      </c>
      <c r="Z9" s="38">
        <v>-0.0167569898</v>
      </c>
      <c r="AA9" s="38">
        <v>-0.0151328694</v>
      </c>
      <c r="AB9" s="38">
        <v>-0.0136750491</v>
      </c>
      <c r="AC9" s="38">
        <v>-0.0123675267</v>
      </c>
      <c r="AD9" s="38">
        <v>-0.0111988348</v>
      </c>
      <c r="AE9" s="38">
        <v>-0.0101560806</v>
      </c>
      <c r="AF9" s="38">
        <v>-0.00922649813</v>
      </c>
      <c r="AG9" s="38">
        <v>-0.00839829275</v>
      </c>
      <c r="AH9" s="38">
        <v>-0.00766067996</v>
      </c>
      <c r="AI9" s="38">
        <v>-0.00700364038</v>
      </c>
      <c r="AJ9" s="38">
        <v>-0.00641808992</v>
      </c>
      <c r="AK9" s="38">
        <v>-0.00589592606</v>
      </c>
    </row>
    <row r="10" ht="14.25" customHeight="1">
      <c r="A10" s="38" t="s">
        <v>119</v>
      </c>
      <c r="B10" s="38">
        <v>0.0</v>
      </c>
      <c r="C10" s="38">
        <v>0.0</v>
      </c>
      <c r="D10" s="38">
        <v>0.0</v>
      </c>
      <c r="E10" s="38">
        <v>0.0</v>
      </c>
      <c r="F10" s="38">
        <v>0.0</v>
      </c>
      <c r="G10" s="38">
        <v>0.0</v>
      </c>
      <c r="H10" s="38">
        <v>80.34762723</v>
      </c>
      <c r="I10" s="38">
        <v>116.1104178</v>
      </c>
      <c r="J10" s="38">
        <v>145.3209692</v>
      </c>
      <c r="K10" s="38">
        <v>175.5412359</v>
      </c>
      <c r="L10" s="38">
        <v>210.6415244</v>
      </c>
      <c r="M10" s="38">
        <v>241.7740469</v>
      </c>
      <c r="N10" s="38">
        <v>250.0984847</v>
      </c>
      <c r="O10" s="38">
        <v>261.2373675</v>
      </c>
      <c r="P10" s="38">
        <v>275.7706587</v>
      </c>
      <c r="Q10" s="38">
        <v>293.1996316</v>
      </c>
      <c r="R10" s="38">
        <v>850.7745548</v>
      </c>
      <c r="S10" s="38">
        <v>1414.477216</v>
      </c>
      <c r="T10" s="38">
        <v>1984.660463</v>
      </c>
      <c r="U10" s="38">
        <v>2564.259323</v>
      </c>
      <c r="V10" s="38">
        <v>3155.545505</v>
      </c>
      <c r="W10" s="38">
        <v>3759.383252</v>
      </c>
      <c r="X10" s="38">
        <v>4375.028628</v>
      </c>
      <c r="Y10" s="38">
        <v>5000.118828</v>
      </c>
      <c r="Z10" s="38">
        <v>5630.706735</v>
      </c>
      <c r="AA10" s="38">
        <v>6261.318017</v>
      </c>
      <c r="AB10" s="38">
        <v>6888.780197</v>
      </c>
      <c r="AC10" s="38">
        <v>7513.42094</v>
      </c>
      <c r="AD10" s="38">
        <v>8135.031511</v>
      </c>
      <c r="AE10" s="38">
        <v>8753.656618</v>
      </c>
      <c r="AF10" s="38">
        <v>9369.7512</v>
      </c>
      <c r="AG10" s="38">
        <v>9984.084416</v>
      </c>
      <c r="AH10" s="38">
        <v>10597.68198</v>
      </c>
      <c r="AI10" s="38">
        <v>11211.83143</v>
      </c>
      <c r="AJ10" s="38">
        <v>11828.01202</v>
      </c>
      <c r="AK10" s="38">
        <v>12447.84153</v>
      </c>
    </row>
    <row r="11" ht="14.25" customHeight="1">
      <c r="A11" s="38" t="s">
        <v>125</v>
      </c>
      <c r="B11" s="38">
        <v>0.0</v>
      </c>
      <c r="C11" s="38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18.86032581</v>
      </c>
      <c r="I11" s="38">
        <v>24.75423787</v>
      </c>
      <c r="J11" s="38">
        <v>26.70385896</v>
      </c>
      <c r="K11" s="38">
        <v>28.07286287</v>
      </c>
      <c r="L11" s="38">
        <v>30.88914497</v>
      </c>
      <c r="M11" s="38">
        <v>34.77082388</v>
      </c>
      <c r="N11" s="38">
        <v>37.76457315</v>
      </c>
      <c r="O11" s="38">
        <v>43.43393408</v>
      </c>
      <c r="P11" s="38">
        <v>51.74605957</v>
      </c>
      <c r="Q11" s="38">
        <v>61.76965155</v>
      </c>
      <c r="R11" s="38">
        <v>183.1346666</v>
      </c>
      <c r="S11" s="38">
        <v>298.270672</v>
      </c>
      <c r="T11" s="38">
        <v>405.4467306</v>
      </c>
      <c r="U11" s="38">
        <v>508.4589453</v>
      </c>
      <c r="V11" s="38">
        <v>611.0078001</v>
      </c>
      <c r="W11" s="38">
        <v>715.366641</v>
      </c>
      <c r="X11" s="38">
        <v>822.2367902</v>
      </c>
      <c r="Y11" s="38">
        <v>930.8272108</v>
      </c>
      <c r="Z11" s="38">
        <v>1038.895494</v>
      </c>
      <c r="AA11" s="38">
        <v>1142.759338</v>
      </c>
      <c r="AB11" s="38">
        <v>1239.173396</v>
      </c>
      <c r="AC11" s="38">
        <v>1327.03536</v>
      </c>
      <c r="AD11" s="38">
        <v>1405.93999</v>
      </c>
      <c r="AE11" s="38">
        <v>1475.915008</v>
      </c>
      <c r="AF11" s="38">
        <v>1537.420537</v>
      </c>
      <c r="AG11" s="38">
        <v>1591.387987</v>
      </c>
      <c r="AH11" s="38">
        <v>1639.35887</v>
      </c>
      <c r="AI11" s="38">
        <v>1683.685975</v>
      </c>
      <c r="AJ11" s="38">
        <v>1727.639103</v>
      </c>
      <c r="AK11" s="38">
        <v>1775.574198</v>
      </c>
    </row>
    <row r="12" ht="14.25" customHeight="1">
      <c r="A12" s="38" t="s">
        <v>523</v>
      </c>
      <c r="B12" s="38">
        <v>11162.7</v>
      </c>
      <c r="C12" s="38">
        <v>11285.479928985218</v>
      </c>
      <c r="D12" s="38">
        <v>11407.308789944855</v>
      </c>
      <c r="E12" s="38">
        <v>11551.400000000005</v>
      </c>
      <c r="F12" s="38">
        <v>11770.879048631108</v>
      </c>
      <c r="G12" s="38">
        <v>11980.000000000002</v>
      </c>
      <c r="H12" s="38">
        <v>12112.666077942677</v>
      </c>
      <c r="I12" s="38">
        <v>12231.921597460443</v>
      </c>
      <c r="J12" s="38">
        <v>12340.572678531133</v>
      </c>
      <c r="K12" s="38">
        <v>12441.57279640047</v>
      </c>
      <c r="L12" s="38">
        <v>12538.000000000002</v>
      </c>
      <c r="M12" s="38">
        <v>12628.644100495194</v>
      </c>
      <c r="N12" s="38">
        <v>12711.15120546712</v>
      </c>
      <c r="O12" s="38">
        <v>12787.01118107174</v>
      </c>
      <c r="P12" s="38">
        <v>12857.76551901148</v>
      </c>
      <c r="Q12" s="38">
        <v>12924.99999999999</v>
      </c>
      <c r="R12" s="38">
        <v>12987.33980768337</v>
      </c>
      <c r="S12" s="38">
        <v>13043.583600741978</v>
      </c>
      <c r="T12" s="38">
        <v>13095.639361843481</v>
      </c>
      <c r="U12" s="38">
        <v>13145.452294799103</v>
      </c>
      <c r="V12" s="38">
        <v>13194.999999999993</v>
      </c>
      <c r="W12" s="38">
        <v>13245.256873359665</v>
      </c>
      <c r="X12" s="38">
        <v>13294.882810161</v>
      </c>
      <c r="Y12" s="38">
        <v>13342.390167174399</v>
      </c>
      <c r="Z12" s="38">
        <v>13386.27094286553</v>
      </c>
      <c r="AA12" s="38">
        <v>13424.999999999995</v>
      </c>
      <c r="AB12" s="38">
        <v>13457.692573482454</v>
      </c>
      <c r="AC12" s="38">
        <v>13485.300623348387</v>
      </c>
      <c r="AD12" s="38">
        <v>13509.056174170144</v>
      </c>
      <c r="AE12" s="38">
        <v>13530.204274765883</v>
      </c>
      <c r="AF12" s="38">
        <v>13550.000000000007</v>
      </c>
      <c r="AG12" s="38">
        <v>13567.99063821655</v>
      </c>
      <c r="AH12" s="38">
        <v>13583.321820167159</v>
      </c>
      <c r="AI12" s="38">
        <v>13596.655892654555</v>
      </c>
      <c r="AJ12" s="38">
        <v>13608.658946862013</v>
      </c>
      <c r="AK12" s="38">
        <v>13620.0</v>
      </c>
    </row>
    <row r="13" ht="14.25" customHeight="1">
      <c r="A13" s="38" t="s">
        <v>524</v>
      </c>
      <c r="B13" s="38">
        <v>0.0063</v>
      </c>
      <c r="C13" s="38">
        <v>0.00313589934</v>
      </c>
      <c r="D13" s="38">
        <v>0.00326429099</v>
      </c>
      <c r="E13" s="38">
        <v>0.0148638081</v>
      </c>
      <c r="F13" s="38">
        <v>0.0201866532</v>
      </c>
      <c r="G13" s="38">
        <v>0.0222206672</v>
      </c>
      <c r="H13" s="38">
        <v>0.0298070475</v>
      </c>
      <c r="I13" s="38">
        <v>0.0318999522</v>
      </c>
      <c r="J13" s="38">
        <v>0.0337444784</v>
      </c>
      <c r="K13" s="38">
        <v>0.0353392799</v>
      </c>
      <c r="L13" s="38">
        <v>0.0366831914</v>
      </c>
      <c r="M13" s="38">
        <v>0.0381365851</v>
      </c>
      <c r="N13" s="38">
        <v>0.0397914778</v>
      </c>
      <c r="O13" s="38">
        <v>0.0413320984</v>
      </c>
      <c r="P13" s="38">
        <v>0.0427579317</v>
      </c>
      <c r="Q13" s="38">
        <v>0.0440685</v>
      </c>
      <c r="R13" s="38">
        <v>0.0465397464</v>
      </c>
      <c r="S13" s="38">
        <v>0.049765382</v>
      </c>
      <c r="T13" s="38">
        <v>0.0522594304</v>
      </c>
      <c r="U13" s="38">
        <v>0.0540166367</v>
      </c>
      <c r="V13" s="38">
        <v>0.0550332934</v>
      </c>
      <c r="W13" s="38">
        <v>0.0553896139</v>
      </c>
      <c r="X13" s="38">
        <v>0.0552697935</v>
      </c>
      <c r="Y13" s="38">
        <v>0.0546840746</v>
      </c>
      <c r="Z13" s="38">
        <v>0.0536332331</v>
      </c>
      <c r="AA13" s="38">
        <v>0.0521186599</v>
      </c>
      <c r="AB13" s="38">
        <v>0.0510270609</v>
      </c>
      <c r="AC13" s="38">
        <v>0.050658041</v>
      </c>
      <c r="AD13" s="38">
        <v>0.0502765653</v>
      </c>
      <c r="AE13" s="38">
        <v>0.0498826474</v>
      </c>
      <c r="AF13" s="38">
        <v>0.0494763014</v>
      </c>
      <c r="AG13" s="38">
        <v>0.0491902182</v>
      </c>
      <c r="AH13" s="38">
        <v>0.0490551838</v>
      </c>
      <c r="AI13" s="38">
        <v>0.0489539194</v>
      </c>
      <c r="AJ13" s="38">
        <v>0.0488864152</v>
      </c>
      <c r="AK13" s="38">
        <v>0.0488526647</v>
      </c>
    </row>
    <row r="14" ht="14.25" customHeight="1">
      <c r="A14" s="38" t="s">
        <v>525</v>
      </c>
      <c r="B14" s="38">
        <v>84688.9</v>
      </c>
      <c r="C14" s="38">
        <v>85888.32872</v>
      </c>
      <c r="D14" s="38">
        <v>87096.99378</v>
      </c>
      <c r="E14" s="38">
        <v>89503.25008</v>
      </c>
      <c r="F14" s="38">
        <v>93034.49664</v>
      </c>
      <c r="G14" s="38">
        <v>96773.00741</v>
      </c>
      <c r="H14" s="38">
        <v>100775.1084</v>
      </c>
      <c r="I14" s="38">
        <v>105024.0357</v>
      </c>
      <c r="J14" s="38">
        <v>109530.674</v>
      </c>
      <c r="K14" s="38">
        <v>114312.5464</v>
      </c>
      <c r="L14" s="38">
        <v>119388.3104</v>
      </c>
      <c r="M14" s="38">
        <v>124773.5016</v>
      </c>
      <c r="N14" s="38">
        <v>130484.7523</v>
      </c>
      <c r="O14" s="38">
        <v>136552.7515</v>
      </c>
      <c r="P14" s="38">
        <v>143010.7904</v>
      </c>
      <c r="Q14" s="38">
        <v>149897.2124</v>
      </c>
      <c r="R14" s="38">
        <v>157749.3688</v>
      </c>
      <c r="S14" s="38">
        <v>166574.798</v>
      </c>
      <c r="T14" s="38">
        <v>176299.451</v>
      </c>
      <c r="U14" s="38">
        <v>186867.7261</v>
      </c>
      <c r="V14" s="38">
        <v>198228.3164</v>
      </c>
      <c r="W14" s="38">
        <v>210324.4225</v>
      </c>
      <c r="X14" s="38">
        <v>223084.1754</v>
      </c>
      <c r="Y14" s="38">
        <v>236412.696</v>
      </c>
      <c r="Z14" s="38">
        <v>250186.3313</v>
      </c>
      <c r="AA14" s="38">
        <v>264248.8421</v>
      </c>
      <c r="AB14" s="38">
        <v>278654.0069</v>
      </c>
      <c r="AC14" s="38">
        <v>293592.9002</v>
      </c>
      <c r="AD14" s="38">
        <v>309093.2989</v>
      </c>
      <c r="AE14" s="38">
        <v>325188.3393</v>
      </c>
      <c r="AF14" s="38">
        <v>341916.7763</v>
      </c>
      <c r="AG14" s="38">
        <v>359323.0565</v>
      </c>
      <c r="AH14" s="38">
        <v>377457.4929</v>
      </c>
      <c r="AI14" s="38">
        <v>396376.5938</v>
      </c>
      <c r="AJ14" s="38">
        <v>416143.463</v>
      </c>
      <c r="AK14" s="38">
        <v>436828.2833</v>
      </c>
    </row>
    <row r="15" ht="14.25" customHeight="1">
      <c r="A15" s="38" t="s">
        <v>526</v>
      </c>
      <c r="B15" s="38">
        <v>1.0</v>
      </c>
      <c r="C15" s="38">
        <v>1.041916844</v>
      </c>
      <c r="D15" s="38">
        <v>1.086339432</v>
      </c>
      <c r="E15" s="38">
        <v>1.131508556</v>
      </c>
      <c r="F15" s="38">
        <v>1.178438574</v>
      </c>
      <c r="G15" s="38">
        <v>1.22839717</v>
      </c>
      <c r="H15" s="38">
        <v>1.279643754</v>
      </c>
      <c r="I15" s="38">
        <v>1.333194527</v>
      </c>
      <c r="J15" s="38">
        <v>1.389614804</v>
      </c>
      <c r="K15" s="38">
        <v>1.455076632</v>
      </c>
      <c r="L15" s="38">
        <v>1.529519743</v>
      </c>
      <c r="M15" s="38">
        <v>1.609296631</v>
      </c>
      <c r="N15" s="38">
        <v>1.69272992</v>
      </c>
      <c r="O15" s="38">
        <v>1.7788289</v>
      </c>
      <c r="P15" s="38">
        <v>1.867070344</v>
      </c>
      <c r="Q15" s="38">
        <v>1.958547983</v>
      </c>
      <c r="R15" s="38">
        <v>2.052269602</v>
      </c>
      <c r="S15" s="38">
        <v>2.147662122</v>
      </c>
      <c r="T15" s="38">
        <v>2.247148878</v>
      </c>
      <c r="U15" s="38">
        <v>2.352141564</v>
      </c>
      <c r="V15" s="38">
        <v>2.463448338</v>
      </c>
      <c r="W15" s="38">
        <v>2.581603581</v>
      </c>
      <c r="X15" s="38">
        <v>2.706978131</v>
      </c>
      <c r="Y15" s="38">
        <v>2.839862869</v>
      </c>
      <c r="Z15" s="38">
        <v>2.980486933</v>
      </c>
      <c r="AA15" s="38">
        <v>3.129007003</v>
      </c>
      <c r="AB15" s="38">
        <v>3.285109196</v>
      </c>
      <c r="AC15" s="38">
        <v>3.448136829</v>
      </c>
      <c r="AD15" s="38">
        <v>3.617707265</v>
      </c>
      <c r="AE15" s="38">
        <v>3.793602708</v>
      </c>
      <c r="AF15" s="38">
        <v>3.975701229</v>
      </c>
      <c r="AG15" s="38">
        <v>4.163846112</v>
      </c>
      <c r="AH15" s="38">
        <v>4.357848913</v>
      </c>
      <c r="AI15" s="38">
        <v>4.557616632</v>
      </c>
      <c r="AJ15" s="38">
        <v>4.763140646</v>
      </c>
      <c r="AK15" s="38">
        <v>4.974489737</v>
      </c>
    </row>
    <row r="16" ht="14.25" customHeight="1">
      <c r="A16" s="38" t="s">
        <v>527</v>
      </c>
      <c r="B16" s="38">
        <v>1.0</v>
      </c>
      <c r="C16" s="38">
        <v>1.04</v>
      </c>
      <c r="D16" s="38">
        <v>1.0816</v>
      </c>
      <c r="E16" s="38">
        <v>1.124864</v>
      </c>
      <c r="F16" s="38">
        <v>1.16985856</v>
      </c>
      <c r="G16" s="38">
        <v>1.2166529024</v>
      </c>
      <c r="H16" s="38">
        <v>1.4366383693596434</v>
      </c>
      <c r="I16" s="38">
        <v>1.737783250748561</v>
      </c>
      <c r="J16" s="38">
        <v>2.103754548139571</v>
      </c>
      <c r="K16" s="38">
        <v>2.4901744789838207</v>
      </c>
      <c r="L16" s="38">
        <v>2.8156824312685713</v>
      </c>
      <c r="M16" s="38">
        <v>3.004975067264045</v>
      </c>
      <c r="N16" s="38">
        <v>3.074294213173091</v>
      </c>
      <c r="O16" s="38">
        <v>3.069878212559871</v>
      </c>
      <c r="P16" s="38">
        <v>3.046434476313645</v>
      </c>
      <c r="Q16" s="38">
        <v>3.059013011748571</v>
      </c>
      <c r="R16" s="38">
        <v>3.1049611826911367</v>
      </c>
      <c r="S16" s="38">
        <v>3.1461245539738414</v>
      </c>
      <c r="T16" s="38">
        <v>3.184591660872996</v>
      </c>
      <c r="U16" s="38">
        <v>3.222574135922941</v>
      </c>
      <c r="V16" s="38">
        <v>3.2623955881801696</v>
      </c>
      <c r="W16" s="38">
        <v>3.3064966226789436</v>
      </c>
      <c r="X16" s="38">
        <v>3.357457486368853</v>
      </c>
      <c r="Y16" s="38">
        <v>3.4180401138404664</v>
      </c>
      <c r="Z16" s="38">
        <v>3.4912520266770435</v>
      </c>
      <c r="AA16" s="38">
        <v>3.580435684205714</v>
      </c>
      <c r="AB16" s="38">
        <v>3.6864608044821043</v>
      </c>
      <c r="AC16" s="38">
        <v>3.807676809425486</v>
      </c>
      <c r="AD16" s="38">
        <v>3.943976179274647</v>
      </c>
      <c r="AE16" s="38">
        <v>4.095239121679579</v>
      </c>
      <c r="AF16" s="38">
        <v>4.261299479838749</v>
      </c>
      <c r="AG16" s="38">
        <v>4.441909337486211</v>
      </c>
      <c r="AH16" s="38">
        <v>4.636702120813193</v>
      </c>
      <c r="AI16" s="38">
        <v>4.845154240203698</v>
      </c>
      <c r="AJ16" s="38">
        <v>5.066545582364754</v>
      </c>
      <c r="AK16" s="38">
        <v>5.2999194590632115</v>
      </c>
    </row>
    <row r="17" ht="14.25" customHeight="1">
      <c r="A17" s="38" t="s">
        <v>432</v>
      </c>
      <c r="B17" s="38">
        <v>5285.750044</v>
      </c>
      <c r="C17" s="38">
        <v>5293.48539</v>
      </c>
      <c r="D17" s="38">
        <v>5277.654206</v>
      </c>
      <c r="E17" s="38">
        <v>5299.647663</v>
      </c>
      <c r="F17" s="38">
        <v>5405.36887</v>
      </c>
      <c r="G17" s="38">
        <v>5595.41048</v>
      </c>
      <c r="H17" s="38">
        <v>5974.129176</v>
      </c>
      <c r="I17" s="38">
        <v>5739.39008</v>
      </c>
      <c r="J17" s="38">
        <v>5242.986688</v>
      </c>
      <c r="K17" s="38">
        <v>4788.139667</v>
      </c>
      <c r="L17" s="38">
        <v>4540.154119</v>
      </c>
      <c r="M17" s="38">
        <v>4582.026058</v>
      </c>
      <c r="N17" s="38">
        <v>4976.536043</v>
      </c>
      <c r="O17" s="38">
        <v>5723.632506</v>
      </c>
      <c r="P17" s="38">
        <v>6818.986924</v>
      </c>
      <c r="Q17" s="38">
        <v>8139.874799</v>
      </c>
      <c r="R17" s="38">
        <v>8426.388453</v>
      </c>
      <c r="S17" s="38">
        <v>8290.172014</v>
      </c>
      <c r="T17" s="38">
        <v>8057.477524</v>
      </c>
      <c r="U17" s="38">
        <v>7852.691448</v>
      </c>
      <c r="V17" s="38">
        <v>7708.464743</v>
      </c>
      <c r="W17" s="38">
        <v>7621.741663</v>
      </c>
      <c r="X17" s="38">
        <v>7576.345756</v>
      </c>
      <c r="Y17" s="38">
        <v>7551.51242</v>
      </c>
      <c r="Z17" s="38">
        <v>7524.741305</v>
      </c>
      <c r="AA17" s="38">
        <v>7472.807863</v>
      </c>
      <c r="AB17" s="38">
        <v>7383.345142</v>
      </c>
      <c r="AC17" s="38">
        <v>7259.794478</v>
      </c>
      <c r="AD17" s="38">
        <v>7108.120024</v>
      </c>
      <c r="AE17" s="38">
        <v>6934.661238</v>
      </c>
      <c r="AF17" s="38">
        <v>6745.990149</v>
      </c>
      <c r="AG17" s="38">
        <v>6548.986129</v>
      </c>
      <c r="AH17" s="38">
        <v>6351.273855</v>
      </c>
      <c r="AI17" s="38">
        <v>6161.746206</v>
      </c>
      <c r="AJ17" s="38">
        <v>5990.593633</v>
      </c>
      <c r="AK17" s="38">
        <v>5849.53586</v>
      </c>
    </row>
    <row r="18" ht="14.25" customHeight="1">
      <c r="A18" s="38" t="s">
        <v>431</v>
      </c>
      <c r="B18" s="38">
        <v>18609.93169</v>
      </c>
      <c r="C18" s="38">
        <v>19045.12176</v>
      </c>
      <c r="D18" s="38">
        <v>19463.32287</v>
      </c>
      <c r="E18" s="38">
        <v>20035.80222</v>
      </c>
      <c r="F18" s="38">
        <v>20824.45645</v>
      </c>
      <c r="G18" s="38">
        <v>21721.19729</v>
      </c>
      <c r="H18" s="38">
        <v>22956.46492</v>
      </c>
      <c r="I18" s="38">
        <v>24282.52856</v>
      </c>
      <c r="J18" s="38">
        <v>25735.91139</v>
      </c>
      <c r="K18" s="38">
        <v>27006.34399</v>
      </c>
      <c r="L18" s="38">
        <v>27926.41806</v>
      </c>
      <c r="M18" s="38">
        <v>28738.14892</v>
      </c>
      <c r="N18" s="38">
        <v>29727.6221</v>
      </c>
      <c r="O18" s="38">
        <v>31051.63051</v>
      </c>
      <c r="P18" s="38">
        <v>32779.11074</v>
      </c>
      <c r="Q18" s="38">
        <v>34850.78231</v>
      </c>
      <c r="R18" s="38">
        <v>35309.53057</v>
      </c>
      <c r="S18" s="38">
        <v>35461.36781</v>
      </c>
      <c r="T18" s="38">
        <v>35576.07694</v>
      </c>
      <c r="U18" s="38">
        <v>35721.61799</v>
      </c>
      <c r="V18" s="38">
        <v>35908.90159</v>
      </c>
      <c r="W18" s="38">
        <v>36128.39595</v>
      </c>
      <c r="X18" s="38">
        <v>36362.21394</v>
      </c>
      <c r="Y18" s="38">
        <v>36589.10054</v>
      </c>
      <c r="Z18" s="38">
        <v>36786.55827</v>
      </c>
      <c r="AA18" s="38">
        <v>36931.87331</v>
      </c>
      <c r="AB18" s="38">
        <v>37022.85914</v>
      </c>
      <c r="AC18" s="38">
        <v>37075.42085</v>
      </c>
      <c r="AD18" s="38">
        <v>37098.2775</v>
      </c>
      <c r="AE18" s="38">
        <v>37098.80711</v>
      </c>
      <c r="AF18" s="38">
        <v>37084.08954</v>
      </c>
      <c r="AG18" s="38">
        <v>37060.62825</v>
      </c>
      <c r="AH18" s="38">
        <v>37034.30718</v>
      </c>
      <c r="AI18" s="38">
        <v>37010.57301</v>
      </c>
      <c r="AJ18" s="38">
        <v>36994.32692</v>
      </c>
      <c r="AK18" s="38">
        <v>36989.90115</v>
      </c>
    </row>
    <row r="19" ht="14.25" customHeight="1">
      <c r="A19" s="38" t="s">
        <v>528</v>
      </c>
      <c r="B19" s="38">
        <v>-9.99999999999998E-11</v>
      </c>
      <c r="C19" s="38">
        <v>-1.03999999999999E-10</v>
      </c>
      <c r="D19" s="38">
        <v>-1.08159999999999E-10</v>
      </c>
      <c r="E19" s="38">
        <v>-1.12486399999999E-10</v>
      </c>
      <c r="F19" s="38">
        <v>-1.16985855999999E-10</v>
      </c>
      <c r="G19" s="38">
        <v>-1.21665290239999E-10</v>
      </c>
      <c r="H19" s="38">
        <v>-0.00712214543012777</v>
      </c>
      <c r="I19" s="38">
        <v>-0.0196841997295968</v>
      </c>
      <c r="J19" s="38">
        <v>-0.0341833419320447</v>
      </c>
      <c r="K19" s="38">
        <v>-0.048892651116667</v>
      </c>
      <c r="L19" s="38">
        <v>-0.0596566919104599</v>
      </c>
      <c r="M19" s="38">
        <v>-0.0610468905707361</v>
      </c>
      <c r="N19" s="38">
        <v>-0.0588559194924917</v>
      </c>
      <c r="O19" s="38">
        <v>-0.0536630699793251</v>
      </c>
      <c r="P19" s="38">
        <v>-0.0487250796028072</v>
      </c>
      <c r="Q19" s="38">
        <v>-0.0434799589355714</v>
      </c>
      <c r="R19" s="38">
        <v>-0.0434799589355714</v>
      </c>
      <c r="S19" s="38">
        <v>-0.0434799589355714</v>
      </c>
      <c r="T19" s="38">
        <v>-0.0434799589355714</v>
      </c>
      <c r="U19" s="38">
        <v>-0.0434799589355714</v>
      </c>
      <c r="V19" s="38">
        <v>-0.0434799589355714</v>
      </c>
      <c r="W19" s="38">
        <v>-0.0434799589355714</v>
      </c>
      <c r="X19" s="38">
        <v>-0.0434799589355714</v>
      </c>
      <c r="Y19" s="38">
        <v>-0.0434799589355714</v>
      </c>
      <c r="Z19" s="38">
        <v>-0.0434799589355714</v>
      </c>
      <c r="AA19" s="38">
        <v>-0.0434799589355714</v>
      </c>
      <c r="AB19" s="38">
        <v>-0.0434799589355714</v>
      </c>
      <c r="AC19" s="38">
        <v>-0.0434799589355714</v>
      </c>
      <c r="AD19" s="38">
        <v>-0.0434799589355714</v>
      </c>
      <c r="AE19" s="38">
        <v>-0.0434799589355714</v>
      </c>
      <c r="AF19" s="38">
        <v>-0.0434799589355714</v>
      </c>
      <c r="AG19" s="38">
        <v>-0.0434799589355714</v>
      </c>
      <c r="AH19" s="38">
        <v>-0.0434799589355714</v>
      </c>
      <c r="AI19" s="38">
        <v>-0.0434799589355714</v>
      </c>
      <c r="AJ19" s="38">
        <v>-0.0434799589355714</v>
      </c>
      <c r="AK19" s="38">
        <v>-0.0434799589355714</v>
      </c>
    </row>
    <row r="20" ht="14.25" customHeight="1">
      <c r="A20" s="38" t="s">
        <v>529</v>
      </c>
      <c r="B20" s="38">
        <v>-0.0327815028568067</v>
      </c>
      <c r="C20" s="38">
        <v>-0.0869980613024548</v>
      </c>
      <c r="D20" s="38">
        <v>-0.141214619748103</v>
      </c>
      <c r="E20" s="38">
        <v>-0.195431178193751</v>
      </c>
      <c r="F20" s="38">
        <v>-0.249647736639399</v>
      </c>
      <c r="G20" s="38">
        <v>-0.303864295085047</v>
      </c>
      <c r="H20" s="38">
        <v>-0.745055660067274</v>
      </c>
      <c r="I20" s="38">
        <v>-0.930852513368356</v>
      </c>
      <c r="J20" s="38">
        <v>-1.15699945204311</v>
      </c>
      <c r="K20" s="38">
        <v>-1.39974420466622</v>
      </c>
      <c r="L20" s="38">
        <v>-1.61976105989086</v>
      </c>
      <c r="M20" s="38">
        <v>-1.77469900893087</v>
      </c>
      <c r="N20" s="38">
        <v>-1.90051775400894</v>
      </c>
      <c r="O20" s="38">
        <v>-1.98954837062736</v>
      </c>
      <c r="P20" s="38">
        <v>-2.06813719232746</v>
      </c>
      <c r="Q20" s="38">
        <v>-2.13933504358704</v>
      </c>
      <c r="R20" s="38">
        <v>-2.13933504358704</v>
      </c>
      <c r="S20" s="38">
        <v>-2.13933504358704</v>
      </c>
      <c r="T20" s="38">
        <v>-2.13933504358704</v>
      </c>
      <c r="U20" s="38">
        <v>-2.13933504358704</v>
      </c>
      <c r="V20" s="38">
        <v>-2.13933504358704</v>
      </c>
      <c r="W20" s="38">
        <v>-2.13933504358704</v>
      </c>
      <c r="X20" s="38">
        <v>-2.13933504358704</v>
      </c>
      <c r="Y20" s="38">
        <v>-2.13933504358704</v>
      </c>
      <c r="Z20" s="38">
        <v>-2.13933504358704</v>
      </c>
      <c r="AA20" s="38">
        <v>-2.13933504358704</v>
      </c>
      <c r="AB20" s="38">
        <v>-2.13933504358704</v>
      </c>
      <c r="AC20" s="38">
        <v>-2.13933504358704</v>
      </c>
      <c r="AD20" s="38">
        <v>-2.13933504358704</v>
      </c>
      <c r="AE20" s="38">
        <v>-2.13933504358704</v>
      </c>
      <c r="AF20" s="38">
        <v>-2.13933504358704</v>
      </c>
      <c r="AG20" s="38">
        <v>-2.13933504358704</v>
      </c>
      <c r="AH20" s="38">
        <v>-2.13933504358704</v>
      </c>
      <c r="AI20" s="38">
        <v>-2.13933504358704</v>
      </c>
      <c r="AJ20" s="38">
        <v>-2.13933504358704</v>
      </c>
      <c r="AK20" s="38">
        <v>-2.13933504358704</v>
      </c>
    </row>
    <row r="21" ht="14.25" customHeight="1">
      <c r="A21" s="38" t="s">
        <v>530</v>
      </c>
      <c r="B21" s="38">
        <v>-0.0950270648574594</v>
      </c>
      <c r="C21" s="38">
        <v>-0.0765263874077662</v>
      </c>
      <c r="D21" s="38">
        <v>-0.0580257099580731</v>
      </c>
      <c r="E21" s="38">
        <v>-0.03952503250838</v>
      </c>
      <c r="F21" s="38">
        <v>-0.0210243550586868</v>
      </c>
      <c r="G21" s="38">
        <v>-0.00252367760899371</v>
      </c>
      <c r="H21" s="38">
        <v>-0.0784077048045369</v>
      </c>
      <c r="I21" s="38">
        <v>-0.147048513731399</v>
      </c>
      <c r="J21" s="38">
        <v>-0.197316080422861</v>
      </c>
      <c r="K21" s="38">
        <v>-0.225142554728684</v>
      </c>
      <c r="L21" s="38">
        <v>-0.227125208093401</v>
      </c>
      <c r="M21" s="38">
        <v>-0.238534611368033</v>
      </c>
      <c r="N21" s="38">
        <v>-0.252635814355789</v>
      </c>
      <c r="O21" s="38">
        <v>-0.266873019574003</v>
      </c>
      <c r="P21" s="38">
        <v>-0.27959292719002</v>
      </c>
      <c r="Q21" s="38">
        <v>-0.290352949305386</v>
      </c>
      <c r="R21" s="38">
        <v>-0.290352949305386</v>
      </c>
      <c r="S21" s="38">
        <v>-0.290352949305386</v>
      </c>
      <c r="T21" s="38">
        <v>-0.290352949305386</v>
      </c>
      <c r="U21" s="38">
        <v>-0.290352949305386</v>
      </c>
      <c r="V21" s="38">
        <v>-0.290352949305386</v>
      </c>
      <c r="W21" s="38">
        <v>-0.290352949305386</v>
      </c>
      <c r="X21" s="38">
        <v>-0.290352949305386</v>
      </c>
      <c r="Y21" s="38">
        <v>-0.290352949305386</v>
      </c>
      <c r="Z21" s="38">
        <v>-0.290352949305386</v>
      </c>
      <c r="AA21" s="38">
        <v>-0.290352949305386</v>
      </c>
      <c r="AB21" s="38">
        <v>-0.290352949305386</v>
      </c>
      <c r="AC21" s="38">
        <v>-0.290352949305386</v>
      </c>
      <c r="AD21" s="38">
        <v>-0.290352949305386</v>
      </c>
      <c r="AE21" s="38">
        <v>-0.290352949305386</v>
      </c>
      <c r="AF21" s="38">
        <v>-0.290352949305386</v>
      </c>
      <c r="AG21" s="38">
        <v>-0.290352949305386</v>
      </c>
      <c r="AH21" s="38">
        <v>-0.290352949305386</v>
      </c>
      <c r="AI21" s="38">
        <v>-0.290352949305386</v>
      </c>
      <c r="AJ21" s="38">
        <v>-0.290352949305386</v>
      </c>
      <c r="AK21" s="38">
        <v>-0.290352949305386</v>
      </c>
    </row>
    <row r="22" ht="14.25" customHeight="1">
      <c r="A22" s="38" t="s">
        <v>531</v>
      </c>
      <c r="B22" s="38">
        <v>-0.162525638397339</v>
      </c>
      <c r="C22" s="38">
        <v>-0.130021506357506</v>
      </c>
      <c r="D22" s="38">
        <v>-0.0975173743176747</v>
      </c>
      <c r="E22" s="38">
        <v>-0.0650132422778425</v>
      </c>
      <c r="F22" s="38">
        <v>-0.0325091102380104</v>
      </c>
      <c r="G22" s="38">
        <v>-4.97819817828833E-6</v>
      </c>
      <c r="H22" s="38">
        <v>-1.44484686882183E-6</v>
      </c>
      <c r="I22" s="38">
        <v>-0.145615105902788</v>
      </c>
      <c r="J22" s="38">
        <v>-0.320365224363059</v>
      </c>
      <c r="K22" s="38">
        <v>-0.387015312005879</v>
      </c>
      <c r="L22" s="38">
        <v>-0.399854140758631</v>
      </c>
      <c r="M22" s="38">
        <v>-0.424521590560299</v>
      </c>
      <c r="N22" s="38">
        <v>-0.453432995067876</v>
      </c>
      <c r="O22" s="38">
        <v>-0.483549365658894</v>
      </c>
      <c r="P22" s="38">
        <v>-0.512978435514614</v>
      </c>
      <c r="Q22" s="38">
        <v>-0.54124820143653</v>
      </c>
      <c r="R22" s="38">
        <v>-0.54124820143653</v>
      </c>
      <c r="S22" s="38">
        <v>-0.54124820143653</v>
      </c>
      <c r="T22" s="38">
        <v>-0.54124820143653</v>
      </c>
      <c r="U22" s="38">
        <v>-0.54124820143653</v>
      </c>
      <c r="V22" s="38">
        <v>-0.54124820143653</v>
      </c>
      <c r="W22" s="38">
        <v>-0.54124820143653</v>
      </c>
      <c r="X22" s="38">
        <v>-0.54124820143653</v>
      </c>
      <c r="Y22" s="38">
        <v>-0.54124820143653</v>
      </c>
      <c r="Z22" s="38">
        <v>-0.54124820143653</v>
      </c>
      <c r="AA22" s="38">
        <v>-0.54124820143653</v>
      </c>
      <c r="AB22" s="38">
        <v>-0.54124820143653</v>
      </c>
      <c r="AC22" s="38">
        <v>-0.54124820143653</v>
      </c>
      <c r="AD22" s="38">
        <v>-0.54124820143653</v>
      </c>
      <c r="AE22" s="38">
        <v>-0.54124820143653</v>
      </c>
      <c r="AF22" s="38">
        <v>-0.54124820143653</v>
      </c>
      <c r="AG22" s="38">
        <v>-0.54124820143653</v>
      </c>
      <c r="AH22" s="38">
        <v>-0.54124820143653</v>
      </c>
      <c r="AI22" s="38">
        <v>-0.54124820143653</v>
      </c>
      <c r="AJ22" s="38">
        <v>-0.54124820143653</v>
      </c>
      <c r="AK22" s="38">
        <v>-0.54124820143653</v>
      </c>
    </row>
    <row r="23" ht="14.25" customHeight="1">
      <c r="A23" s="38" t="s">
        <v>532</v>
      </c>
      <c r="B23" s="38">
        <v>-9.999999999999996E-11</v>
      </c>
      <c r="C23" s="38">
        <v>-1.0399999999999996E-10</v>
      </c>
      <c r="D23" s="38">
        <v>-1.0815999999999998E-10</v>
      </c>
      <c r="E23" s="38">
        <v>-1.1248639999999997E-10</v>
      </c>
      <c r="F23" s="38">
        <v>-1.16985856E-10</v>
      </c>
      <c r="G23" s="38">
        <v>-1.2166529023999998E-10</v>
      </c>
      <c r="H23" s="38">
        <v>-1.2653190184959998E-10</v>
      </c>
      <c r="I23" s="38">
        <v>-1.31593177923584E-10</v>
      </c>
      <c r="J23" s="38">
        <v>-1.3685690504052735E-10</v>
      </c>
      <c r="K23" s="38">
        <v>-1.4233118124214846E-10</v>
      </c>
      <c r="L23" s="38">
        <v>-1.4802442849183437E-10</v>
      </c>
      <c r="M23" s="38">
        <v>-1.5394540563150778E-10</v>
      </c>
      <c r="N23" s="38">
        <v>-1.601032218567681E-10</v>
      </c>
      <c r="O23" s="38">
        <v>-1.6650735073103882E-10</v>
      </c>
      <c r="P23" s="38">
        <v>-1.731676447602804E-10</v>
      </c>
      <c r="Q23" s="38">
        <v>-1.8009435055069158E-10</v>
      </c>
      <c r="R23" s="38">
        <v>-1.8729812457271927E-10</v>
      </c>
      <c r="S23" s="38">
        <v>-1.9479004955562808E-10</v>
      </c>
      <c r="T23" s="38">
        <v>-2.0258165153785322E-10</v>
      </c>
      <c r="U23" s="38">
        <v>-2.1068491759936732E-10</v>
      </c>
      <c r="V23" s="38">
        <v>-2.19112314303342E-10</v>
      </c>
      <c r="W23" s="38">
        <v>-2.278768068754757E-10</v>
      </c>
      <c r="X23" s="38">
        <v>-2.3699187915049474E-10</v>
      </c>
      <c r="Y23" s="38">
        <v>-2.4647155431651454E-10</v>
      </c>
      <c r="Z23" s="38">
        <v>-2.563304164891752E-10</v>
      </c>
      <c r="AA23" s="38">
        <v>-2.665836331487421E-10</v>
      </c>
      <c r="AB23" s="38">
        <v>-2.7724697847469186E-10</v>
      </c>
      <c r="AC23" s="38">
        <v>-2.8833685761367956E-10</v>
      </c>
      <c r="AD23" s="38">
        <v>-2.9987033191822676E-10</v>
      </c>
      <c r="AE23" s="38">
        <v>-3.1186514519495583E-10</v>
      </c>
      <c r="AF23" s="38">
        <v>-3.2433975100275405E-10</v>
      </c>
      <c r="AG23" s="38">
        <v>-3.3731334104286427E-10</v>
      </c>
      <c r="AH23" s="38">
        <v>-3.508058746845788E-10</v>
      </c>
      <c r="AI23" s="38">
        <v>-3.64838109671962E-10</v>
      </c>
      <c r="AJ23" s="38">
        <v>-3.794316340588405E-10</v>
      </c>
      <c r="AK23" s="38">
        <v>-3.946088994211942E-10</v>
      </c>
    </row>
    <row r="24" ht="14.25" customHeight="1">
      <c r="A24" s="38" t="s">
        <v>533</v>
      </c>
      <c r="B24" s="38">
        <v>-0.03278150285817227</v>
      </c>
      <c r="C24" s="38">
        <v>-0.03409276297249916</v>
      </c>
      <c r="D24" s="38">
        <v>-0.03545647349139913</v>
      </c>
      <c r="E24" s="38">
        <v>-0.0368747324310551</v>
      </c>
      <c r="F24" s="38">
        <v>-0.038349721728297315</v>
      </c>
      <c r="G24" s="38">
        <v>-0.0398837105974292</v>
      </c>
      <c r="H24" s="38">
        <v>-0.04147905902132637</v>
      </c>
      <c r="I24" s="38">
        <v>-0.04313822138217943</v>
      </c>
      <c r="J24" s="38">
        <v>-0.04486375023746661</v>
      </c>
      <c r="K24" s="38">
        <v>-0.04665830024696528</v>
      </c>
      <c r="L24" s="38">
        <v>-0.04852463225684389</v>
      </c>
      <c r="M24" s="38">
        <v>-0.05046561754711764</v>
      </c>
      <c r="N24" s="38">
        <v>-0.05248424224900236</v>
      </c>
      <c r="O24" s="38">
        <v>-0.054583611938962454</v>
      </c>
      <c r="P24" s="38">
        <v>-0.05676695641652095</v>
      </c>
      <c r="Q24" s="38">
        <v>-0.05903763467318179</v>
      </c>
      <c r="R24" s="38">
        <v>-0.06139914006010906</v>
      </c>
      <c r="S24" s="38">
        <v>-0.06385510566251343</v>
      </c>
      <c r="T24" s="38">
        <v>-0.06640930988901397</v>
      </c>
      <c r="U24" s="38">
        <v>-0.06906568228457453</v>
      </c>
      <c r="V24" s="38">
        <v>-0.07182830957595751</v>
      </c>
      <c r="W24" s="38">
        <v>-0.07470144195899582</v>
      </c>
      <c r="X24" s="38">
        <v>-0.07768949963735564</v>
      </c>
      <c r="Y24" s="38">
        <v>-0.0807970796228499</v>
      </c>
      <c r="Z24" s="38">
        <v>-0.08402896280776388</v>
      </c>
      <c r="AA24" s="38">
        <v>-0.08739012132007443</v>
      </c>
      <c r="AB24" s="38">
        <v>-0.09088572617287742</v>
      </c>
      <c r="AC24" s="38">
        <v>-0.09452115521979251</v>
      </c>
      <c r="AD24" s="38">
        <v>-0.09830200142858422</v>
      </c>
      <c r="AE24" s="38">
        <v>-0.1022340814857276</v>
      </c>
      <c r="AF24" s="38">
        <v>-0.1063234447451567</v>
      </c>
      <c r="AG24" s="38">
        <v>-0.110576382534963</v>
      </c>
      <c r="AH24" s="38">
        <v>-0.11499943783636149</v>
      </c>
      <c r="AI24" s="38">
        <v>-0.11959941534981597</v>
      </c>
      <c r="AJ24" s="38">
        <v>-0.12438339196380864</v>
      </c>
      <c r="AK24" s="38">
        <v>-0.12935872764236095</v>
      </c>
    </row>
    <row r="25" ht="14.25" customHeight="1">
      <c r="A25" s="38" t="s">
        <v>534</v>
      </c>
      <c r="B25" s="38">
        <v>0.0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0.0</v>
      </c>
      <c r="I25" s="38">
        <v>0.0</v>
      </c>
      <c r="J25" s="38">
        <v>0.0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38">
        <v>0.0</v>
      </c>
      <c r="S25" s="38">
        <v>0.0</v>
      </c>
      <c r="T25" s="38">
        <v>0.0</v>
      </c>
      <c r="U25" s="38">
        <v>0.0</v>
      </c>
      <c r="V25" s="38">
        <v>0.0</v>
      </c>
      <c r="W25" s="38">
        <v>0.0</v>
      </c>
      <c r="X25" s="38">
        <v>0.0</v>
      </c>
      <c r="Y25" s="38">
        <v>0.0</v>
      </c>
      <c r="Z25" s="38">
        <v>0.0</v>
      </c>
      <c r="AA25" s="38">
        <v>0.0</v>
      </c>
      <c r="AB25" s="38">
        <v>0.0</v>
      </c>
      <c r="AC25" s="38">
        <v>0.0</v>
      </c>
      <c r="AD25" s="38">
        <v>0.0</v>
      </c>
      <c r="AE25" s="38">
        <v>0.0</v>
      </c>
      <c r="AF25" s="38">
        <v>0.0</v>
      </c>
      <c r="AG25" s="38">
        <v>0.0</v>
      </c>
      <c r="AH25" s="38">
        <v>0.0</v>
      </c>
      <c r="AI25" s="38">
        <v>0.0</v>
      </c>
      <c r="AJ25" s="38">
        <v>0.0</v>
      </c>
      <c r="AK25" s="38">
        <v>0.0</v>
      </c>
    </row>
    <row r="26" ht="14.25" customHeight="1">
      <c r="A26" s="38" t="s">
        <v>535</v>
      </c>
      <c r="B26" s="38">
        <v>0.0</v>
      </c>
      <c r="C26" s="38">
        <v>0.0</v>
      </c>
      <c r="D26" s="38">
        <v>0.0</v>
      </c>
      <c r="E26" s="38">
        <v>0.0</v>
      </c>
      <c r="F26" s="38">
        <v>0.0</v>
      </c>
      <c r="G26" s="38">
        <v>0.0</v>
      </c>
      <c r="H26" s="38">
        <v>0.0</v>
      </c>
      <c r="I26" s="38">
        <v>0.0</v>
      </c>
      <c r="J26" s="38">
        <v>0.0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38">
        <v>0.0</v>
      </c>
      <c r="S26" s="38">
        <v>0.0</v>
      </c>
      <c r="T26" s="38">
        <v>0.0</v>
      </c>
      <c r="U26" s="38">
        <v>0.0</v>
      </c>
      <c r="V26" s="38">
        <v>0.0</v>
      </c>
      <c r="W26" s="38">
        <v>0.0</v>
      </c>
      <c r="X26" s="38">
        <v>0.0</v>
      </c>
      <c r="Y26" s="38">
        <v>0.0</v>
      </c>
      <c r="Z26" s="38">
        <v>0.0</v>
      </c>
      <c r="AA26" s="38">
        <v>0.0</v>
      </c>
      <c r="AB26" s="38">
        <v>0.0</v>
      </c>
      <c r="AC26" s="38">
        <v>0.0</v>
      </c>
      <c r="AD26" s="38">
        <v>0.0</v>
      </c>
      <c r="AE26" s="38">
        <v>0.0</v>
      </c>
      <c r="AF26" s="38">
        <v>0.0</v>
      </c>
      <c r="AG26" s="38">
        <v>0.0</v>
      </c>
      <c r="AH26" s="38">
        <v>0.0</v>
      </c>
      <c r="AI26" s="38">
        <v>0.0</v>
      </c>
      <c r="AJ26" s="38">
        <v>0.0</v>
      </c>
      <c r="AK26" s="38">
        <v>0.0</v>
      </c>
    </row>
    <row r="27" ht="14.25" customHeight="1">
      <c r="A27" s="38" t="s">
        <v>130</v>
      </c>
      <c r="B27" s="38">
        <v>-38.41698303651955</v>
      </c>
      <c r="C27" s="38">
        <v>-34.32253911310176</v>
      </c>
      <c r="D27" s="38">
        <v>-30.12209970567503</v>
      </c>
      <c r="E27" s="38">
        <v>-26.034948173515108</v>
      </c>
      <c r="F27" s="38">
        <v>-22.054784657685897</v>
      </c>
      <c r="G27" s="38">
        <v>-18.212817972334996</v>
      </c>
      <c r="H27" s="38">
        <v>-53.633508647109124</v>
      </c>
      <c r="I27" s="38">
        <v>-88.05912882388812</v>
      </c>
      <c r="J27" s="38">
        <v>-126.64622140712699</v>
      </c>
      <c r="K27" s="38">
        <v>-148.7819634764247</v>
      </c>
      <c r="L27" s="38">
        <v>-155.5422336179329</v>
      </c>
      <c r="M27" s="38">
        <v>-158.2233256794835</v>
      </c>
      <c r="N27" s="38">
        <v>-158.06347787706343</v>
      </c>
      <c r="O27" s="38">
        <v>-154.93385160891953</v>
      </c>
      <c r="P27" s="38">
        <v>-150.30541604729808</v>
      </c>
      <c r="Q27" s="38">
        <v>-144.71389271134836</v>
      </c>
      <c r="R27" s="38">
        <v>-137.1657578848695</v>
      </c>
      <c r="S27" s="38">
        <v>-131.18813257845747</v>
      </c>
      <c r="T27" s="38">
        <v>-125.72420327841157</v>
      </c>
      <c r="U27" s="38">
        <v>-120.37126252503808</v>
      </c>
      <c r="V27" s="38">
        <v>-115.02852352588377</v>
      </c>
      <c r="W27" s="38">
        <v>-109.71663835823931</v>
      </c>
      <c r="X27" s="38">
        <v>-104.49882566192957</v>
      </c>
      <c r="Y27" s="38">
        <v>-99.44350937403729</v>
      </c>
      <c r="Z27" s="38">
        <v>-94.61175459601631</v>
      </c>
      <c r="AA27" s="38">
        <v>-90.05454178109521</v>
      </c>
      <c r="AB27" s="38">
        <v>-85.81249598010538</v>
      </c>
      <c r="AC27" s="38">
        <v>-81.89918567277059</v>
      </c>
      <c r="AD27" s="38">
        <v>-78.30280200059428</v>
      </c>
      <c r="AE27" s="38">
        <v>-75.00292637886149</v>
      </c>
      <c r="AF27" s="38">
        <v>-71.9755592383131</v>
      </c>
      <c r="AG27" s="38">
        <v>-69.19804871505012</v>
      </c>
      <c r="AH27" s="38">
        <v>-66.64843440984274</v>
      </c>
      <c r="AI27" s="38">
        <v>-64.3022929548453</v>
      </c>
      <c r="AJ27" s="38">
        <v>-62.13449112756003</v>
      </c>
      <c r="AK27" s="38">
        <v>-60.120007161941295</v>
      </c>
    </row>
    <row r="28" ht="14.25" customHeight="1">
      <c r="A28" s="38" t="s">
        <v>536</v>
      </c>
      <c r="B28" s="38">
        <v>0.0</v>
      </c>
      <c r="C28" s="38">
        <v>0.0</v>
      </c>
      <c r="D28" s="38">
        <v>0.0</v>
      </c>
      <c r="E28" s="38">
        <v>0.0</v>
      </c>
      <c r="F28" s="38">
        <v>0.0</v>
      </c>
      <c r="G28" s="38">
        <v>0.0</v>
      </c>
      <c r="H28" s="38">
        <v>3.5</v>
      </c>
      <c r="I28" s="38">
        <v>4.781644444444444</v>
      </c>
      <c r="J28" s="38">
        <v>5.646622222222222</v>
      </c>
      <c r="K28" s="38">
        <v>6.5</v>
      </c>
      <c r="L28" s="38">
        <v>7.542733333333333</v>
      </c>
      <c r="M28" s="38">
        <v>8.413</v>
      </c>
      <c r="N28" s="38">
        <v>8.413</v>
      </c>
      <c r="O28" s="38">
        <v>8.413</v>
      </c>
      <c r="P28" s="38">
        <v>8.413</v>
      </c>
      <c r="Q28" s="38">
        <v>8.413</v>
      </c>
      <c r="R28" s="38">
        <v>24.09475688392857</v>
      </c>
      <c r="S28" s="38">
        <v>39.887835785714294</v>
      </c>
      <c r="T28" s="38">
        <v>55.7863776517857</v>
      </c>
      <c r="U28" s="38">
        <v>71.78452342857143</v>
      </c>
      <c r="V28" s="38">
        <v>87.87641406249999</v>
      </c>
      <c r="W28" s="38">
        <v>104.05619049999999</v>
      </c>
      <c r="X28" s="38">
        <v>120.31799368749998</v>
      </c>
      <c r="Y28" s="38">
        <v>136.6559645714286</v>
      </c>
      <c r="Z28" s="38">
        <v>153.06424409821435</v>
      </c>
      <c r="AA28" s="38">
        <v>169.5369732142857</v>
      </c>
      <c r="AB28" s="38">
        <v>186.06829286607143</v>
      </c>
      <c r="AC28" s="38">
        <v>202.65234399999997</v>
      </c>
      <c r="AD28" s="38">
        <v>219.28326756249996</v>
      </c>
      <c r="AE28" s="38">
        <v>235.95520449999995</v>
      </c>
      <c r="AF28" s="38">
        <v>252.6622957589285</v>
      </c>
      <c r="AG28" s="38">
        <v>269.39868228571436</v>
      </c>
      <c r="AH28" s="38">
        <v>286.1585050267857</v>
      </c>
      <c r="AI28" s="38">
        <v>302.93590492857135</v>
      </c>
      <c r="AJ28" s="38">
        <v>319.7250229375</v>
      </c>
      <c r="AK28" s="38">
        <v>336.52</v>
      </c>
    </row>
    <row r="29" ht="14.25" customHeight="1">
      <c r="A29" s="38" t="s">
        <v>537</v>
      </c>
      <c r="B29" s="38">
        <v>0.0</v>
      </c>
      <c r="C29" s="38">
        <v>0.0</v>
      </c>
      <c r="D29" s="38">
        <v>0.0</v>
      </c>
      <c r="E29" s="38">
        <v>0.0</v>
      </c>
      <c r="F29" s="38">
        <v>0.0</v>
      </c>
      <c r="G29" s="38">
        <v>0.0</v>
      </c>
      <c r="H29" s="38">
        <v>0.0</v>
      </c>
      <c r="I29" s="38">
        <v>0.0</v>
      </c>
      <c r="J29" s="38">
        <v>0.0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38">
        <v>0.0</v>
      </c>
      <c r="S29" s="38">
        <v>0.0</v>
      </c>
      <c r="T29" s="38">
        <v>0.0</v>
      </c>
      <c r="U29" s="38">
        <v>0.0</v>
      </c>
      <c r="V29" s="38">
        <v>0.0</v>
      </c>
      <c r="W29" s="38">
        <v>0.0</v>
      </c>
      <c r="X29" s="38">
        <v>0.0</v>
      </c>
      <c r="Y29" s="38">
        <v>0.0</v>
      </c>
      <c r="Z29" s="38">
        <v>0.0</v>
      </c>
      <c r="AA29" s="38">
        <v>0.0</v>
      </c>
      <c r="AB29" s="38">
        <v>0.0</v>
      </c>
      <c r="AC29" s="38">
        <v>0.0</v>
      </c>
      <c r="AD29" s="38">
        <v>0.0</v>
      </c>
      <c r="AE29" s="38">
        <v>0.0</v>
      </c>
      <c r="AF29" s="38">
        <v>0.0</v>
      </c>
      <c r="AG29" s="38">
        <v>0.0</v>
      </c>
      <c r="AH29" s="38">
        <v>0.0</v>
      </c>
      <c r="AI29" s="38">
        <v>0.0</v>
      </c>
      <c r="AJ29" s="38">
        <v>0.0</v>
      </c>
      <c r="AK29" s="38">
        <v>0.0</v>
      </c>
    </row>
    <row r="30" ht="14.25" customHeight="1">
      <c r="A30" s="38" t="s">
        <v>115</v>
      </c>
      <c r="B30" s="38">
        <v>0.0</v>
      </c>
      <c r="C30" s="38">
        <v>0.0</v>
      </c>
      <c r="D30" s="38">
        <v>0.0</v>
      </c>
      <c r="E30" s="38">
        <v>0.0</v>
      </c>
      <c r="F30" s="38">
        <v>0.0</v>
      </c>
      <c r="G30" s="38">
        <v>0.0</v>
      </c>
      <c r="H30" s="38">
        <v>-1.690133E-4</v>
      </c>
      <c r="I30" s="38">
        <v>-4.16375641E-4</v>
      </c>
      <c r="J30" s="38">
        <v>-6.30095063E-4</v>
      </c>
      <c r="K30" s="38">
        <v>-7.81593394E-4</v>
      </c>
      <c r="L30" s="38">
        <v>-8.42056644E-4</v>
      </c>
      <c r="M30" s="38">
        <v>-7.9210642E-4</v>
      </c>
      <c r="N30" s="38">
        <v>-7.39069381E-4</v>
      </c>
      <c r="O30" s="38">
        <v>-6.84603424E-4</v>
      </c>
      <c r="P30" s="38">
        <v>-6.54390838E-4</v>
      </c>
      <c r="Q30" s="38">
        <v>-6.22899743E-4</v>
      </c>
      <c r="R30" s="38">
        <v>-5.85504947E-4</v>
      </c>
      <c r="S30" s="38">
        <v>-5.28396357E-4</v>
      </c>
      <c r="T30" s="38">
        <v>-4.71094421E-4</v>
      </c>
      <c r="U30" s="38">
        <v>-4.19723973E-4</v>
      </c>
      <c r="V30" s="38">
        <v>-3.75095943E-4</v>
      </c>
      <c r="W30" s="38">
        <v>-3.36333287E-4</v>
      </c>
      <c r="X30" s="38">
        <v>-3.02233807E-4</v>
      </c>
      <c r="Y30" s="38">
        <v>-2.7170732E-4</v>
      </c>
      <c r="Z30" s="38">
        <v>-2.43879605E-4</v>
      </c>
      <c r="AA30" s="38">
        <v>-2.18089379E-4</v>
      </c>
      <c r="AB30" s="38">
        <v>-1.93998598E-4</v>
      </c>
      <c r="AC30" s="38">
        <v>-1.71636514E-4</v>
      </c>
      <c r="AD30" s="38">
        <v>-1.51096129E-4</v>
      </c>
      <c r="AE30" s="38">
        <v>-1.32389102E-4</v>
      </c>
      <c r="AF30" s="38">
        <v>-1.15473752E-4</v>
      </c>
      <c r="AG30" s="38">
        <v>-1.0027695E-4</v>
      </c>
      <c r="AH30" s="38">
        <v>-8.67074631E-5</v>
      </c>
      <c r="AI30" s="38">
        <v>-7.46639654E-5</v>
      </c>
      <c r="AJ30" s="38">
        <v>-6.40404846E-5</v>
      </c>
      <c r="AK30" s="38">
        <v>-5.47313526E-5</v>
      </c>
    </row>
    <row r="31" ht="14.25" customHeight="1">
      <c r="A31" s="38" t="s">
        <v>116</v>
      </c>
      <c r="B31" s="38">
        <v>-7.08475373E-4</v>
      </c>
      <c r="C31" s="38">
        <v>-0.00178429923</v>
      </c>
      <c r="D31" s="38">
        <v>-0.00275805256</v>
      </c>
      <c r="E31" s="38">
        <v>-0.00362171412</v>
      </c>
      <c r="F31" s="38">
        <v>-0.00437884777</v>
      </c>
      <c r="G31" s="38">
        <v>-0.00505561621</v>
      </c>
      <c r="H31" s="38">
        <v>-0.0126519436</v>
      </c>
      <c r="I31" s="38">
        <v>-0.0151022142</v>
      </c>
      <c r="J31" s="38">
        <v>-0.0172765069</v>
      </c>
      <c r="K31" s="38">
        <v>-0.0188767644</v>
      </c>
      <c r="L31" s="38">
        <v>-0.0195838187</v>
      </c>
      <c r="M31" s="38">
        <v>-0.0193011627</v>
      </c>
      <c r="N31" s="38">
        <v>-0.018925396</v>
      </c>
      <c r="O31" s="38">
        <v>-0.0184837557</v>
      </c>
      <c r="P31" s="38">
        <v>-0.0182296848</v>
      </c>
      <c r="Q31" s="38">
        <v>-0.0179579083</v>
      </c>
      <c r="R31" s="38">
        <v>-0.0163010061</v>
      </c>
      <c r="S31" s="38">
        <v>-0.0145066926</v>
      </c>
      <c r="T31" s="38">
        <v>-0.0128248403</v>
      </c>
      <c r="U31" s="38">
        <v>-0.0113153944</v>
      </c>
      <c r="V31" s="38">
        <v>-0.00998195053</v>
      </c>
      <c r="W31" s="38">
        <v>-0.00881094473</v>
      </c>
      <c r="X31" s="38">
        <v>-0.00778466828</v>
      </c>
      <c r="Y31" s="38">
        <v>-0.00688554137</v>
      </c>
      <c r="Z31" s="38">
        <v>-0.00609762743</v>
      </c>
      <c r="AA31" s="38">
        <v>-0.00540703171</v>
      </c>
      <c r="AB31" s="38">
        <v>-0.00480095786</v>
      </c>
      <c r="AC31" s="38">
        <v>-0.00426925545</v>
      </c>
      <c r="AD31" s="38">
        <v>-0.00380424805</v>
      </c>
      <c r="AE31" s="38">
        <v>-0.00339826759</v>
      </c>
      <c r="AF31" s="38">
        <v>-0.00304416913</v>
      </c>
      <c r="AG31" s="38">
        <v>-0.00273559028</v>
      </c>
      <c r="AH31" s="38">
        <v>-0.00246692283</v>
      </c>
      <c r="AI31" s="38">
        <v>-0.00223318688</v>
      </c>
      <c r="AJ31" s="38">
        <v>-0.00203003652</v>
      </c>
      <c r="AK31" s="38">
        <v>-0.00185372591</v>
      </c>
    </row>
    <row r="32" ht="14.25" customHeight="1">
      <c r="A32" s="38" t="s">
        <v>117</v>
      </c>
      <c r="B32" s="38">
        <v>-0.00388126425</v>
      </c>
      <c r="C32" s="38">
        <v>-0.00305593314</v>
      </c>
      <c r="D32" s="38">
        <v>-0.00224569136</v>
      </c>
      <c r="E32" s="38">
        <v>-0.00146698611</v>
      </c>
      <c r="F32" s="38">
        <v>-7.44371594E-4</v>
      </c>
      <c r="G32" s="38">
        <v>-8.52472283E-5</v>
      </c>
      <c r="H32" s="38">
        <v>-0.00257614538</v>
      </c>
      <c r="I32" s="38">
        <v>-0.00491570124</v>
      </c>
      <c r="J32" s="38">
        <v>-0.0069359737</v>
      </c>
      <c r="K32" s="38">
        <v>-0.00812888063</v>
      </c>
      <c r="L32" s="38">
        <v>-0.00804893506</v>
      </c>
      <c r="M32" s="38">
        <v>-0.00805159637</v>
      </c>
      <c r="N32" s="38">
        <v>-0.00802695857</v>
      </c>
      <c r="O32" s="38">
        <v>-0.00799012555</v>
      </c>
      <c r="P32" s="38">
        <v>-0.00795054514</v>
      </c>
      <c r="Q32" s="38">
        <v>-0.00791444673</v>
      </c>
      <c r="R32" s="38">
        <v>-0.00728866628</v>
      </c>
      <c r="S32" s="38">
        <v>-0.00666339709</v>
      </c>
      <c r="T32" s="38">
        <v>-0.00608225977</v>
      </c>
      <c r="U32" s="38">
        <v>-0.00554604239</v>
      </c>
      <c r="V32" s="38">
        <v>-0.00505102055</v>
      </c>
      <c r="W32" s="38">
        <v>-0.0045942283</v>
      </c>
      <c r="X32" s="38">
        <v>-0.00417360017</v>
      </c>
      <c r="Y32" s="38">
        <v>-0.00378740224</v>
      </c>
      <c r="Z32" s="38">
        <v>-0.00343393342</v>
      </c>
      <c r="AA32" s="38">
        <v>-0.00311141729</v>
      </c>
      <c r="AB32" s="38">
        <v>-0.00281745978</v>
      </c>
      <c r="AC32" s="38">
        <v>-0.00255011656</v>
      </c>
      <c r="AD32" s="38">
        <v>-0.00230813954</v>
      </c>
      <c r="AE32" s="38">
        <v>-0.00208973601</v>
      </c>
      <c r="AF32" s="38">
        <v>-0.00189295877</v>
      </c>
      <c r="AG32" s="38">
        <v>-0.00171590334</v>
      </c>
      <c r="AH32" s="38">
        <v>-0.0015567352</v>
      </c>
      <c r="AI32" s="38">
        <v>-0.00141366506</v>
      </c>
      <c r="AJ32" s="38">
        <v>-0.00128500854</v>
      </c>
      <c r="AK32" s="38">
        <v>-0.00116921477</v>
      </c>
    </row>
    <row r="33" ht="14.25" customHeight="1">
      <c r="A33" s="38" t="s">
        <v>118</v>
      </c>
      <c r="B33" s="38">
        <v>-0.00624993358</v>
      </c>
      <c r="C33" s="38">
        <v>-0.00488591795</v>
      </c>
      <c r="D33" s="38">
        <v>-0.00355281063</v>
      </c>
      <c r="E33" s="38">
        <v>-0.00228094415</v>
      </c>
      <c r="F33" s="38">
        <v>-0.0010948306</v>
      </c>
      <c r="G33" s="38">
        <v>-1.61084506E-7</v>
      </c>
      <c r="H33" s="38">
        <v>-4.58598235E-8</v>
      </c>
      <c r="I33" s="38">
        <v>-0.00473808006</v>
      </c>
      <c r="J33" s="38">
        <v>-0.0109771655</v>
      </c>
      <c r="K33" s="38">
        <v>-0.0135944459</v>
      </c>
      <c r="L33" s="38">
        <v>-0.0138234945</v>
      </c>
      <c r="M33" s="38">
        <v>-0.0141079272</v>
      </c>
      <c r="N33" s="38">
        <v>-0.0143476637</v>
      </c>
      <c r="O33" s="38">
        <v>-0.0145670249</v>
      </c>
      <c r="P33" s="38">
        <v>-0.0147832777</v>
      </c>
      <c r="Q33" s="38">
        <v>-0.0150088215</v>
      </c>
      <c r="R33" s="38">
        <v>-0.0138539478</v>
      </c>
      <c r="S33" s="38">
        <v>-0.012758604</v>
      </c>
      <c r="T33" s="38">
        <v>-0.0117381468</v>
      </c>
      <c r="U33" s="38">
        <v>-0.0107873279</v>
      </c>
      <c r="V33" s="38">
        <v>-0.00990234945</v>
      </c>
      <c r="W33" s="38">
        <v>-0.00908094088</v>
      </c>
      <c r="X33" s="38">
        <v>-0.00832153984</v>
      </c>
      <c r="Y33" s="38">
        <v>-0.00762244606</v>
      </c>
      <c r="Z33" s="38">
        <v>-0.00698154938</v>
      </c>
      <c r="AA33" s="38">
        <v>-0.00639633106</v>
      </c>
      <c r="AB33" s="38">
        <v>-0.0058626329</v>
      </c>
      <c r="AC33" s="38">
        <v>-0.00537651816</v>
      </c>
      <c r="AD33" s="38">
        <v>-0.0049353511</v>
      </c>
      <c r="AE33" s="38">
        <v>-0.0045356879</v>
      </c>
      <c r="AF33" s="38">
        <v>-0.00417389648</v>
      </c>
      <c r="AG33" s="38">
        <v>-0.00384652219</v>
      </c>
      <c r="AH33" s="38">
        <v>-0.00355031447</v>
      </c>
      <c r="AI33" s="38">
        <v>-0.00328212447</v>
      </c>
      <c r="AJ33" s="38">
        <v>-0.00303900438</v>
      </c>
      <c r="AK33" s="38">
        <v>-0.00281825403</v>
      </c>
    </row>
    <row r="34" ht="14.25" customHeight="1">
      <c r="A34" s="38" t="s">
        <v>120</v>
      </c>
      <c r="B34" s="38">
        <v>0.0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0.0</v>
      </c>
      <c r="I34" s="38">
        <v>0.0</v>
      </c>
      <c r="J34" s="38">
        <v>0.0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38">
        <v>0.0</v>
      </c>
      <c r="S34" s="38">
        <v>0.0</v>
      </c>
      <c r="T34" s="38">
        <v>0.0</v>
      </c>
      <c r="U34" s="38">
        <v>0.0</v>
      </c>
      <c r="V34" s="38">
        <v>0.0</v>
      </c>
      <c r="W34" s="38">
        <v>0.0</v>
      </c>
      <c r="X34" s="38">
        <v>0.0</v>
      </c>
      <c r="Y34" s="38">
        <v>0.0</v>
      </c>
      <c r="Z34" s="38">
        <v>0.0</v>
      </c>
      <c r="AA34" s="38">
        <v>0.0</v>
      </c>
      <c r="AB34" s="38">
        <v>0.0</v>
      </c>
      <c r="AC34" s="38">
        <v>0.0</v>
      </c>
      <c r="AD34" s="38">
        <v>0.0</v>
      </c>
      <c r="AE34" s="38">
        <v>0.0</v>
      </c>
      <c r="AF34" s="38">
        <v>0.0</v>
      </c>
      <c r="AG34" s="38">
        <v>0.0</v>
      </c>
      <c r="AH34" s="38">
        <v>0.0</v>
      </c>
      <c r="AI34" s="38">
        <v>0.0</v>
      </c>
      <c r="AJ34" s="38">
        <v>0.0</v>
      </c>
      <c r="AK34" s="38">
        <v>0.0</v>
      </c>
    </row>
    <row r="35" ht="14.25" customHeight="1">
      <c r="A35" s="38" t="s">
        <v>121</v>
      </c>
      <c r="B35" s="38">
        <v>0.0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15.72671523</v>
      </c>
      <c r="I35" s="38">
        <v>21.52865218</v>
      </c>
      <c r="J35" s="38">
        <v>24.95687473</v>
      </c>
      <c r="K35" s="38">
        <v>28.09667577</v>
      </c>
      <c r="L35" s="38">
        <v>32.15466617</v>
      </c>
      <c r="M35" s="38">
        <v>35.98650833</v>
      </c>
      <c r="N35" s="38">
        <v>36.93210941</v>
      </c>
      <c r="O35" s="38">
        <v>38.74446712</v>
      </c>
      <c r="P35" s="38">
        <v>41.36763335</v>
      </c>
      <c r="Q35" s="38">
        <v>44.61018855</v>
      </c>
      <c r="R35" s="38">
        <v>128.4481341</v>
      </c>
      <c r="S35" s="38">
        <v>213.4581725</v>
      </c>
      <c r="T35" s="38">
        <v>300.5783241</v>
      </c>
      <c r="U35" s="38">
        <v>390.6108358</v>
      </c>
      <c r="V35" s="38">
        <v>483.9396165</v>
      </c>
      <c r="W35" s="38">
        <v>580.4937734</v>
      </c>
      <c r="X35" s="38">
        <v>679.7500397</v>
      </c>
      <c r="Y35" s="38">
        <v>780.7490825</v>
      </c>
      <c r="Z35" s="38">
        <v>882.1158983</v>
      </c>
      <c r="AA35" s="38">
        <v>982.0895441</v>
      </c>
      <c r="AB35" s="38">
        <v>1079.347293</v>
      </c>
      <c r="AC35" s="38">
        <v>1173.328478</v>
      </c>
      <c r="AD35" s="38">
        <v>1263.44088</v>
      </c>
      <c r="AE35" s="38">
        <v>1349.243773</v>
      </c>
      <c r="AF35" s="38">
        <v>1430.480507</v>
      </c>
      <c r="AG35" s="38">
        <v>1507.055551</v>
      </c>
      <c r="AH35" s="38">
        <v>1579.014865</v>
      </c>
      <c r="AI35" s="38">
        <v>1646.538666</v>
      </c>
      <c r="AJ35" s="38">
        <v>1709.91526</v>
      </c>
      <c r="AK35" s="38">
        <v>1769.516965</v>
      </c>
    </row>
    <row r="36" ht="14.25" customHeight="1">
      <c r="A36" s="38" t="s">
        <v>122</v>
      </c>
      <c r="B36" s="38">
        <v>0.0</v>
      </c>
      <c r="C36" s="38">
        <v>0.0</v>
      </c>
      <c r="D36" s="38">
        <v>0.0</v>
      </c>
      <c r="E36" s="38">
        <v>0.0</v>
      </c>
      <c r="F36" s="38">
        <v>0.0</v>
      </c>
      <c r="G36" s="38">
        <v>0.0</v>
      </c>
      <c r="H36" s="38">
        <v>19.94210126</v>
      </c>
      <c r="I36" s="38">
        <v>28.48399666</v>
      </c>
      <c r="J36" s="38">
        <v>33.96930807</v>
      </c>
      <c r="K36" s="38">
        <v>38.84203143</v>
      </c>
      <c r="L36" s="38">
        <v>44.58980148</v>
      </c>
      <c r="M36" s="38">
        <v>49.54085907</v>
      </c>
      <c r="N36" s="38">
        <v>50.36883898</v>
      </c>
      <c r="O36" s="38">
        <v>52.32336181</v>
      </c>
      <c r="P36" s="38">
        <v>55.37046661</v>
      </c>
      <c r="Q36" s="38">
        <v>58.95579984</v>
      </c>
      <c r="R36" s="38">
        <v>170.9437092</v>
      </c>
      <c r="S36" s="38">
        <v>279.077699</v>
      </c>
      <c r="T36" s="38">
        <v>381.1289355</v>
      </c>
      <c r="U36" s="38">
        <v>477.507484</v>
      </c>
      <c r="V36" s="38">
        <v>569.2958008</v>
      </c>
      <c r="W36" s="38">
        <v>657.4855994</v>
      </c>
      <c r="X36" s="38">
        <v>742.7005767</v>
      </c>
      <c r="Y36" s="38">
        <v>825.1335146</v>
      </c>
      <c r="Z36" s="38">
        <v>904.5680692</v>
      </c>
      <c r="AA36" s="38">
        <v>980.4322026</v>
      </c>
      <c r="AB36" s="38">
        <v>1052.57178</v>
      </c>
      <c r="AC36" s="38">
        <v>1121.478624</v>
      </c>
      <c r="AD36" s="38">
        <v>1187.516247</v>
      </c>
      <c r="AE36" s="38">
        <v>1251.039599</v>
      </c>
      <c r="AF36" s="38">
        <v>1312.413545</v>
      </c>
      <c r="AG36" s="38">
        <v>1371.998155</v>
      </c>
      <c r="AH36" s="38">
        <v>1430.145569</v>
      </c>
      <c r="AI36" s="38">
        <v>1487.208945</v>
      </c>
      <c r="AJ36" s="38">
        <v>1543.5374</v>
      </c>
      <c r="AK36" s="38">
        <v>1599.474593</v>
      </c>
    </row>
    <row r="37" ht="14.25" customHeight="1">
      <c r="A37" s="38" t="s">
        <v>123</v>
      </c>
      <c r="B37" s="38">
        <v>0.0</v>
      </c>
      <c r="C37" s="38">
        <v>0.0</v>
      </c>
      <c r="D37" s="38">
        <v>0.0</v>
      </c>
      <c r="E37" s="38">
        <v>0.0</v>
      </c>
      <c r="F37" s="38">
        <v>0.0</v>
      </c>
      <c r="G37" s="38">
        <v>0.0</v>
      </c>
      <c r="H37" s="38">
        <v>44.67881074</v>
      </c>
      <c r="I37" s="38">
        <v>66.09776896</v>
      </c>
      <c r="J37" s="38">
        <v>86.39478636</v>
      </c>
      <c r="K37" s="38">
        <v>108.6025288</v>
      </c>
      <c r="L37" s="38">
        <v>133.8970567</v>
      </c>
      <c r="M37" s="38">
        <v>156.2466795</v>
      </c>
      <c r="N37" s="38">
        <v>162.7975363</v>
      </c>
      <c r="O37" s="38">
        <v>170.1695386</v>
      </c>
      <c r="P37" s="38">
        <v>179.0325587</v>
      </c>
      <c r="Q37" s="38">
        <v>189.6336432</v>
      </c>
      <c r="R37" s="38">
        <v>551.3827115</v>
      </c>
      <c r="S37" s="38">
        <v>921.9413444</v>
      </c>
      <c r="T37" s="38">
        <v>1302.953204</v>
      </c>
      <c r="U37" s="38">
        <v>1696.141003</v>
      </c>
      <c r="V37" s="38">
        <v>2102.310088</v>
      </c>
      <c r="W37" s="38">
        <v>2521.403879</v>
      </c>
      <c r="X37" s="38">
        <v>2952.578011</v>
      </c>
      <c r="Y37" s="38">
        <v>3394.236231</v>
      </c>
      <c r="Z37" s="38">
        <v>3844.022767</v>
      </c>
      <c r="AA37" s="38">
        <v>4298.79627</v>
      </c>
      <c r="AB37" s="38">
        <v>4756.861124</v>
      </c>
      <c r="AC37" s="38">
        <v>5218.613838</v>
      </c>
      <c r="AD37" s="38">
        <v>5684.074384</v>
      </c>
      <c r="AE37" s="38">
        <v>6153.373246</v>
      </c>
      <c r="AF37" s="38">
        <v>6626.857147</v>
      </c>
      <c r="AG37" s="38">
        <v>7105.03071</v>
      </c>
      <c r="AH37" s="38">
        <v>7588.521542</v>
      </c>
      <c r="AI37" s="38">
        <v>8078.083816</v>
      </c>
      <c r="AJ37" s="38">
        <v>8574.559364</v>
      </c>
      <c r="AK37" s="38">
        <v>9078.849975</v>
      </c>
    </row>
    <row r="38" ht="14.25" customHeight="1">
      <c r="A38" s="38" t="s">
        <v>124</v>
      </c>
      <c r="B38" s="38">
        <v>0.0</v>
      </c>
      <c r="C38" s="38">
        <v>0.0</v>
      </c>
      <c r="D38" s="38">
        <v>0.0</v>
      </c>
      <c r="E38" s="38">
        <v>0.0</v>
      </c>
      <c r="F38" s="38">
        <v>0.0</v>
      </c>
      <c r="G38" s="38">
        <v>0.0</v>
      </c>
      <c r="H38" s="38">
        <v>0.0</v>
      </c>
      <c r="I38" s="38">
        <v>0.0</v>
      </c>
      <c r="J38" s="38">
        <v>0.0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38">
        <v>0.0</v>
      </c>
      <c r="S38" s="38">
        <v>0.0</v>
      </c>
      <c r="T38" s="38">
        <v>0.0</v>
      </c>
      <c r="U38" s="38">
        <v>0.0</v>
      </c>
      <c r="V38" s="38">
        <v>0.0</v>
      </c>
      <c r="W38" s="38">
        <v>0.0</v>
      </c>
      <c r="X38" s="38">
        <v>0.0</v>
      </c>
      <c r="Y38" s="38">
        <v>0.0</v>
      </c>
      <c r="Z38" s="38">
        <v>0.0</v>
      </c>
      <c r="AA38" s="38">
        <v>0.0</v>
      </c>
      <c r="AB38" s="38">
        <v>0.0</v>
      </c>
      <c r="AC38" s="38">
        <v>0.0</v>
      </c>
      <c r="AD38" s="38">
        <v>0.0</v>
      </c>
      <c r="AE38" s="38">
        <v>0.0</v>
      </c>
      <c r="AF38" s="38">
        <v>0.0</v>
      </c>
      <c r="AG38" s="38">
        <v>0.0</v>
      </c>
      <c r="AH38" s="38">
        <v>0.0</v>
      </c>
      <c r="AI38" s="38">
        <v>0.0</v>
      </c>
      <c r="AJ38" s="38">
        <v>0.0</v>
      </c>
      <c r="AK38" s="38">
        <v>0.0</v>
      </c>
    </row>
    <row r="39" ht="14.25" customHeight="1">
      <c r="A39" s="38" t="s">
        <v>126</v>
      </c>
      <c r="B39" s="38">
        <v>-2.73985583E-7</v>
      </c>
      <c r="C39" s="38">
        <v>-2.75757074E-7</v>
      </c>
      <c r="D39" s="38">
        <v>-2.76489266E-7</v>
      </c>
      <c r="E39" s="38">
        <v>-2.80311522E-7</v>
      </c>
      <c r="F39" s="38">
        <v>-2.89015603E-7</v>
      </c>
      <c r="G39" s="38">
        <v>-3.01662155E-7</v>
      </c>
      <c r="H39" s="38">
        <v>-16.89338131</v>
      </c>
      <c r="I39" s="38">
        <v>-42.95297028</v>
      </c>
      <c r="J39" s="38">
        <v>-67.14493909</v>
      </c>
      <c r="K39" s="38">
        <v>-86.29924577</v>
      </c>
      <c r="L39" s="38">
        <v>-96.88594762</v>
      </c>
      <c r="M39" s="38">
        <v>-95.57853132</v>
      </c>
      <c r="N39" s="38">
        <v>-93.87606472</v>
      </c>
      <c r="O39" s="38">
        <v>-91.71021369</v>
      </c>
      <c r="P39" s="38">
        <v>-92.50405946</v>
      </c>
      <c r="Q39" s="38">
        <v>-92.88124369</v>
      </c>
      <c r="R39" s="38">
        <v>-92.52546786</v>
      </c>
      <c r="S39" s="38">
        <v>-88.79133561</v>
      </c>
      <c r="T39" s="38">
        <v>-84.33008975</v>
      </c>
      <c r="U39" s="38">
        <v>-80.11997076</v>
      </c>
      <c r="V39" s="38">
        <v>-76.38790682</v>
      </c>
      <c r="W39" s="38">
        <v>-73.07212968</v>
      </c>
      <c r="X39" s="38">
        <v>-70.01697668</v>
      </c>
      <c r="Y39" s="38">
        <v>-67.04913917</v>
      </c>
      <c r="Z39" s="38">
        <v>-64.00563471</v>
      </c>
      <c r="AA39" s="38">
        <v>-60.74455908</v>
      </c>
      <c r="AB39" s="38">
        <v>-57.2398792</v>
      </c>
      <c r="AC39" s="38">
        <v>-53.58271152</v>
      </c>
      <c r="AD39" s="38">
        <v>-49.85309371</v>
      </c>
      <c r="AE39" s="38">
        <v>-46.11643168</v>
      </c>
      <c r="AF39" s="38">
        <v>-42.42589095</v>
      </c>
      <c r="AG39" s="38">
        <v>-38.82486942</v>
      </c>
      <c r="AH39" s="38">
        <v>-35.34930027</v>
      </c>
      <c r="AI39" s="38">
        <v>-32.02937573</v>
      </c>
      <c r="AJ39" s="38">
        <v>-28.89007027</v>
      </c>
      <c r="AK39" s="38">
        <v>-25.9523409</v>
      </c>
    </row>
    <row r="40" ht="14.25" customHeight="1">
      <c r="A40" s="38" t="s">
        <v>127</v>
      </c>
      <c r="B40" s="38">
        <v>-60.0</v>
      </c>
      <c r="C40" s="38">
        <v>-153.2696587</v>
      </c>
      <c r="D40" s="38">
        <v>-240.3766553</v>
      </c>
      <c r="E40" s="38">
        <v>-324.3865304</v>
      </c>
      <c r="F40" s="38">
        <v>-407.6690963</v>
      </c>
      <c r="G40" s="38">
        <v>-489.6710225</v>
      </c>
      <c r="H40" s="38">
        <v>-1264.599336</v>
      </c>
      <c r="I40" s="38">
        <v>-1557.932054</v>
      </c>
      <c r="J40" s="38">
        <v>-1841.039663</v>
      </c>
      <c r="K40" s="38">
        <v>-2084.268548</v>
      </c>
      <c r="L40" s="38">
        <v>-2253.288837</v>
      </c>
      <c r="M40" s="38">
        <v>-2328.950675</v>
      </c>
      <c r="N40" s="38">
        <v>-2403.890279</v>
      </c>
      <c r="O40" s="38">
        <v>-2476.103868</v>
      </c>
      <c r="P40" s="38">
        <v>-2576.930708</v>
      </c>
      <c r="Q40" s="38">
        <v>-2677.722816</v>
      </c>
      <c r="R40" s="38">
        <v>-2575.995676</v>
      </c>
      <c r="S40" s="38">
        <v>-2437.693967</v>
      </c>
      <c r="T40" s="38">
        <v>-2295.760426</v>
      </c>
      <c r="U40" s="38">
        <v>-2159.96494</v>
      </c>
      <c r="V40" s="38">
        <v>-2032.814062</v>
      </c>
      <c r="W40" s="38">
        <v>-1914.27528</v>
      </c>
      <c r="X40" s="38">
        <v>-1803.434707</v>
      </c>
      <c r="Y40" s="38">
        <v>-1699.143114</v>
      </c>
      <c r="Z40" s="38">
        <v>-1600.308124</v>
      </c>
      <c r="AA40" s="38">
        <v>-1506.023628</v>
      </c>
      <c r="AB40" s="38">
        <v>-1416.537285</v>
      </c>
      <c r="AC40" s="38">
        <v>-1332.806623</v>
      </c>
      <c r="AD40" s="38">
        <v>-1255.184599</v>
      </c>
      <c r="AE40" s="38">
        <v>-1183.752834</v>
      </c>
      <c r="AF40" s="38">
        <v>-1118.449742</v>
      </c>
      <c r="AG40" s="38">
        <v>-1059.156025</v>
      </c>
      <c r="AH40" s="38">
        <v>-1005.72653</v>
      </c>
      <c r="AI40" s="38">
        <v>-957.9933401</v>
      </c>
      <c r="AJ40" s="38">
        <v>-915.7940941</v>
      </c>
      <c r="AK40" s="38">
        <v>-878.9939314</v>
      </c>
    </row>
    <row r="41" ht="14.25" customHeight="1">
      <c r="A41" s="38" t="s">
        <v>128</v>
      </c>
      <c r="B41" s="38">
        <v>-328.7</v>
      </c>
      <c r="C41" s="38">
        <v>-262.5018395</v>
      </c>
      <c r="D41" s="38">
        <v>-195.7220778</v>
      </c>
      <c r="E41" s="38">
        <v>-131.393732</v>
      </c>
      <c r="F41" s="38">
        <v>-69.30071812</v>
      </c>
      <c r="G41" s="38">
        <v>-8.256777355</v>
      </c>
      <c r="H41" s="38">
        <v>-257.4933813</v>
      </c>
      <c r="I41" s="38">
        <v>-507.0997153</v>
      </c>
      <c r="J41" s="38">
        <v>-739.1194735</v>
      </c>
      <c r="K41" s="38">
        <v>-897.5463109</v>
      </c>
      <c r="L41" s="38">
        <v>-926.1000502</v>
      </c>
      <c r="M41" s="38">
        <v>-971.5358153</v>
      </c>
      <c r="N41" s="38">
        <v>-1019.578543</v>
      </c>
      <c r="O41" s="38">
        <v>-1070.365844</v>
      </c>
      <c r="P41" s="38">
        <v>-1123.881415</v>
      </c>
      <c r="Q41" s="38">
        <v>-1180.131577</v>
      </c>
      <c r="R41" s="38">
        <v>-1151.804543</v>
      </c>
      <c r="S41" s="38">
        <v>-1119.712352</v>
      </c>
      <c r="T41" s="38">
        <v>-1088.778573</v>
      </c>
      <c r="U41" s="38">
        <v>-1058.66899</v>
      </c>
      <c r="V41" s="38">
        <v>-1028.635193</v>
      </c>
      <c r="W41" s="38">
        <v>-998.1469556</v>
      </c>
      <c r="X41" s="38">
        <v>-966.8768306</v>
      </c>
      <c r="Y41" s="38">
        <v>-934.6161893</v>
      </c>
      <c r="Z41" s="38">
        <v>-901.2278322</v>
      </c>
      <c r="AA41" s="38">
        <v>-866.6248338</v>
      </c>
      <c r="AB41" s="38">
        <v>-831.3001181</v>
      </c>
      <c r="AC41" s="38">
        <v>-796.1135807</v>
      </c>
      <c r="AD41" s="38">
        <v>-761.5542343</v>
      </c>
      <c r="AE41" s="38">
        <v>-727.938827</v>
      </c>
      <c r="AF41" s="38">
        <v>-695.486734</v>
      </c>
      <c r="AG41" s="38">
        <v>-664.3572949</v>
      </c>
      <c r="AH41" s="38">
        <v>-634.6570174</v>
      </c>
      <c r="AI41" s="38">
        <v>-606.4345644</v>
      </c>
      <c r="AJ41" s="38">
        <v>-579.6955986</v>
      </c>
      <c r="AK41" s="38">
        <v>-554.4145874</v>
      </c>
    </row>
    <row r="42" ht="14.25" customHeight="1">
      <c r="A42" s="38" t="s">
        <v>129</v>
      </c>
      <c r="B42" s="38">
        <v>-529.3</v>
      </c>
      <c r="C42" s="38">
        <v>-419.6958475</v>
      </c>
      <c r="D42" s="38">
        <v>-309.6433869</v>
      </c>
      <c r="E42" s="38">
        <v>-204.2976159</v>
      </c>
      <c r="F42" s="38">
        <v>-101.9283211</v>
      </c>
      <c r="G42" s="38">
        <v>-0.0156021366</v>
      </c>
      <c r="H42" s="38">
        <v>-0.00458382556</v>
      </c>
      <c r="I42" s="38">
        <v>-488.7764598</v>
      </c>
      <c r="J42" s="38">
        <v>-1169.761757</v>
      </c>
      <c r="K42" s="38">
        <v>-1501.023979</v>
      </c>
      <c r="L42" s="38">
        <v>-1590.513388</v>
      </c>
      <c r="M42" s="38">
        <v>-1702.315406</v>
      </c>
      <c r="N42" s="38">
        <v>-1822.429992</v>
      </c>
      <c r="O42" s="38">
        <v>-1951.414373</v>
      </c>
      <c r="P42" s="38">
        <v>-2089.749915</v>
      </c>
      <c r="Q42" s="38">
        <v>-2237.981357</v>
      </c>
      <c r="R42" s="38">
        <v>-2189.294915</v>
      </c>
      <c r="S42" s="38">
        <v>-2143.946435</v>
      </c>
      <c r="T42" s="38">
        <v>-2101.232631</v>
      </c>
      <c r="U42" s="38">
        <v>-2059.163758</v>
      </c>
      <c r="V42" s="38">
        <v>-2016.603384</v>
      </c>
      <c r="W42" s="38">
        <v>-1972.934932</v>
      </c>
      <c r="X42" s="38">
        <v>-1927.809024</v>
      </c>
      <c r="Y42" s="38">
        <v>-1880.988878</v>
      </c>
      <c r="Z42" s="38">
        <v>-1832.291383</v>
      </c>
      <c r="AA42" s="38">
        <v>-1781.57374</v>
      </c>
      <c r="AB42" s="38">
        <v>-1729.787749</v>
      </c>
      <c r="AC42" s="38">
        <v>-1678.479796</v>
      </c>
      <c r="AD42" s="38">
        <v>-1628.384009</v>
      </c>
      <c r="AE42" s="38">
        <v>-1579.961925</v>
      </c>
      <c r="AF42" s="38">
        <v>-1533.519734</v>
      </c>
      <c r="AG42" s="38">
        <v>-1489.282656</v>
      </c>
      <c r="AH42" s="38">
        <v>-1447.40865</v>
      </c>
      <c r="AI42" s="38">
        <v>-1407.96698</v>
      </c>
      <c r="AJ42" s="38">
        <v>-1370.961674</v>
      </c>
      <c r="AK42" s="38">
        <v>-1336.350847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63"/>
    <col customWidth="1" min="2" max="37" width="10.0"/>
  </cols>
  <sheetData>
    <row r="1" ht="14.25" customHeight="1">
      <c r="A1" s="85" t="s">
        <v>522</v>
      </c>
      <c r="B1" s="85">
        <v>42005.0</v>
      </c>
      <c r="C1" s="85">
        <v>42370.0</v>
      </c>
      <c r="D1" s="85">
        <v>42736.0</v>
      </c>
      <c r="E1" s="85">
        <v>43101.0</v>
      </c>
      <c r="F1" s="85">
        <v>43466.0</v>
      </c>
      <c r="G1" s="85">
        <v>43831.0</v>
      </c>
      <c r="H1" s="85">
        <v>44197.0</v>
      </c>
      <c r="I1" s="85">
        <v>44562.0</v>
      </c>
      <c r="J1" s="85">
        <v>44927.0</v>
      </c>
      <c r="K1" s="85">
        <v>45292.0</v>
      </c>
      <c r="L1" s="85">
        <v>45658.0</v>
      </c>
      <c r="M1" s="85">
        <v>46023.0</v>
      </c>
      <c r="N1" s="85">
        <v>46388.0</v>
      </c>
      <c r="O1" s="85">
        <v>46753.0</v>
      </c>
      <c r="P1" s="85">
        <v>47119.0</v>
      </c>
      <c r="Q1" s="85">
        <v>47484.0</v>
      </c>
      <c r="R1" s="85">
        <v>47849.0</v>
      </c>
      <c r="S1" s="85">
        <v>48214.0</v>
      </c>
      <c r="T1" s="85">
        <v>48580.0</v>
      </c>
      <c r="U1" s="85">
        <v>48945.0</v>
      </c>
      <c r="V1" s="85">
        <v>49310.0</v>
      </c>
      <c r="W1" s="85">
        <v>49675.0</v>
      </c>
      <c r="X1" s="85">
        <v>50041.0</v>
      </c>
      <c r="Y1" s="85">
        <v>50406.0</v>
      </c>
      <c r="Z1" s="85">
        <v>50771.0</v>
      </c>
      <c r="AA1" s="85">
        <v>51136.0</v>
      </c>
      <c r="AB1" s="85">
        <v>51502.0</v>
      </c>
      <c r="AC1" s="85">
        <v>51867.0</v>
      </c>
      <c r="AD1" s="85">
        <v>52232.0</v>
      </c>
      <c r="AE1" s="85">
        <v>52597.0</v>
      </c>
      <c r="AF1" s="85">
        <v>52963.0</v>
      </c>
      <c r="AG1" s="85">
        <v>53328.0</v>
      </c>
      <c r="AH1" s="85">
        <v>53693.0</v>
      </c>
      <c r="AI1" s="85">
        <v>54058.0</v>
      </c>
      <c r="AJ1" s="85">
        <v>54424.0</v>
      </c>
      <c r="AK1" s="85">
        <v>54789.0</v>
      </c>
    </row>
    <row r="2" ht="14.25" customHeight="1">
      <c r="A2" s="38" t="s">
        <v>47</v>
      </c>
      <c r="B2" s="38">
        <v>0.019080010000964043</v>
      </c>
      <c r="C2" s="38">
        <v>0.014162761825930126</v>
      </c>
      <c r="D2" s="38">
        <v>0.014072518094283781</v>
      </c>
      <c r="E2" s="38">
        <v>0.02762731749476921</v>
      </c>
      <c r="F2" s="38">
        <v>0.03945383611035003</v>
      </c>
      <c r="G2" s="38">
        <v>0.04018413497163631</v>
      </c>
      <c r="H2" s="38">
        <v>0.04104123759606937</v>
      </c>
      <c r="I2" s="38">
        <v>0.041875757832734894</v>
      </c>
      <c r="J2" s="38">
        <v>0.0426994637410536</v>
      </c>
      <c r="K2" s="38">
        <v>0.043500745908449545</v>
      </c>
      <c r="L2" s="38">
        <v>0.04426482172214197</v>
      </c>
      <c r="M2" s="38">
        <v>0.04499641856669734</v>
      </c>
      <c r="N2" s="38">
        <v>0.04572915369706432</v>
      </c>
      <c r="O2" s="38">
        <v>0.04647247552164058</v>
      </c>
      <c r="P2" s="38">
        <v>0.04724888694183327</v>
      </c>
      <c r="Q2" s="38">
        <v>0.04809287522002448</v>
      </c>
      <c r="R2" s="38">
        <v>0.05106772157182227</v>
      </c>
      <c r="S2" s="38">
        <v>0.05411231732487054</v>
      </c>
      <c r="T2" s="38">
        <v>0.0564146169449542</v>
      </c>
      <c r="U2" s="38">
        <v>0.05805307796796333</v>
      </c>
      <c r="V2" s="38">
        <v>0.05906481792692819</v>
      </c>
      <c r="W2" s="38">
        <v>0.05947287512057842</v>
      </c>
      <c r="X2" s="38">
        <v>0.05928840325015661</v>
      </c>
      <c r="Y2" s="38">
        <v>0.05851592504631009</v>
      </c>
      <c r="Z2" s="38">
        <v>0.05715823281291521</v>
      </c>
      <c r="AA2" s="38">
        <v>0.05521884690756518</v>
      </c>
      <c r="AB2" s="38">
        <v>0.053642065586333665</v>
      </c>
      <c r="AC2" s="38">
        <v>0.05286828347305916</v>
      </c>
      <c r="AD2" s="38">
        <v>0.052176052655801275</v>
      </c>
      <c r="AE2" s="38">
        <v>0.05156772779182561</v>
      </c>
      <c r="AF2" s="38">
        <v>0.05104492945407002</v>
      </c>
      <c r="AG2" s="38">
        <v>0.050608192210722436</v>
      </c>
      <c r="AH2" s="38">
        <v>0.05025730272546136</v>
      </c>
      <c r="AI2" s="38">
        <v>0.04999181406598363</v>
      </c>
      <c r="AJ2" s="38">
        <v>0.049811223337631994</v>
      </c>
      <c r="AK2" s="38">
        <v>0.04971495341982246</v>
      </c>
    </row>
    <row r="3" ht="14.25" customHeight="1">
      <c r="A3" s="38" t="s">
        <v>48</v>
      </c>
      <c r="B3" s="38">
        <v>0.040000000000000036</v>
      </c>
      <c r="C3" s="38">
        <v>0.04191684399999995</v>
      </c>
      <c r="D3" s="38">
        <v>0.04263544471501035</v>
      </c>
      <c r="E3" s="38">
        <v>0.041579199529599764</v>
      </c>
      <c r="F3" s="38">
        <v>0.04147561920866294</v>
      </c>
      <c r="G3" s="38">
        <v>0.04239389061274901</v>
      </c>
      <c r="H3" s="38">
        <v>0.041200265871664365</v>
      </c>
      <c r="I3" s="38">
        <v>0.041507876740609406</v>
      </c>
      <c r="J3" s="38">
        <v>0.0420150518782596</v>
      </c>
      <c r="K3" s="38">
        <v>0.046804824820089186</v>
      </c>
      <c r="L3" s="38">
        <v>0.05084123944548602</v>
      </c>
      <c r="M3" s="38">
        <v>0.05181580171773836</v>
      </c>
      <c r="N3" s="38">
        <v>0.05152601739773299</v>
      </c>
      <c r="O3" s="38">
        <v>0.05053663058583435</v>
      </c>
      <c r="P3" s="38">
        <v>0.04927334769450664</v>
      </c>
      <c r="Q3" s="38">
        <v>0.048690505228606185</v>
      </c>
      <c r="R3" s="38">
        <v>0.04581157685234549</v>
      </c>
      <c r="S3" s="38">
        <v>0.04386056349404033</v>
      </c>
      <c r="T3" s="38">
        <v>0.04308975452717978</v>
      </c>
      <c r="U3" s="38">
        <v>0.042883298042943885</v>
      </c>
      <c r="V3" s="38">
        <v>0.042941418301528644</v>
      </c>
      <c r="W3" s="38">
        <v>0.04313604353171985</v>
      </c>
      <c r="X3" s="38">
        <v>0.043389848430121836</v>
      </c>
      <c r="Y3" s="38">
        <v>0.04366499173989702</v>
      </c>
      <c r="Z3" s="38">
        <v>0.043937681194716305</v>
      </c>
      <c r="AA3" s="38">
        <v>0.0441882680441652</v>
      </c>
      <c r="AB3" s="38">
        <v>0.044261217264726316</v>
      </c>
      <c r="AC3" s="38">
        <v>0.04406949351796641</v>
      </c>
      <c r="AD3" s="38">
        <v>0.04374385537552894</v>
      </c>
      <c r="AE3" s="38">
        <v>0.043354262478606964</v>
      </c>
      <c r="AF3" s="38">
        <v>0.04293736029616246</v>
      </c>
      <c r="AG3" s="38">
        <v>0.04248896538258795</v>
      </c>
      <c r="AH3" s="38">
        <v>0.04200560814543475</v>
      </c>
      <c r="AI3" s="38">
        <v>0.041512123170830195</v>
      </c>
      <c r="AJ3" s="38">
        <v>0.04102483036179594</v>
      </c>
      <c r="AK3" s="38">
        <v>0.040554086442716075</v>
      </c>
    </row>
    <row r="4" ht="14.25" customHeight="1">
      <c r="A4" s="38" t="s">
        <v>50</v>
      </c>
      <c r="B4" s="38">
        <v>0.151600942</v>
      </c>
      <c r="C4" s="38">
        <v>0.1504188281</v>
      </c>
      <c r="D4" s="38">
        <v>0.1495224253</v>
      </c>
      <c r="E4" s="38">
        <v>0.1494734059</v>
      </c>
      <c r="F4" s="38">
        <v>0.1507258195</v>
      </c>
      <c r="G4" s="38">
        <v>0.1499415608</v>
      </c>
      <c r="H4" s="38">
        <v>0.1471677759</v>
      </c>
      <c r="I4" s="38">
        <v>0.1456925932</v>
      </c>
      <c r="J4" s="38">
        <v>0.1447865904</v>
      </c>
      <c r="K4" s="38">
        <v>0.1438915859</v>
      </c>
      <c r="L4" s="38">
        <v>0.1430209723</v>
      </c>
      <c r="M4" s="38">
        <v>0.1424128704</v>
      </c>
      <c r="N4" s="38">
        <v>0.1422372375</v>
      </c>
      <c r="O4" s="38">
        <v>0.1426157699</v>
      </c>
      <c r="P4" s="38">
        <v>0.143481516</v>
      </c>
      <c r="Q4" s="38">
        <v>0.1446627597</v>
      </c>
      <c r="R4" s="38">
        <v>0.1458118056</v>
      </c>
      <c r="S4" s="38">
        <v>0.1465637072</v>
      </c>
      <c r="T4" s="38">
        <v>0.1469069982</v>
      </c>
      <c r="U4" s="38">
        <v>0.1469241181</v>
      </c>
      <c r="V4" s="38">
        <v>0.146726789</v>
      </c>
      <c r="W4" s="38">
        <v>0.1463948388</v>
      </c>
      <c r="X4" s="38">
        <v>0.1459535829</v>
      </c>
      <c r="Y4" s="38">
        <v>0.1454493507</v>
      </c>
      <c r="Z4" s="38">
        <v>0.1449297025</v>
      </c>
      <c r="AA4" s="38">
        <v>0.144434822</v>
      </c>
      <c r="AB4" s="38">
        <v>0.1440090824</v>
      </c>
      <c r="AC4" s="38">
        <v>0.1437000004</v>
      </c>
      <c r="AD4" s="38">
        <v>0.1435057033</v>
      </c>
      <c r="AE4" s="38">
        <v>0.1434107132</v>
      </c>
      <c r="AF4" s="38">
        <v>0.1433955614</v>
      </c>
      <c r="AG4" s="38">
        <v>0.1434055202</v>
      </c>
      <c r="AH4" s="38">
        <v>0.1434087828</v>
      </c>
      <c r="AI4" s="38">
        <v>0.1434246844</v>
      </c>
      <c r="AJ4" s="38">
        <v>0.1434554646</v>
      </c>
      <c r="AK4" s="38">
        <v>0.143497826</v>
      </c>
    </row>
    <row r="5" ht="14.25" customHeight="1">
      <c r="A5" s="38" t="s">
        <v>51</v>
      </c>
      <c r="B5" s="38">
        <v>0.554</v>
      </c>
      <c r="C5" s="38">
        <v>0.5543351259</v>
      </c>
      <c r="D5" s="38">
        <v>0.5542179659</v>
      </c>
      <c r="E5" s="38">
        <v>0.5503187832</v>
      </c>
      <c r="F5" s="38">
        <v>0.5431905419</v>
      </c>
      <c r="G5" s="38">
        <v>0.5349442342</v>
      </c>
      <c r="H5" s="38">
        <v>0.5406276937</v>
      </c>
      <c r="I5" s="38">
        <v>0.5530275949</v>
      </c>
      <c r="J5" s="38">
        <v>0.5717873152</v>
      </c>
      <c r="K5" s="38">
        <v>0.5891472164</v>
      </c>
      <c r="L5" s="38">
        <v>0.6006933979</v>
      </c>
      <c r="M5" s="38">
        <v>0.6070714113</v>
      </c>
      <c r="N5" s="38">
        <v>0.6099600777</v>
      </c>
      <c r="O5" s="38">
        <v>0.6105362876</v>
      </c>
      <c r="P5" s="38">
        <v>0.6099891919</v>
      </c>
      <c r="Q5" s="38">
        <v>0.6087848889</v>
      </c>
      <c r="R5" s="38">
        <v>0.6023332073</v>
      </c>
      <c r="S5" s="38">
        <v>0.5909000013</v>
      </c>
      <c r="T5" s="38">
        <v>0.5748840545</v>
      </c>
      <c r="U5" s="38">
        <v>0.5546689178</v>
      </c>
      <c r="V5" s="38">
        <v>0.5306816348</v>
      </c>
      <c r="W5" s="38">
        <v>0.5033926466</v>
      </c>
      <c r="X5" s="38">
        <v>0.473313974</v>
      </c>
      <c r="Y5" s="38">
        <v>0.4409793532</v>
      </c>
      <c r="Z5" s="38">
        <v>0.4069227684</v>
      </c>
      <c r="AA5" s="38">
        <v>0.3716569067</v>
      </c>
      <c r="AB5" s="38">
        <v>0.3355455397</v>
      </c>
      <c r="AC5" s="38">
        <v>0.2989468912</v>
      </c>
      <c r="AD5" s="38">
        <v>0.2622512851</v>
      </c>
      <c r="AE5" s="38">
        <v>0.2257143356</v>
      </c>
      <c r="AF5" s="38">
        <v>0.1895168283</v>
      </c>
      <c r="AG5" s="38">
        <v>0.1537886533</v>
      </c>
      <c r="AH5" s="38">
        <v>0.1186228356</v>
      </c>
      <c r="AI5" s="38">
        <v>0.084093319</v>
      </c>
      <c r="AJ5" s="38">
        <v>0.0502611434</v>
      </c>
      <c r="AK5" s="38">
        <v>0.0171770733</v>
      </c>
    </row>
    <row r="6" ht="14.25" customHeight="1">
      <c r="A6" s="38" t="s">
        <v>52</v>
      </c>
      <c r="B6" s="38">
        <v>-0.00522718828</v>
      </c>
      <c r="C6" s="38">
        <v>-0.00398491356</v>
      </c>
      <c r="D6" s="38">
        <v>-0.00390005443</v>
      </c>
      <c r="E6" s="38">
        <v>-0.00638518808</v>
      </c>
      <c r="F6" s="38">
        <v>-0.00913621539</v>
      </c>
      <c r="G6" s="38">
        <v>-0.0087754572</v>
      </c>
      <c r="H6" s="38">
        <v>-0.0174174529</v>
      </c>
      <c r="I6" s="38">
        <v>-0.0243587975</v>
      </c>
      <c r="J6" s="38">
        <v>-0.0316432601</v>
      </c>
      <c r="K6" s="38">
        <v>-0.0348272896</v>
      </c>
      <c r="L6" s="38">
        <v>-0.034509745</v>
      </c>
      <c r="M6" s="38">
        <v>-0.0334197885</v>
      </c>
      <c r="N6" s="38">
        <v>-0.0318964692</v>
      </c>
      <c r="O6" s="38">
        <v>-0.0301081302</v>
      </c>
      <c r="P6" s="38">
        <v>-0.0286296449</v>
      </c>
      <c r="Q6" s="38">
        <v>-0.0275326748</v>
      </c>
      <c r="R6" s="38">
        <v>-0.0227063195</v>
      </c>
      <c r="S6" s="38">
        <v>-0.0181341213</v>
      </c>
      <c r="T6" s="38">
        <v>-0.0137157381</v>
      </c>
      <c r="U6" s="38">
        <v>-0.00931297774</v>
      </c>
      <c r="V6" s="38">
        <v>-0.00489768994</v>
      </c>
      <c r="W6" s="38">
        <v>-5.04263757E-4</v>
      </c>
      <c r="X6" s="38">
        <v>0.0038143328</v>
      </c>
      <c r="Y6" s="38">
        <v>0.0079860301</v>
      </c>
      <c r="Z6" s="38">
        <v>0.0119393546</v>
      </c>
      <c r="AA6" s="38">
        <v>0.015613875</v>
      </c>
      <c r="AB6" s="38">
        <v>0.0188122143</v>
      </c>
      <c r="AC6" s="38">
        <v>0.0214125193</v>
      </c>
      <c r="AD6" s="38">
        <v>0.0235542892</v>
      </c>
      <c r="AE6" s="38">
        <v>0.0253300165</v>
      </c>
      <c r="AF6" s="38">
        <v>0.0268035741</v>
      </c>
      <c r="AG6" s="38">
        <v>0.02803499</v>
      </c>
      <c r="AH6" s="38">
        <v>0.0290688036</v>
      </c>
      <c r="AI6" s="38">
        <v>0.0299263711</v>
      </c>
      <c r="AJ6" s="38">
        <v>0.0306293025</v>
      </c>
      <c r="AK6" s="38">
        <v>0.0311994121</v>
      </c>
    </row>
    <row r="7" ht="14.25" customHeight="1">
      <c r="A7" s="38" t="s">
        <v>53</v>
      </c>
      <c r="B7" s="38">
        <v>-0.1086222634</v>
      </c>
      <c r="C7" s="38">
        <v>-0.1103421036</v>
      </c>
      <c r="D7" s="38">
        <v>-0.1111261257</v>
      </c>
      <c r="E7" s="38">
        <v>-0.1076016627</v>
      </c>
      <c r="F7" s="38">
        <v>-0.1030865005</v>
      </c>
      <c r="G7" s="38">
        <v>-0.101648323</v>
      </c>
      <c r="H7" s="38">
        <v>-0.112284621</v>
      </c>
      <c r="I7" s="38">
        <v>-0.1243056359</v>
      </c>
      <c r="J7" s="38">
        <v>-0.1373600077</v>
      </c>
      <c r="K7" s="38">
        <v>-0.1466461545</v>
      </c>
      <c r="L7" s="38">
        <v>-0.1493335087</v>
      </c>
      <c r="M7" s="38">
        <v>-0.1466628228</v>
      </c>
      <c r="N7" s="38">
        <v>-0.1426151989</v>
      </c>
      <c r="O7" s="38">
        <v>-0.1397661721</v>
      </c>
      <c r="P7" s="38">
        <v>-0.1395264578</v>
      </c>
      <c r="Q7" s="38">
        <v>-0.141974709</v>
      </c>
      <c r="R7" s="38">
        <v>-0.139449587</v>
      </c>
      <c r="S7" s="38">
        <v>-0.134225446</v>
      </c>
      <c r="T7" s="38">
        <v>-0.1285252233</v>
      </c>
      <c r="U7" s="38">
        <v>-0.1232236657</v>
      </c>
      <c r="V7" s="38">
        <v>-0.1185748761</v>
      </c>
      <c r="W7" s="38">
        <v>-0.1145887786</v>
      </c>
      <c r="X7" s="38">
        <v>-0.1111977965</v>
      </c>
      <c r="Y7" s="38">
        <v>-0.1083202968</v>
      </c>
      <c r="Z7" s="38">
        <v>-0.1058829705</v>
      </c>
      <c r="AA7" s="38">
        <v>-0.1038276134</v>
      </c>
      <c r="AB7" s="38">
        <v>-0.1018552019</v>
      </c>
      <c r="AC7" s="38">
        <v>-0.0997481932</v>
      </c>
      <c r="AD7" s="38">
        <v>-0.0976625536</v>
      </c>
      <c r="AE7" s="38">
        <v>-0.0956700086</v>
      </c>
      <c r="AF7" s="38">
        <v>-0.0937923783</v>
      </c>
      <c r="AG7" s="38">
        <v>-0.0920341891</v>
      </c>
      <c r="AH7" s="38">
        <v>-0.0903961732</v>
      </c>
      <c r="AI7" s="38">
        <v>-0.088872302</v>
      </c>
      <c r="AJ7" s="38">
        <v>-0.0874516922</v>
      </c>
      <c r="AK7" s="38">
        <v>-0.086122281</v>
      </c>
    </row>
    <row r="8" ht="14.25" customHeight="1">
      <c r="A8" s="38" t="s">
        <v>55</v>
      </c>
      <c r="B8" s="38">
        <v>23895.68173</v>
      </c>
      <c r="C8" s="38">
        <v>24338.60715</v>
      </c>
      <c r="D8" s="38">
        <v>24740.97708</v>
      </c>
      <c r="E8" s="38">
        <v>25335.44989</v>
      </c>
      <c r="F8" s="38">
        <v>26229.82532</v>
      </c>
      <c r="G8" s="38">
        <v>27316.60777</v>
      </c>
      <c r="H8" s="38">
        <v>29106.838</v>
      </c>
      <c r="I8" s="38">
        <v>30366.26143</v>
      </c>
      <c r="J8" s="38">
        <v>31449.83255</v>
      </c>
      <c r="K8" s="38">
        <v>32366.25973</v>
      </c>
      <c r="L8" s="38">
        <v>33130.64431</v>
      </c>
      <c r="M8" s="38">
        <v>34079.38845</v>
      </c>
      <c r="N8" s="38">
        <v>35556.55517</v>
      </c>
      <c r="O8" s="38">
        <v>37740.67808</v>
      </c>
      <c r="P8" s="38">
        <v>40710.78819</v>
      </c>
      <c r="Q8" s="38">
        <v>44273.30476</v>
      </c>
      <c r="R8" s="38">
        <v>45984.78806</v>
      </c>
      <c r="S8" s="38">
        <v>47391.39619</v>
      </c>
      <c r="T8" s="38">
        <v>48881.90505</v>
      </c>
      <c r="U8" s="38">
        <v>50558.10154</v>
      </c>
      <c r="V8" s="38">
        <v>52421.48422</v>
      </c>
      <c r="W8" s="38">
        <v>54432.58893</v>
      </c>
      <c r="X8" s="38">
        <v>56531.82699</v>
      </c>
      <c r="Y8" s="38">
        <v>58647.58063</v>
      </c>
      <c r="Z8" s="38">
        <v>60699.16984</v>
      </c>
      <c r="AA8" s="38">
        <v>62598.60751</v>
      </c>
      <c r="AB8" s="38">
        <v>64304.43681</v>
      </c>
      <c r="AC8" s="38">
        <v>65834.83427</v>
      </c>
      <c r="AD8" s="38">
        <v>67206.47839</v>
      </c>
      <c r="AE8" s="38">
        <v>68438.23303</v>
      </c>
      <c r="AF8" s="38">
        <v>69551.2576</v>
      </c>
      <c r="AG8" s="38">
        <v>70567.65027</v>
      </c>
      <c r="AH8" s="38">
        <v>71510.30601</v>
      </c>
      <c r="AI8" s="38">
        <v>72403.72626</v>
      </c>
      <c r="AJ8" s="38">
        <v>73273.67216</v>
      </c>
      <c r="AK8" s="38">
        <v>74147.18035</v>
      </c>
    </row>
    <row r="9" ht="14.25" customHeight="1">
      <c r="A9" s="38" t="s">
        <v>57</v>
      </c>
      <c r="B9" s="38">
        <v>-0.0108396732</v>
      </c>
      <c r="C9" s="38">
        <v>-0.00972615032</v>
      </c>
      <c r="D9" s="38">
        <v>-0.00855655455</v>
      </c>
      <c r="E9" s="38">
        <v>-0.00736964439</v>
      </c>
      <c r="F9" s="38">
        <v>-0.00621804997</v>
      </c>
      <c r="G9" s="38">
        <v>-0.00514102453</v>
      </c>
      <c r="H9" s="38">
        <v>-0.0154978085</v>
      </c>
      <c r="I9" s="38">
        <v>-0.0254098136</v>
      </c>
      <c r="J9" s="38">
        <v>-0.0362235194</v>
      </c>
      <c r="K9" s="38">
        <v>-0.0419436113</v>
      </c>
      <c r="L9" s="38">
        <v>-0.0429775108</v>
      </c>
      <c r="M9" s="38">
        <v>-0.0430288033</v>
      </c>
      <c r="N9" s="38">
        <v>-0.0428993464</v>
      </c>
      <c r="O9" s="38">
        <v>-0.0426736668</v>
      </c>
      <c r="P9" s="38">
        <v>-0.0426751921</v>
      </c>
      <c r="Q9" s="38">
        <v>-0.0426702744</v>
      </c>
      <c r="R9" s="38">
        <v>-0.0398616625</v>
      </c>
      <c r="S9" s="38">
        <v>-0.0371274702</v>
      </c>
      <c r="T9" s="38">
        <v>-0.0346133655</v>
      </c>
      <c r="U9" s="38">
        <v>-0.0323057496</v>
      </c>
      <c r="V9" s="38">
        <v>-0.0301705298</v>
      </c>
      <c r="W9" s="38">
        <v>-0.0281768628</v>
      </c>
      <c r="X9" s="38">
        <v>-0.0263014185</v>
      </c>
      <c r="Y9" s="38">
        <v>-0.0245272258</v>
      </c>
      <c r="Z9" s="38">
        <v>-0.022842389</v>
      </c>
      <c r="AA9" s="38">
        <v>-0.0212390975</v>
      </c>
      <c r="AB9" s="38">
        <v>-0.0197120808</v>
      </c>
      <c r="AC9" s="38">
        <v>-0.0182646421</v>
      </c>
      <c r="AD9" s="38">
        <v>-0.0169051472</v>
      </c>
      <c r="AE9" s="38">
        <v>-0.0156370022</v>
      </c>
      <c r="AF9" s="38">
        <v>-0.0144605147</v>
      </c>
      <c r="AG9" s="38">
        <v>-0.0133742277</v>
      </c>
      <c r="AH9" s="38">
        <v>-0.0123752878</v>
      </c>
      <c r="AI9" s="38">
        <v>-0.0114594421</v>
      </c>
      <c r="AJ9" s="38">
        <v>-0.0106216922</v>
      </c>
      <c r="AK9" s="38">
        <v>-0.00985674767</v>
      </c>
    </row>
    <row r="10" ht="14.25" customHeight="1">
      <c r="A10" s="38" t="s">
        <v>68</v>
      </c>
      <c r="B10" s="38">
        <v>0.0</v>
      </c>
      <c r="C10" s="38">
        <v>0.0</v>
      </c>
      <c r="D10" s="38">
        <v>0.0</v>
      </c>
      <c r="E10" s="38">
        <v>0.0</v>
      </c>
      <c r="F10" s="38">
        <v>0.0</v>
      </c>
      <c r="G10" s="38">
        <v>0.0</v>
      </c>
      <c r="H10" s="38">
        <v>0.0</v>
      </c>
      <c r="I10" s="38">
        <v>0.0</v>
      </c>
      <c r="J10" s="38">
        <v>0.0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38">
        <v>0.0</v>
      </c>
      <c r="S10" s="38">
        <v>0.0</v>
      </c>
      <c r="T10" s="38">
        <v>0.0</v>
      </c>
      <c r="U10" s="38">
        <v>0.0</v>
      </c>
      <c r="V10" s="38">
        <v>0.0</v>
      </c>
      <c r="W10" s="38">
        <v>0.0</v>
      </c>
      <c r="X10" s="38">
        <v>0.0</v>
      </c>
      <c r="Y10" s="38">
        <v>0.0</v>
      </c>
      <c r="Z10" s="38">
        <v>0.0</v>
      </c>
      <c r="AA10" s="38">
        <v>0.0</v>
      </c>
      <c r="AB10" s="38">
        <v>0.0</v>
      </c>
      <c r="AC10" s="38">
        <v>0.0</v>
      </c>
      <c r="AD10" s="38">
        <v>0.0</v>
      </c>
      <c r="AE10" s="38">
        <v>0.0</v>
      </c>
      <c r="AF10" s="38">
        <v>0.0</v>
      </c>
      <c r="AG10" s="38">
        <v>0.0</v>
      </c>
      <c r="AH10" s="38">
        <v>0.0</v>
      </c>
      <c r="AI10" s="38">
        <v>0.0</v>
      </c>
      <c r="AJ10" s="38">
        <v>0.0</v>
      </c>
      <c r="AK10" s="38">
        <v>0.0</v>
      </c>
    </row>
    <row r="11" ht="14.25" customHeight="1">
      <c r="A11" s="38" t="s">
        <v>80</v>
      </c>
      <c r="B11" s="38">
        <v>0.0</v>
      </c>
      <c r="C11" s="38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0.0</v>
      </c>
      <c r="I11" s="38">
        <v>0.0</v>
      </c>
      <c r="J11" s="38">
        <v>0.0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38">
        <v>0.0</v>
      </c>
      <c r="S11" s="38">
        <v>0.0</v>
      </c>
      <c r="T11" s="38">
        <v>0.0</v>
      </c>
      <c r="U11" s="38">
        <v>0.0</v>
      </c>
      <c r="V11" s="38">
        <v>0.0</v>
      </c>
      <c r="W11" s="38">
        <v>0.0</v>
      </c>
      <c r="X11" s="38">
        <v>0.0</v>
      </c>
      <c r="Y11" s="38">
        <v>0.0</v>
      </c>
      <c r="Z11" s="38">
        <v>0.0</v>
      </c>
      <c r="AA11" s="38">
        <v>0.0</v>
      </c>
      <c r="AB11" s="38">
        <v>0.0</v>
      </c>
      <c r="AC11" s="38">
        <v>0.0</v>
      </c>
      <c r="AD11" s="38">
        <v>0.0</v>
      </c>
      <c r="AE11" s="38">
        <v>0.0</v>
      </c>
      <c r="AF11" s="38">
        <v>0.0</v>
      </c>
      <c r="AG11" s="38">
        <v>0.0</v>
      </c>
      <c r="AH11" s="38">
        <v>0.0</v>
      </c>
      <c r="AI11" s="38">
        <v>0.0</v>
      </c>
      <c r="AJ11" s="38">
        <v>0.0</v>
      </c>
      <c r="AK11" s="38">
        <v>0.0</v>
      </c>
    </row>
    <row r="12" ht="14.25" customHeight="1">
      <c r="A12" s="38" t="s">
        <v>523</v>
      </c>
      <c r="B12" s="38">
        <v>11162.7</v>
      </c>
      <c r="C12" s="38">
        <v>11285.479928985218</v>
      </c>
      <c r="D12" s="38">
        <v>11407.308789944855</v>
      </c>
      <c r="E12" s="38">
        <v>11551.400000000005</v>
      </c>
      <c r="F12" s="38">
        <v>11770.879048631108</v>
      </c>
      <c r="G12" s="38">
        <v>11980.000000000002</v>
      </c>
      <c r="H12" s="38">
        <v>12112.666077942677</v>
      </c>
      <c r="I12" s="38">
        <v>12231.921597460443</v>
      </c>
      <c r="J12" s="38">
        <v>12340.572678531133</v>
      </c>
      <c r="K12" s="38">
        <v>12441.57279640047</v>
      </c>
      <c r="L12" s="38">
        <v>12538.000000000002</v>
      </c>
      <c r="M12" s="38">
        <v>12628.644100495194</v>
      </c>
      <c r="N12" s="38">
        <v>12711.15120546712</v>
      </c>
      <c r="O12" s="38">
        <v>12787.01118107174</v>
      </c>
      <c r="P12" s="38">
        <v>12857.76551901148</v>
      </c>
      <c r="Q12" s="38">
        <v>12924.99999999999</v>
      </c>
      <c r="R12" s="38">
        <v>12987.33980768337</v>
      </c>
      <c r="S12" s="38">
        <v>13043.583600741978</v>
      </c>
      <c r="T12" s="38">
        <v>13095.639361843481</v>
      </c>
      <c r="U12" s="38">
        <v>13145.452294799103</v>
      </c>
      <c r="V12" s="38">
        <v>13194.999999999993</v>
      </c>
      <c r="W12" s="38">
        <v>13245.256873359665</v>
      </c>
      <c r="X12" s="38">
        <v>13294.882810161</v>
      </c>
      <c r="Y12" s="38">
        <v>13342.390167174399</v>
      </c>
      <c r="Z12" s="38">
        <v>13386.27094286553</v>
      </c>
      <c r="AA12" s="38">
        <v>13424.999999999995</v>
      </c>
      <c r="AB12" s="38">
        <v>13457.692573482454</v>
      </c>
      <c r="AC12" s="38">
        <v>13485.300623348387</v>
      </c>
      <c r="AD12" s="38">
        <v>13509.056174170144</v>
      </c>
      <c r="AE12" s="38">
        <v>13530.204274765883</v>
      </c>
      <c r="AF12" s="38">
        <v>13550.000000000007</v>
      </c>
      <c r="AG12" s="38">
        <v>13567.99063821655</v>
      </c>
      <c r="AH12" s="38">
        <v>13583.321820167159</v>
      </c>
      <c r="AI12" s="38">
        <v>13596.655892654555</v>
      </c>
      <c r="AJ12" s="38">
        <v>13608.658946862013</v>
      </c>
      <c r="AK12" s="38">
        <v>13620.0</v>
      </c>
    </row>
    <row r="13" ht="14.25" customHeight="1">
      <c r="A13" s="38" t="s">
        <v>423</v>
      </c>
      <c r="B13" s="38">
        <v>0.0063</v>
      </c>
      <c r="C13" s="38">
        <v>0.00313589934</v>
      </c>
      <c r="D13" s="38">
        <v>0.00326429099</v>
      </c>
      <c r="E13" s="38">
        <v>0.0148638081</v>
      </c>
      <c r="F13" s="38">
        <v>0.0201866532</v>
      </c>
      <c r="G13" s="38">
        <v>0.0222206672</v>
      </c>
      <c r="H13" s="38">
        <v>0.0298070475</v>
      </c>
      <c r="I13" s="38">
        <v>0.0318999522</v>
      </c>
      <c r="J13" s="38">
        <v>0.0337444784</v>
      </c>
      <c r="K13" s="38">
        <v>0.0353392799</v>
      </c>
      <c r="L13" s="38">
        <v>0.0366831914</v>
      </c>
      <c r="M13" s="38">
        <v>0.0381365851</v>
      </c>
      <c r="N13" s="38">
        <v>0.0397914778</v>
      </c>
      <c r="O13" s="38">
        <v>0.0413320984</v>
      </c>
      <c r="P13" s="38">
        <v>0.0427579317</v>
      </c>
      <c r="Q13" s="38">
        <v>0.0440685</v>
      </c>
      <c r="R13" s="38">
        <v>0.0465397464</v>
      </c>
      <c r="S13" s="38">
        <v>0.049765382</v>
      </c>
      <c r="T13" s="38">
        <v>0.0522594304</v>
      </c>
      <c r="U13" s="38">
        <v>0.0540166367</v>
      </c>
      <c r="V13" s="38">
        <v>0.0550332934</v>
      </c>
      <c r="W13" s="38">
        <v>0.0553896139</v>
      </c>
      <c r="X13" s="38">
        <v>0.0552697935</v>
      </c>
      <c r="Y13" s="38">
        <v>0.0546840746</v>
      </c>
      <c r="Z13" s="38">
        <v>0.0536332331</v>
      </c>
      <c r="AA13" s="38">
        <v>0.0521186599</v>
      </c>
      <c r="AB13" s="38">
        <v>0.0510270609</v>
      </c>
      <c r="AC13" s="38">
        <v>0.050658041</v>
      </c>
      <c r="AD13" s="38">
        <v>0.0502765653</v>
      </c>
      <c r="AE13" s="38">
        <v>0.0498826474</v>
      </c>
      <c r="AF13" s="38">
        <v>0.0494763014</v>
      </c>
      <c r="AG13" s="38">
        <v>0.0491902182</v>
      </c>
      <c r="AH13" s="38">
        <v>0.0490551838</v>
      </c>
      <c r="AI13" s="38">
        <v>0.0489539194</v>
      </c>
      <c r="AJ13" s="38">
        <v>0.0488864152</v>
      </c>
      <c r="AK13" s="38">
        <v>0.0488526647</v>
      </c>
    </row>
    <row r="14" ht="14.25" customHeight="1">
      <c r="A14" s="38" t="s">
        <v>538</v>
      </c>
      <c r="B14" s="38">
        <v>84688.9</v>
      </c>
      <c r="C14" s="38">
        <v>85888.32872</v>
      </c>
      <c r="D14" s="38">
        <v>87096.99378</v>
      </c>
      <c r="E14" s="38">
        <v>89503.25008</v>
      </c>
      <c r="F14" s="38">
        <v>93034.49664</v>
      </c>
      <c r="G14" s="38">
        <v>96773.00741</v>
      </c>
      <c r="H14" s="38">
        <v>100744.6914</v>
      </c>
      <c r="I14" s="38">
        <v>104963.4517</v>
      </c>
      <c r="J14" s="38">
        <v>109445.3348</v>
      </c>
      <c r="K14" s="38">
        <v>114206.2885</v>
      </c>
      <c r="L14" s="38">
        <v>119261.6095</v>
      </c>
      <c r="M14" s="38">
        <v>124627.9548</v>
      </c>
      <c r="N14" s="38">
        <v>130327.0857</v>
      </c>
      <c r="O14" s="38">
        <v>136383.708</v>
      </c>
      <c r="P14" s="38">
        <v>142827.6864</v>
      </c>
      <c r="Q14" s="38">
        <v>149696.6805</v>
      </c>
      <c r="R14" s="38">
        <v>157341.3489</v>
      </c>
      <c r="S14" s="38">
        <v>165855.4539</v>
      </c>
      <c r="T14" s="38">
        <v>175212.1258</v>
      </c>
      <c r="U14" s="38">
        <v>185383.729</v>
      </c>
      <c r="V14" s="38">
        <v>196333.3852</v>
      </c>
      <c r="W14" s="38">
        <v>208009.8961</v>
      </c>
      <c r="X14" s="38">
        <v>220342.4707</v>
      </c>
      <c r="Y14" s="38">
        <v>233236.0142</v>
      </c>
      <c r="Z14" s="38">
        <v>246567.3726</v>
      </c>
      <c r="AA14" s="38">
        <v>260182.5386</v>
      </c>
      <c r="AB14" s="38">
        <v>274139.2674</v>
      </c>
      <c r="AC14" s="38">
        <v>288632.5399</v>
      </c>
      <c r="AD14" s="38">
        <v>303692.2465</v>
      </c>
      <c r="AE14" s="38">
        <v>319352.9656</v>
      </c>
      <c r="AF14" s="38">
        <v>335654.3152</v>
      </c>
      <c r="AG14" s="38">
        <v>352641.1733</v>
      </c>
      <c r="AH14" s="38">
        <v>370363.9675</v>
      </c>
      <c r="AI14" s="38">
        <v>388879.1341</v>
      </c>
      <c r="AJ14" s="38">
        <v>408249.6795</v>
      </c>
      <c r="AK14" s="38">
        <v>428545.7933</v>
      </c>
    </row>
    <row r="15" ht="14.25" customHeight="1">
      <c r="A15" s="38" t="s">
        <v>539</v>
      </c>
      <c r="B15" s="38">
        <v>1.0</v>
      </c>
      <c r="C15" s="38">
        <v>1.041916844</v>
      </c>
      <c r="D15" s="38">
        <v>1.086339432</v>
      </c>
      <c r="E15" s="38">
        <v>1.131508556</v>
      </c>
      <c r="F15" s="38">
        <v>1.178438574</v>
      </c>
      <c r="G15" s="38">
        <v>1.22839717</v>
      </c>
      <c r="H15" s="38">
        <v>1.27900746</v>
      </c>
      <c r="I15" s="38">
        <v>1.332096344</v>
      </c>
      <c r="J15" s="38">
        <v>1.388064441</v>
      </c>
      <c r="K15" s="38">
        <v>1.453032554</v>
      </c>
      <c r="L15" s="38">
        <v>1.52690653</v>
      </c>
      <c r="M15" s="38">
        <v>1.606024416</v>
      </c>
      <c r="N15" s="38">
        <v>1.688776458</v>
      </c>
      <c r="O15" s="38">
        <v>1.77412153</v>
      </c>
      <c r="P15" s="38">
        <v>1.861538437</v>
      </c>
      <c r="Q15" s="38">
        <v>1.952177684</v>
      </c>
      <c r="R15" s="38">
        <v>2.041610022</v>
      </c>
      <c r="S15" s="38">
        <v>2.131156188</v>
      </c>
      <c r="T15" s="38">
        <v>2.222987185</v>
      </c>
      <c r="U15" s="38">
        <v>2.318316207</v>
      </c>
      <c r="V15" s="38">
        <v>2.417867993</v>
      </c>
      <c r="W15" s="38">
        <v>2.522165252</v>
      </c>
      <c r="X15" s="38">
        <v>2.63160162</v>
      </c>
      <c r="Y15" s="38">
        <v>2.746510483</v>
      </c>
      <c r="Z15" s="38">
        <v>2.867185785</v>
      </c>
      <c r="AA15" s="38">
        <v>2.993881759</v>
      </c>
      <c r="AB15" s="38">
        <v>3.12639461</v>
      </c>
      <c r="AC15" s="38">
        <v>3.264173237</v>
      </c>
      <c r="AD15" s="38">
        <v>3.406960759</v>
      </c>
      <c r="AE15" s="38">
        <v>3.55466703</v>
      </c>
      <c r="AF15" s="38">
        <v>3.707295049</v>
      </c>
      <c r="AG15" s="38">
        <v>3.86481418</v>
      </c>
      <c r="AH15" s="38">
        <v>4.02715805</v>
      </c>
      <c r="AI15" s="38">
        <v>4.194333931</v>
      </c>
      <c r="AJ15" s="38">
        <v>4.366405769</v>
      </c>
      <c r="AK15" s="38">
        <v>4.543481366</v>
      </c>
    </row>
    <row r="16" ht="14.25" customHeight="1">
      <c r="A16" s="38" t="s">
        <v>527</v>
      </c>
      <c r="B16" s="38">
        <v>1.0</v>
      </c>
      <c r="C16" s="38">
        <v>1.04</v>
      </c>
      <c r="D16" s="38">
        <v>1.0816</v>
      </c>
      <c r="E16" s="38">
        <v>1.124864</v>
      </c>
      <c r="F16" s="38">
        <v>1.16985856</v>
      </c>
      <c r="G16" s="38">
        <v>1.2166529024</v>
      </c>
      <c r="H16" s="38">
        <v>1.4366383693596434</v>
      </c>
      <c r="I16" s="38">
        <v>1.737783250748561</v>
      </c>
      <c r="J16" s="38">
        <v>2.103754548139571</v>
      </c>
      <c r="K16" s="38">
        <v>2.4901744789838207</v>
      </c>
      <c r="L16" s="38">
        <v>2.8156824312685713</v>
      </c>
      <c r="M16" s="38">
        <v>3.004975067264045</v>
      </c>
      <c r="N16" s="38">
        <v>3.074294213173091</v>
      </c>
      <c r="O16" s="38">
        <v>3.069878212559871</v>
      </c>
      <c r="P16" s="38">
        <v>3.046434476313645</v>
      </c>
      <c r="Q16" s="38">
        <v>3.059013011748571</v>
      </c>
      <c r="R16" s="38">
        <v>3.1049611826911367</v>
      </c>
      <c r="S16" s="38">
        <v>3.1461245539738414</v>
      </c>
      <c r="T16" s="38">
        <v>3.184591660872996</v>
      </c>
      <c r="U16" s="38">
        <v>3.222574135922941</v>
      </c>
      <c r="V16" s="38">
        <v>3.2623955881801696</v>
      </c>
      <c r="W16" s="38">
        <v>3.3064966226789436</v>
      </c>
      <c r="X16" s="38">
        <v>3.357457486368853</v>
      </c>
      <c r="Y16" s="38">
        <v>3.4180401138404664</v>
      </c>
      <c r="Z16" s="38">
        <v>3.4912520266770435</v>
      </c>
      <c r="AA16" s="38">
        <v>3.580435684205714</v>
      </c>
      <c r="AB16" s="38">
        <v>3.6864608044821043</v>
      </c>
      <c r="AC16" s="38">
        <v>3.807676809425486</v>
      </c>
      <c r="AD16" s="38">
        <v>3.943976179274647</v>
      </c>
      <c r="AE16" s="38">
        <v>4.095239121679579</v>
      </c>
      <c r="AF16" s="38">
        <v>4.261299479838749</v>
      </c>
      <c r="AG16" s="38">
        <v>4.441909337486211</v>
      </c>
      <c r="AH16" s="38">
        <v>4.636702120813193</v>
      </c>
      <c r="AI16" s="38">
        <v>4.845154240203698</v>
      </c>
      <c r="AJ16" s="38">
        <v>5.066545582364754</v>
      </c>
      <c r="AK16" s="38">
        <v>5.2999194590632115</v>
      </c>
    </row>
    <row r="17" ht="14.25" customHeight="1">
      <c r="A17" s="38" t="s">
        <v>416</v>
      </c>
      <c r="B17" s="38">
        <v>5285.750044</v>
      </c>
      <c r="C17" s="38">
        <v>5293.48539</v>
      </c>
      <c r="D17" s="38">
        <v>5277.654206</v>
      </c>
      <c r="E17" s="38">
        <v>5299.647663</v>
      </c>
      <c r="F17" s="38">
        <v>5405.36887</v>
      </c>
      <c r="G17" s="38">
        <v>5595.41048</v>
      </c>
      <c r="H17" s="38">
        <v>6038.631336</v>
      </c>
      <c r="I17" s="38">
        <v>5840.854421</v>
      </c>
      <c r="J17" s="38">
        <v>5348.83397</v>
      </c>
      <c r="K17" s="38">
        <v>4887.957929</v>
      </c>
      <c r="L17" s="38">
        <v>4638.937002</v>
      </c>
      <c r="M17" s="38">
        <v>4687.836439</v>
      </c>
      <c r="N17" s="38">
        <v>5094.87254</v>
      </c>
      <c r="O17" s="38">
        <v>5865.140953</v>
      </c>
      <c r="P17" s="38">
        <v>6996.268195</v>
      </c>
      <c r="Q17" s="38">
        <v>8355.978759</v>
      </c>
      <c r="R17" s="38">
        <v>8973.31844</v>
      </c>
      <c r="S17" s="38">
        <v>9254.301089</v>
      </c>
      <c r="T17" s="38">
        <v>9445.05242</v>
      </c>
      <c r="U17" s="38">
        <v>9654.984089</v>
      </c>
      <c r="V17" s="38">
        <v>9920.849703</v>
      </c>
      <c r="W17" s="38">
        <v>10244.94838</v>
      </c>
      <c r="X17" s="38">
        <v>10612.47757</v>
      </c>
      <c r="Y17" s="38">
        <v>10999.20908</v>
      </c>
      <c r="Z17" s="38">
        <v>11374.75779</v>
      </c>
      <c r="AA17" s="38">
        <v>11704.38852</v>
      </c>
      <c r="AB17" s="38">
        <v>11968.79955</v>
      </c>
      <c r="AC17" s="38">
        <v>12173.82401</v>
      </c>
      <c r="AD17" s="38">
        <v>12328.79682</v>
      </c>
      <c r="AE17" s="38">
        <v>12443.47581</v>
      </c>
      <c r="AF17" s="38">
        <v>12527.59319</v>
      </c>
      <c r="AG17" s="38">
        <v>12590.72518</v>
      </c>
      <c r="AH17" s="38">
        <v>12642.81157</v>
      </c>
      <c r="AI17" s="38">
        <v>12695.00098</v>
      </c>
      <c r="AJ17" s="38">
        <v>12759.71887</v>
      </c>
      <c r="AK17" s="38">
        <v>12850.88458</v>
      </c>
    </row>
    <row r="18" ht="14.25" customHeight="1">
      <c r="A18" s="38" t="s">
        <v>418</v>
      </c>
      <c r="B18" s="38">
        <v>18609.93169</v>
      </c>
      <c r="C18" s="38">
        <v>19045.12176</v>
      </c>
      <c r="D18" s="38">
        <v>19463.32287</v>
      </c>
      <c r="E18" s="38">
        <v>20035.80222</v>
      </c>
      <c r="F18" s="38">
        <v>20824.45645</v>
      </c>
      <c r="G18" s="38">
        <v>21721.19729</v>
      </c>
      <c r="H18" s="38">
        <v>23068.20666</v>
      </c>
      <c r="I18" s="38">
        <v>24525.40701</v>
      </c>
      <c r="J18" s="38">
        <v>26100.99858</v>
      </c>
      <c r="K18" s="38">
        <v>27478.3018</v>
      </c>
      <c r="L18" s="38">
        <v>28491.70731</v>
      </c>
      <c r="M18" s="38">
        <v>29391.55201</v>
      </c>
      <c r="N18" s="38">
        <v>30461.68263</v>
      </c>
      <c r="O18" s="38">
        <v>31875.53712</v>
      </c>
      <c r="P18" s="38">
        <v>33714.51999</v>
      </c>
      <c r="Q18" s="38">
        <v>35917.32601</v>
      </c>
      <c r="R18" s="38">
        <v>37011.46962</v>
      </c>
      <c r="S18" s="38">
        <v>38137.0951</v>
      </c>
      <c r="T18" s="38">
        <v>39436.85263</v>
      </c>
      <c r="U18" s="38">
        <v>40903.11745</v>
      </c>
      <c r="V18" s="38">
        <v>42500.63451</v>
      </c>
      <c r="W18" s="38">
        <v>44187.64055</v>
      </c>
      <c r="X18" s="38">
        <v>45919.34942</v>
      </c>
      <c r="Y18" s="38">
        <v>47648.37155</v>
      </c>
      <c r="Z18" s="38">
        <v>49324.41205</v>
      </c>
      <c r="AA18" s="38">
        <v>50894.21899</v>
      </c>
      <c r="AB18" s="38">
        <v>52335.63725</v>
      </c>
      <c r="AC18" s="38">
        <v>53661.01026</v>
      </c>
      <c r="AD18" s="38">
        <v>54877.68157</v>
      </c>
      <c r="AE18" s="38">
        <v>55994.75722</v>
      </c>
      <c r="AF18" s="38">
        <v>57023.6644</v>
      </c>
      <c r="AG18" s="38">
        <v>57976.92509</v>
      </c>
      <c r="AH18" s="38">
        <v>58867.49444</v>
      </c>
      <c r="AI18" s="38">
        <v>59708.72528</v>
      </c>
      <c r="AJ18" s="38">
        <v>60513.95329</v>
      </c>
      <c r="AK18" s="38">
        <v>61296.29577</v>
      </c>
    </row>
    <row r="19" ht="14.25" customHeight="1">
      <c r="A19" s="38" t="s">
        <v>528</v>
      </c>
      <c r="B19" s="38">
        <v>-9.99999999999998E-11</v>
      </c>
      <c r="C19" s="38">
        <v>-1.03999999999999E-10</v>
      </c>
      <c r="D19" s="38">
        <v>-1.08159999999999E-10</v>
      </c>
      <c r="E19" s="38">
        <v>-1.12486399999999E-10</v>
      </c>
      <c r="F19" s="38">
        <v>-1.16985855999999E-10</v>
      </c>
      <c r="G19" s="38">
        <v>-1.21665290239999E-10</v>
      </c>
      <c r="H19" s="38">
        <v>-0.00712214543012777</v>
      </c>
      <c r="I19" s="38">
        <v>-0.0196841997295968</v>
      </c>
      <c r="J19" s="38">
        <v>-0.0341833419320447</v>
      </c>
      <c r="K19" s="38">
        <v>-0.048892651116667</v>
      </c>
      <c r="L19" s="38">
        <v>-0.0596566919104599</v>
      </c>
      <c r="M19" s="38">
        <v>-0.0610468905707361</v>
      </c>
      <c r="N19" s="38">
        <v>-0.0588559194924917</v>
      </c>
      <c r="O19" s="38">
        <v>-0.0536630699793251</v>
      </c>
      <c r="P19" s="38">
        <v>-0.0487250796028072</v>
      </c>
      <c r="Q19" s="38">
        <v>-0.0434799589355714</v>
      </c>
      <c r="R19" s="38">
        <v>-0.0434799589355714</v>
      </c>
      <c r="S19" s="38">
        <v>-0.0434799589355714</v>
      </c>
      <c r="T19" s="38">
        <v>-0.0434799589355714</v>
      </c>
      <c r="U19" s="38">
        <v>-0.0434799589355714</v>
      </c>
      <c r="V19" s="38">
        <v>-0.0434799589355714</v>
      </c>
      <c r="W19" s="38">
        <v>-0.0434799589355714</v>
      </c>
      <c r="X19" s="38">
        <v>-0.0434799589355714</v>
      </c>
      <c r="Y19" s="38">
        <v>-0.0434799589355714</v>
      </c>
      <c r="Z19" s="38">
        <v>-0.0434799589355714</v>
      </c>
      <c r="AA19" s="38">
        <v>-0.0434799589355714</v>
      </c>
      <c r="AB19" s="38">
        <v>-0.0434799589355714</v>
      </c>
      <c r="AC19" s="38">
        <v>-0.0434799589355714</v>
      </c>
      <c r="AD19" s="38">
        <v>-0.0434799589355714</v>
      </c>
      <c r="AE19" s="38">
        <v>-0.0434799589355714</v>
      </c>
      <c r="AF19" s="38">
        <v>-0.0434799589355714</v>
      </c>
      <c r="AG19" s="38">
        <v>-0.0434799589355714</v>
      </c>
      <c r="AH19" s="38">
        <v>-0.0434799589355714</v>
      </c>
      <c r="AI19" s="38">
        <v>-0.0434799589355714</v>
      </c>
      <c r="AJ19" s="38">
        <v>-0.0434799589355714</v>
      </c>
      <c r="AK19" s="38">
        <v>-0.0434799589355714</v>
      </c>
    </row>
    <row r="20" ht="14.25" customHeight="1">
      <c r="A20" s="38" t="s">
        <v>529</v>
      </c>
      <c r="B20" s="38">
        <v>-0.0327815028568067</v>
      </c>
      <c r="C20" s="38">
        <v>-0.0869980613024548</v>
      </c>
      <c r="D20" s="38">
        <v>-0.141214619748103</v>
      </c>
      <c r="E20" s="38">
        <v>-0.195431178193751</v>
      </c>
      <c r="F20" s="38">
        <v>-0.249647736639399</v>
      </c>
      <c r="G20" s="38">
        <v>-0.303864295085047</v>
      </c>
      <c r="H20" s="38">
        <v>-0.745055660067274</v>
      </c>
      <c r="I20" s="38">
        <v>-0.930852513368356</v>
      </c>
      <c r="J20" s="38">
        <v>-1.15699945204311</v>
      </c>
      <c r="K20" s="38">
        <v>-1.39974420466622</v>
      </c>
      <c r="L20" s="38">
        <v>-1.61976105989086</v>
      </c>
      <c r="M20" s="38">
        <v>-1.77469900893087</v>
      </c>
      <c r="N20" s="38">
        <v>-1.90051775400894</v>
      </c>
      <c r="O20" s="38">
        <v>-1.98954837062736</v>
      </c>
      <c r="P20" s="38">
        <v>-2.06813719232746</v>
      </c>
      <c r="Q20" s="38">
        <v>-2.13933504358704</v>
      </c>
      <c r="R20" s="38">
        <v>-2.13933504358704</v>
      </c>
      <c r="S20" s="38">
        <v>-2.13933504358704</v>
      </c>
      <c r="T20" s="38">
        <v>-2.13933504358704</v>
      </c>
      <c r="U20" s="38">
        <v>-2.13933504358704</v>
      </c>
      <c r="V20" s="38">
        <v>-2.13933504358704</v>
      </c>
      <c r="W20" s="38">
        <v>-2.13933504358704</v>
      </c>
      <c r="X20" s="38">
        <v>-2.13933504358704</v>
      </c>
      <c r="Y20" s="38">
        <v>-2.13933504358704</v>
      </c>
      <c r="Z20" s="38">
        <v>-2.13933504358704</v>
      </c>
      <c r="AA20" s="38">
        <v>-2.13933504358704</v>
      </c>
      <c r="AB20" s="38">
        <v>-2.13933504358704</v>
      </c>
      <c r="AC20" s="38">
        <v>-2.13933504358704</v>
      </c>
      <c r="AD20" s="38">
        <v>-2.13933504358704</v>
      </c>
      <c r="AE20" s="38">
        <v>-2.13933504358704</v>
      </c>
      <c r="AF20" s="38">
        <v>-2.13933504358704</v>
      </c>
      <c r="AG20" s="38">
        <v>-2.13933504358704</v>
      </c>
      <c r="AH20" s="38">
        <v>-2.13933504358704</v>
      </c>
      <c r="AI20" s="38">
        <v>-2.13933504358704</v>
      </c>
      <c r="AJ20" s="38">
        <v>-2.13933504358704</v>
      </c>
      <c r="AK20" s="38">
        <v>-2.13933504358704</v>
      </c>
    </row>
    <row r="21" ht="14.25" customHeight="1">
      <c r="A21" s="38" t="s">
        <v>530</v>
      </c>
      <c r="B21" s="38">
        <v>-0.0950270648574594</v>
      </c>
      <c r="C21" s="38">
        <v>-0.0765263874077662</v>
      </c>
      <c r="D21" s="38">
        <v>-0.0580257099580731</v>
      </c>
      <c r="E21" s="38">
        <v>-0.03952503250838</v>
      </c>
      <c r="F21" s="38">
        <v>-0.0210243550586868</v>
      </c>
      <c r="G21" s="38">
        <v>-0.00252367760899371</v>
      </c>
      <c r="H21" s="38">
        <v>-0.0784077048045369</v>
      </c>
      <c r="I21" s="38">
        <v>-0.147048513731399</v>
      </c>
      <c r="J21" s="38">
        <v>-0.197316080422861</v>
      </c>
      <c r="K21" s="38">
        <v>-0.225142554728684</v>
      </c>
      <c r="L21" s="38">
        <v>-0.227125208093401</v>
      </c>
      <c r="M21" s="38">
        <v>-0.238534611368033</v>
      </c>
      <c r="N21" s="38">
        <v>-0.252635814355789</v>
      </c>
      <c r="O21" s="38">
        <v>-0.266873019574003</v>
      </c>
      <c r="P21" s="38">
        <v>-0.27959292719002</v>
      </c>
      <c r="Q21" s="38">
        <v>-0.290352949305386</v>
      </c>
      <c r="R21" s="38">
        <v>-0.290352949305386</v>
      </c>
      <c r="S21" s="38">
        <v>-0.290352949305386</v>
      </c>
      <c r="T21" s="38">
        <v>-0.290352949305386</v>
      </c>
      <c r="U21" s="38">
        <v>-0.290352949305386</v>
      </c>
      <c r="V21" s="38">
        <v>-0.290352949305386</v>
      </c>
      <c r="W21" s="38">
        <v>-0.290352949305386</v>
      </c>
      <c r="X21" s="38">
        <v>-0.290352949305386</v>
      </c>
      <c r="Y21" s="38">
        <v>-0.290352949305386</v>
      </c>
      <c r="Z21" s="38">
        <v>-0.290352949305386</v>
      </c>
      <c r="AA21" s="38">
        <v>-0.290352949305386</v>
      </c>
      <c r="AB21" s="38">
        <v>-0.290352949305386</v>
      </c>
      <c r="AC21" s="38">
        <v>-0.290352949305386</v>
      </c>
      <c r="AD21" s="38">
        <v>-0.290352949305386</v>
      </c>
      <c r="AE21" s="38">
        <v>-0.290352949305386</v>
      </c>
      <c r="AF21" s="38">
        <v>-0.290352949305386</v>
      </c>
      <c r="AG21" s="38">
        <v>-0.290352949305386</v>
      </c>
      <c r="AH21" s="38">
        <v>-0.290352949305386</v>
      </c>
      <c r="AI21" s="38">
        <v>-0.290352949305386</v>
      </c>
      <c r="AJ21" s="38">
        <v>-0.290352949305386</v>
      </c>
      <c r="AK21" s="38">
        <v>-0.290352949305386</v>
      </c>
    </row>
    <row r="22" ht="14.25" customHeight="1">
      <c r="A22" s="38" t="s">
        <v>531</v>
      </c>
      <c r="B22" s="38">
        <v>-0.162525638397339</v>
      </c>
      <c r="C22" s="38">
        <v>-0.130021506357506</v>
      </c>
      <c r="D22" s="38">
        <v>-0.0975173743176747</v>
      </c>
      <c r="E22" s="38">
        <v>-0.0650132422778425</v>
      </c>
      <c r="F22" s="38">
        <v>-0.0325091102380104</v>
      </c>
      <c r="G22" s="38">
        <v>-4.97819817828833E-6</v>
      </c>
      <c r="H22" s="38">
        <v>-1.44484686882183E-6</v>
      </c>
      <c r="I22" s="38">
        <v>-0.145615105902788</v>
      </c>
      <c r="J22" s="38">
        <v>-0.320365224363059</v>
      </c>
      <c r="K22" s="38">
        <v>-0.387015312005879</v>
      </c>
      <c r="L22" s="38">
        <v>-0.399854140758631</v>
      </c>
      <c r="M22" s="38">
        <v>-0.424521590560299</v>
      </c>
      <c r="N22" s="38">
        <v>-0.453432995067876</v>
      </c>
      <c r="O22" s="38">
        <v>-0.483549365658894</v>
      </c>
      <c r="P22" s="38">
        <v>-0.512978435514614</v>
      </c>
      <c r="Q22" s="38">
        <v>-0.54124820143653</v>
      </c>
      <c r="R22" s="38">
        <v>-0.54124820143653</v>
      </c>
      <c r="S22" s="38">
        <v>-0.54124820143653</v>
      </c>
      <c r="T22" s="38">
        <v>-0.54124820143653</v>
      </c>
      <c r="U22" s="38">
        <v>-0.54124820143653</v>
      </c>
      <c r="V22" s="38">
        <v>-0.54124820143653</v>
      </c>
      <c r="W22" s="38">
        <v>-0.54124820143653</v>
      </c>
      <c r="X22" s="38">
        <v>-0.54124820143653</v>
      </c>
      <c r="Y22" s="38">
        <v>-0.54124820143653</v>
      </c>
      <c r="Z22" s="38">
        <v>-0.54124820143653</v>
      </c>
      <c r="AA22" s="38">
        <v>-0.54124820143653</v>
      </c>
      <c r="AB22" s="38">
        <v>-0.54124820143653</v>
      </c>
      <c r="AC22" s="38">
        <v>-0.54124820143653</v>
      </c>
      <c r="AD22" s="38">
        <v>-0.54124820143653</v>
      </c>
      <c r="AE22" s="38">
        <v>-0.54124820143653</v>
      </c>
      <c r="AF22" s="38">
        <v>-0.54124820143653</v>
      </c>
      <c r="AG22" s="38">
        <v>-0.54124820143653</v>
      </c>
      <c r="AH22" s="38">
        <v>-0.54124820143653</v>
      </c>
      <c r="AI22" s="38">
        <v>-0.54124820143653</v>
      </c>
      <c r="AJ22" s="38">
        <v>-0.54124820143653</v>
      </c>
      <c r="AK22" s="38">
        <v>-0.54124820143653</v>
      </c>
    </row>
    <row r="23" ht="14.25" customHeight="1">
      <c r="A23" s="38" t="s">
        <v>532</v>
      </c>
      <c r="B23" s="38">
        <v>-9.999999999999996E-11</v>
      </c>
      <c r="C23" s="38">
        <v>-1.0399999999999996E-10</v>
      </c>
      <c r="D23" s="38">
        <v>-1.0815999999999998E-10</v>
      </c>
      <c r="E23" s="38">
        <v>-1.1248639999999997E-10</v>
      </c>
      <c r="F23" s="38">
        <v>-1.16985856E-10</v>
      </c>
      <c r="G23" s="38">
        <v>-1.2166529023999998E-10</v>
      </c>
      <c r="H23" s="38">
        <v>-1.2653190184959998E-10</v>
      </c>
      <c r="I23" s="38">
        <v>-1.31593177923584E-10</v>
      </c>
      <c r="J23" s="38">
        <v>-1.3685690504052735E-10</v>
      </c>
      <c r="K23" s="38">
        <v>-1.4233118124214846E-10</v>
      </c>
      <c r="L23" s="38">
        <v>-1.4802442849183437E-10</v>
      </c>
      <c r="M23" s="38">
        <v>-1.5394540563150778E-10</v>
      </c>
      <c r="N23" s="38">
        <v>-1.601032218567681E-10</v>
      </c>
      <c r="O23" s="38">
        <v>-1.6650735073103882E-10</v>
      </c>
      <c r="P23" s="38">
        <v>-1.731676447602804E-10</v>
      </c>
      <c r="Q23" s="38">
        <v>-1.8009435055069158E-10</v>
      </c>
      <c r="R23" s="38">
        <v>-1.8729812457271927E-10</v>
      </c>
      <c r="S23" s="38">
        <v>-1.9479004955562808E-10</v>
      </c>
      <c r="T23" s="38">
        <v>-2.0258165153785322E-10</v>
      </c>
      <c r="U23" s="38">
        <v>-2.1068491759936732E-10</v>
      </c>
      <c r="V23" s="38">
        <v>-2.19112314303342E-10</v>
      </c>
      <c r="W23" s="38">
        <v>-2.278768068754757E-10</v>
      </c>
      <c r="X23" s="38">
        <v>-2.3699187915049474E-10</v>
      </c>
      <c r="Y23" s="38">
        <v>-2.4647155431651454E-10</v>
      </c>
      <c r="Z23" s="38">
        <v>-2.563304164891752E-10</v>
      </c>
      <c r="AA23" s="38">
        <v>-2.665836331487421E-10</v>
      </c>
      <c r="AB23" s="38">
        <v>-2.7724697847469186E-10</v>
      </c>
      <c r="AC23" s="38">
        <v>-2.8833685761367956E-10</v>
      </c>
      <c r="AD23" s="38">
        <v>-2.9987033191822676E-10</v>
      </c>
      <c r="AE23" s="38">
        <v>-3.1186514519495583E-10</v>
      </c>
      <c r="AF23" s="38">
        <v>-3.2433975100275405E-10</v>
      </c>
      <c r="AG23" s="38">
        <v>-3.3731334104286427E-10</v>
      </c>
      <c r="AH23" s="38">
        <v>-3.508058746845788E-10</v>
      </c>
      <c r="AI23" s="38">
        <v>-3.64838109671962E-10</v>
      </c>
      <c r="AJ23" s="38">
        <v>-3.794316340588405E-10</v>
      </c>
      <c r="AK23" s="38">
        <v>-3.946088994211942E-10</v>
      </c>
    </row>
    <row r="24" ht="14.25" customHeight="1">
      <c r="A24" s="38" t="s">
        <v>533</v>
      </c>
      <c r="B24" s="38">
        <v>-0.03278150285817227</v>
      </c>
      <c r="C24" s="38">
        <v>-0.03409276297249916</v>
      </c>
      <c r="D24" s="38">
        <v>-0.03545647349139913</v>
      </c>
      <c r="E24" s="38">
        <v>-0.0368747324310551</v>
      </c>
      <c r="F24" s="38">
        <v>-0.038349721728297315</v>
      </c>
      <c r="G24" s="38">
        <v>-0.0398837105974292</v>
      </c>
      <c r="H24" s="38">
        <v>-0.04147905902132637</v>
      </c>
      <c r="I24" s="38">
        <v>-0.04313822138217943</v>
      </c>
      <c r="J24" s="38">
        <v>-0.04486375023746661</v>
      </c>
      <c r="K24" s="38">
        <v>-0.04665830024696528</v>
      </c>
      <c r="L24" s="38">
        <v>-0.04852463225684389</v>
      </c>
      <c r="M24" s="38">
        <v>-0.05046561754711764</v>
      </c>
      <c r="N24" s="38">
        <v>-0.05248424224900236</v>
      </c>
      <c r="O24" s="38">
        <v>-0.054583611938962454</v>
      </c>
      <c r="P24" s="38">
        <v>-0.05676695641652095</v>
      </c>
      <c r="Q24" s="38">
        <v>-0.05903763467318179</v>
      </c>
      <c r="R24" s="38">
        <v>-0.06139914006010906</v>
      </c>
      <c r="S24" s="38">
        <v>-0.06385510566251343</v>
      </c>
      <c r="T24" s="38">
        <v>-0.06640930988901397</v>
      </c>
      <c r="U24" s="38">
        <v>-0.06906568228457453</v>
      </c>
      <c r="V24" s="38">
        <v>-0.07182830957595751</v>
      </c>
      <c r="W24" s="38">
        <v>-0.07470144195899582</v>
      </c>
      <c r="X24" s="38">
        <v>-0.07768949963735564</v>
      </c>
      <c r="Y24" s="38">
        <v>-0.0807970796228499</v>
      </c>
      <c r="Z24" s="38">
        <v>-0.08402896280776388</v>
      </c>
      <c r="AA24" s="38">
        <v>-0.08739012132007443</v>
      </c>
      <c r="AB24" s="38">
        <v>-0.09088572617287742</v>
      </c>
      <c r="AC24" s="38">
        <v>-0.09452115521979251</v>
      </c>
      <c r="AD24" s="38">
        <v>-0.09830200142858422</v>
      </c>
      <c r="AE24" s="38">
        <v>-0.1022340814857276</v>
      </c>
      <c r="AF24" s="38">
        <v>-0.1063234447451567</v>
      </c>
      <c r="AG24" s="38">
        <v>-0.110576382534963</v>
      </c>
      <c r="AH24" s="38">
        <v>-0.11499943783636149</v>
      </c>
      <c r="AI24" s="38">
        <v>-0.11959941534981597</v>
      </c>
      <c r="AJ24" s="38">
        <v>-0.12438339196380864</v>
      </c>
      <c r="AK24" s="38">
        <v>-0.12935872764236095</v>
      </c>
    </row>
    <row r="25" ht="14.25" customHeight="1">
      <c r="A25" s="38" t="s">
        <v>534</v>
      </c>
      <c r="B25" s="38">
        <v>0.0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0.0</v>
      </c>
      <c r="I25" s="38">
        <v>0.0</v>
      </c>
      <c r="J25" s="38">
        <v>0.0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38">
        <v>0.0</v>
      </c>
      <c r="S25" s="38">
        <v>0.0</v>
      </c>
      <c r="T25" s="38">
        <v>0.0</v>
      </c>
      <c r="U25" s="38">
        <v>0.0</v>
      </c>
      <c r="V25" s="38">
        <v>0.0</v>
      </c>
      <c r="W25" s="38">
        <v>0.0</v>
      </c>
      <c r="X25" s="38">
        <v>0.0</v>
      </c>
      <c r="Y25" s="38">
        <v>0.0</v>
      </c>
      <c r="Z25" s="38">
        <v>0.0</v>
      </c>
      <c r="AA25" s="38">
        <v>0.0</v>
      </c>
      <c r="AB25" s="38">
        <v>0.0</v>
      </c>
      <c r="AC25" s="38">
        <v>0.0</v>
      </c>
      <c r="AD25" s="38">
        <v>0.0</v>
      </c>
      <c r="AE25" s="38">
        <v>0.0</v>
      </c>
      <c r="AF25" s="38">
        <v>0.0</v>
      </c>
      <c r="AG25" s="38">
        <v>0.0</v>
      </c>
      <c r="AH25" s="38">
        <v>0.0</v>
      </c>
      <c r="AI25" s="38">
        <v>0.0</v>
      </c>
      <c r="AJ25" s="38">
        <v>0.0</v>
      </c>
      <c r="AK25" s="38">
        <v>0.0</v>
      </c>
    </row>
    <row r="26" ht="14.25" customHeight="1">
      <c r="A26" s="38" t="s">
        <v>535</v>
      </c>
      <c r="B26" s="38">
        <v>0.0</v>
      </c>
      <c r="C26" s="38">
        <v>0.0</v>
      </c>
      <c r="D26" s="38">
        <v>0.0</v>
      </c>
      <c r="E26" s="38">
        <v>0.0</v>
      </c>
      <c r="F26" s="38">
        <v>0.0</v>
      </c>
      <c r="G26" s="38">
        <v>0.0</v>
      </c>
      <c r="H26" s="38">
        <v>0.0</v>
      </c>
      <c r="I26" s="38">
        <v>0.0</v>
      </c>
      <c r="J26" s="38">
        <v>0.0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38">
        <v>0.0</v>
      </c>
      <c r="S26" s="38">
        <v>0.0</v>
      </c>
      <c r="T26" s="38">
        <v>0.0</v>
      </c>
      <c r="U26" s="38">
        <v>0.0</v>
      </c>
      <c r="V26" s="38">
        <v>0.0</v>
      </c>
      <c r="W26" s="38">
        <v>0.0</v>
      </c>
      <c r="X26" s="38">
        <v>0.0</v>
      </c>
      <c r="Y26" s="38">
        <v>0.0</v>
      </c>
      <c r="Z26" s="38">
        <v>0.0</v>
      </c>
      <c r="AA26" s="38">
        <v>0.0</v>
      </c>
      <c r="AB26" s="38">
        <v>0.0</v>
      </c>
      <c r="AC26" s="38">
        <v>0.0</v>
      </c>
      <c r="AD26" s="38">
        <v>0.0</v>
      </c>
      <c r="AE26" s="38">
        <v>0.0</v>
      </c>
      <c r="AF26" s="38">
        <v>0.0</v>
      </c>
      <c r="AG26" s="38">
        <v>0.0</v>
      </c>
      <c r="AH26" s="38">
        <v>0.0</v>
      </c>
      <c r="AI26" s="38">
        <v>0.0</v>
      </c>
      <c r="AJ26" s="38">
        <v>0.0</v>
      </c>
      <c r="AK26" s="38">
        <v>0.0</v>
      </c>
    </row>
    <row r="27" ht="14.25" customHeight="1">
      <c r="A27" s="38" t="s">
        <v>87</v>
      </c>
      <c r="B27" s="38">
        <v>-38.41698303651955</v>
      </c>
      <c r="C27" s="38">
        <v>-34.32253911310176</v>
      </c>
      <c r="D27" s="38">
        <v>-30.12209970567503</v>
      </c>
      <c r="E27" s="38">
        <v>-26.034948173515108</v>
      </c>
      <c r="F27" s="38">
        <v>-22.054784657685897</v>
      </c>
      <c r="G27" s="38">
        <v>-18.212817972334996</v>
      </c>
      <c r="H27" s="38">
        <v>-53.641070002478344</v>
      </c>
      <c r="I27" s="38">
        <v>-87.8310867690374</v>
      </c>
      <c r="J27" s="38">
        <v>-126.05775251948981</v>
      </c>
      <c r="K27" s="38">
        <v>-148.00054787979235</v>
      </c>
      <c r="L27" s="38">
        <v>-154.70774013183183</v>
      </c>
      <c r="M27" s="38">
        <v>-157.3558680678289</v>
      </c>
      <c r="N27" s="38">
        <v>-157.2409579053939</v>
      </c>
      <c r="O27" s="38">
        <v>-154.21007804374074</v>
      </c>
      <c r="P27" s="38">
        <v>-149.7195025031658</v>
      </c>
      <c r="Q27" s="38">
        <v>-144.27652212389597</v>
      </c>
      <c r="R27" s="38">
        <v>-136.39048937146597</v>
      </c>
      <c r="S27" s="38">
        <v>-129.93483875199843</v>
      </c>
      <c r="T27" s="38">
        <v>-124.06802362027378</v>
      </c>
      <c r="U27" s="38">
        <v>-118.45698605296678</v>
      </c>
      <c r="V27" s="38">
        <v>-112.99722503186078</v>
      </c>
      <c r="W27" s="38">
        <v>-107.6756850751533</v>
      </c>
      <c r="X27" s="38">
        <v>-102.51427989811528</v>
      </c>
      <c r="Y27" s="38">
        <v>-97.54251281167312</v>
      </c>
      <c r="Z27" s="38">
        <v>-92.78854808860335</v>
      </c>
      <c r="AA27" s="38">
        <v>-88.27739984855316</v>
      </c>
      <c r="AB27" s="38">
        <v>-84.03549828775192</v>
      </c>
      <c r="AC27" s="38">
        <v>-80.07569394140238</v>
      </c>
      <c r="AD27" s="38">
        <v>-76.3908815574109</v>
      </c>
      <c r="AE27" s="38">
        <v>-72.96686084041238</v>
      </c>
      <c r="AF27" s="38">
        <v>-69.7864327196297</v>
      </c>
      <c r="AG27" s="38">
        <v>-66.83378757921282</v>
      </c>
      <c r="AH27" s="38">
        <v>-64.09370822607596</v>
      </c>
      <c r="AI27" s="38">
        <v>-61.548460988243704</v>
      </c>
      <c r="AJ27" s="38">
        <v>-59.179543055095195</v>
      </c>
      <c r="AK27" s="38">
        <v>-56.9686902409375</v>
      </c>
    </row>
    <row r="28" ht="14.25" customHeight="1">
      <c r="A28" s="38" t="s">
        <v>536</v>
      </c>
      <c r="B28" s="38">
        <v>0.0</v>
      </c>
      <c r="C28" s="38">
        <v>0.0</v>
      </c>
      <c r="D28" s="38">
        <v>0.0</v>
      </c>
      <c r="E28" s="38">
        <v>0.0</v>
      </c>
      <c r="F28" s="38">
        <v>0.0</v>
      </c>
      <c r="G28" s="38">
        <v>0.0</v>
      </c>
      <c r="H28" s="38">
        <v>3.5</v>
      </c>
      <c r="I28" s="38">
        <v>4.781644444444444</v>
      </c>
      <c r="J28" s="38">
        <v>5.646622222222222</v>
      </c>
      <c r="K28" s="38">
        <v>6.5</v>
      </c>
      <c r="L28" s="38">
        <v>7.542733333333333</v>
      </c>
      <c r="M28" s="38">
        <v>8.413</v>
      </c>
      <c r="N28" s="38">
        <v>8.413</v>
      </c>
      <c r="O28" s="38">
        <v>8.413</v>
      </c>
      <c r="P28" s="38">
        <v>8.413</v>
      </c>
      <c r="Q28" s="38">
        <v>8.413</v>
      </c>
      <c r="R28" s="38">
        <v>24.09475688392857</v>
      </c>
      <c r="S28" s="38">
        <v>39.887835785714294</v>
      </c>
      <c r="T28" s="38">
        <v>55.7863776517857</v>
      </c>
      <c r="U28" s="38">
        <v>71.78452342857143</v>
      </c>
      <c r="V28" s="38">
        <v>87.87641406249999</v>
      </c>
      <c r="W28" s="38">
        <v>104.05619049999999</v>
      </c>
      <c r="X28" s="38">
        <v>120.31799368749998</v>
      </c>
      <c r="Y28" s="38">
        <v>136.6559645714286</v>
      </c>
      <c r="Z28" s="38">
        <v>153.06424409821435</v>
      </c>
      <c r="AA28" s="38">
        <v>169.5369732142857</v>
      </c>
      <c r="AB28" s="38">
        <v>186.06829286607143</v>
      </c>
      <c r="AC28" s="38">
        <v>202.65234399999997</v>
      </c>
      <c r="AD28" s="38">
        <v>219.28326756249996</v>
      </c>
      <c r="AE28" s="38">
        <v>235.95520449999995</v>
      </c>
      <c r="AF28" s="38">
        <v>252.6622957589285</v>
      </c>
      <c r="AG28" s="38">
        <v>269.39868228571436</v>
      </c>
      <c r="AH28" s="38">
        <v>286.1585050267857</v>
      </c>
      <c r="AI28" s="38">
        <v>302.93590492857135</v>
      </c>
      <c r="AJ28" s="38">
        <v>319.7250229375</v>
      </c>
      <c r="AK28" s="38">
        <v>336.52</v>
      </c>
    </row>
    <row r="29" ht="14.25" customHeight="1">
      <c r="A29" s="38" t="s">
        <v>540</v>
      </c>
      <c r="B29" s="38">
        <v>0.0</v>
      </c>
      <c r="C29" s="38">
        <v>0.0</v>
      </c>
      <c r="D29" s="38">
        <v>0.0</v>
      </c>
      <c r="E29" s="38">
        <v>0.0</v>
      </c>
      <c r="F29" s="38">
        <v>0.0</v>
      </c>
      <c r="G29" s="38">
        <v>0.0</v>
      </c>
      <c r="H29" s="38">
        <v>0.0</v>
      </c>
      <c r="I29" s="38">
        <v>0.0</v>
      </c>
      <c r="J29" s="38">
        <v>0.0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38">
        <v>0.0</v>
      </c>
      <c r="S29" s="38">
        <v>0.0</v>
      </c>
      <c r="T29" s="38">
        <v>0.0</v>
      </c>
      <c r="U29" s="38">
        <v>0.0</v>
      </c>
      <c r="V29" s="38">
        <v>0.0</v>
      </c>
      <c r="W29" s="38">
        <v>0.0</v>
      </c>
      <c r="X29" s="38">
        <v>0.0</v>
      </c>
      <c r="Y29" s="38">
        <v>0.0</v>
      </c>
      <c r="Z29" s="38">
        <v>0.0</v>
      </c>
      <c r="AA29" s="38">
        <v>0.0</v>
      </c>
      <c r="AB29" s="38">
        <v>0.0</v>
      </c>
      <c r="AC29" s="38">
        <v>0.0</v>
      </c>
      <c r="AD29" s="38">
        <v>0.0</v>
      </c>
      <c r="AE29" s="38">
        <v>0.0</v>
      </c>
      <c r="AF29" s="38">
        <v>0.0</v>
      </c>
      <c r="AG29" s="38">
        <v>0.0</v>
      </c>
      <c r="AH29" s="38">
        <v>0.0</v>
      </c>
      <c r="AI29" s="38">
        <v>0.0</v>
      </c>
      <c r="AJ29" s="38">
        <v>0.0</v>
      </c>
      <c r="AK29" s="38">
        <v>0.0</v>
      </c>
    </row>
    <row r="30" ht="14.25" customHeight="1">
      <c r="A30" s="38" t="s">
        <v>60</v>
      </c>
      <c r="B30" s="38">
        <v>0.0</v>
      </c>
      <c r="C30" s="38">
        <v>0.0</v>
      </c>
      <c r="D30" s="38">
        <v>0.0</v>
      </c>
      <c r="E30" s="38">
        <v>0.0</v>
      </c>
      <c r="F30" s="38">
        <v>0.0</v>
      </c>
      <c r="G30" s="38">
        <v>0.0</v>
      </c>
      <c r="H30" s="38">
        <v>-1.69648415E-4</v>
      </c>
      <c r="I30" s="38">
        <v>-4.19108709E-4</v>
      </c>
      <c r="J30" s="38">
        <v>-6.35355197E-4</v>
      </c>
      <c r="K30" s="38">
        <v>-7.89117209E-4</v>
      </c>
      <c r="L30" s="38">
        <v>-8.51216261E-4</v>
      </c>
      <c r="M30" s="38">
        <v>-8.01703463E-4</v>
      </c>
      <c r="N30" s="38">
        <v>-7.48544004E-4</v>
      </c>
      <c r="O30" s="38">
        <v>-6.9372637E-4</v>
      </c>
      <c r="P30" s="38">
        <v>-6.63377239E-4</v>
      </c>
      <c r="Q30" s="38">
        <v>-6.31620799E-4</v>
      </c>
      <c r="R30" s="38">
        <v>-6.03031773E-4</v>
      </c>
      <c r="S30" s="38">
        <v>-5.57508675E-4</v>
      </c>
      <c r="T30" s="38">
        <v>-5.11870957E-4</v>
      </c>
      <c r="U30" s="38">
        <v>-4.71371242E-4</v>
      </c>
      <c r="V30" s="38">
        <v>-4.36634125E-4</v>
      </c>
      <c r="W30" s="38">
        <v>-4.06753562E-4</v>
      </c>
      <c r="X30" s="38">
        <v>-3.80487024E-4</v>
      </c>
      <c r="Y30" s="38">
        <v>-3.56659272E-4</v>
      </c>
      <c r="Z30" s="38">
        <v>-3.34275836E-4</v>
      </c>
      <c r="AA30" s="38">
        <v>-3.12540567E-4</v>
      </c>
      <c r="AB30" s="38">
        <v>-2.91036313E-4</v>
      </c>
      <c r="AC30" s="38">
        <v>-2.69868998E-4</v>
      </c>
      <c r="AD30" s="38">
        <v>-2.49302502E-4</v>
      </c>
      <c r="AE30" s="38">
        <v>-2.29529691E-4</v>
      </c>
      <c r="AF30" s="38">
        <v>-2.10690927E-4</v>
      </c>
      <c r="AG30" s="38">
        <v>-1.9288958E-4</v>
      </c>
      <c r="AH30" s="38">
        <v>-1.76199075E-4</v>
      </c>
      <c r="AI30" s="38">
        <v>-1.60666025E-4</v>
      </c>
      <c r="AJ30" s="38">
        <v>-1.46313977E-4</v>
      </c>
      <c r="AK30" s="38">
        <v>-1.33147484E-4</v>
      </c>
    </row>
    <row r="31" ht="14.25" customHeight="1">
      <c r="A31" s="38" t="s">
        <v>62</v>
      </c>
      <c r="B31" s="38">
        <v>-7.08475373E-4</v>
      </c>
      <c r="C31" s="38">
        <v>-0.00178429923</v>
      </c>
      <c r="D31" s="38">
        <v>-0.00275805256</v>
      </c>
      <c r="E31" s="38">
        <v>-0.00362171412</v>
      </c>
      <c r="F31" s="38">
        <v>-0.00437884777</v>
      </c>
      <c r="G31" s="38">
        <v>-0.00505561621</v>
      </c>
      <c r="H31" s="38">
        <v>-0.0127496899</v>
      </c>
      <c r="I31" s="38">
        <v>-0.0153099896</v>
      </c>
      <c r="J31" s="38">
        <v>-0.0175766132</v>
      </c>
      <c r="K31" s="38">
        <v>-0.0192528912</v>
      </c>
      <c r="L31" s="38">
        <v>-0.0200273062</v>
      </c>
      <c r="M31" s="38">
        <v>-0.0198002244</v>
      </c>
      <c r="N31" s="38">
        <v>-0.0194784112</v>
      </c>
      <c r="O31" s="38">
        <v>-0.0191016814</v>
      </c>
      <c r="P31" s="38">
        <v>-0.0189365432</v>
      </c>
      <c r="Q31" s="38">
        <v>-0.0187539889</v>
      </c>
      <c r="R31" s="38">
        <v>-0.0176623033</v>
      </c>
      <c r="S31" s="38">
        <v>-0.0165073299</v>
      </c>
      <c r="T31" s="38">
        <v>-0.0153900425</v>
      </c>
      <c r="U31" s="38">
        <v>-0.0143335213</v>
      </c>
      <c r="V31" s="38">
        <v>-0.0133406631</v>
      </c>
      <c r="W31" s="38">
        <v>-0.0124067117</v>
      </c>
      <c r="X31" s="38">
        <v>-0.0115242339</v>
      </c>
      <c r="Y31" s="38">
        <v>-0.0106853966</v>
      </c>
      <c r="Z31" s="38">
        <v>-0.00988343907</v>
      </c>
      <c r="AA31" s="38">
        <v>-0.00911353453</v>
      </c>
      <c r="AB31" s="38">
        <v>-0.00837442941</v>
      </c>
      <c r="AC31" s="38">
        <v>-0.00767127447</v>
      </c>
      <c r="AD31" s="38">
        <v>-0.0070111006</v>
      </c>
      <c r="AE31" s="38">
        <v>-0.0063978831</v>
      </c>
      <c r="AF31" s="38">
        <v>-0.00583336015</v>
      </c>
      <c r="AG31" s="38">
        <v>-0.00531772251</v>
      </c>
      <c r="AH31" s="38">
        <v>-0.00484995162</v>
      </c>
      <c r="AI31" s="38">
        <v>-0.00442802801</v>
      </c>
      <c r="AJ31" s="38">
        <v>-0.0040493496</v>
      </c>
      <c r="AK31" s="38">
        <v>-0.00371103412</v>
      </c>
    </row>
    <row r="32" ht="14.25" customHeight="1">
      <c r="A32" s="38" t="s">
        <v>64</v>
      </c>
      <c r="B32" s="38">
        <v>-0.00388126425</v>
      </c>
      <c r="C32" s="38">
        <v>-0.00305593314</v>
      </c>
      <c r="D32" s="38">
        <v>-0.00224569136</v>
      </c>
      <c r="E32" s="38">
        <v>-0.00146698611</v>
      </c>
      <c r="F32" s="38">
        <v>-7.44371594E-4</v>
      </c>
      <c r="G32" s="38">
        <v>-8.52472283E-5</v>
      </c>
      <c r="H32" s="38">
        <v>-0.00257842435</v>
      </c>
      <c r="I32" s="38">
        <v>-0.00493193401</v>
      </c>
      <c r="J32" s="38">
        <v>-0.00698341862</v>
      </c>
      <c r="K32" s="38">
        <v>-0.00821293273</v>
      </c>
      <c r="L32" s="38">
        <v>-0.0081551328</v>
      </c>
      <c r="M32" s="38">
        <v>-0.00817617631</v>
      </c>
      <c r="N32" s="38">
        <v>-0.00816451704</v>
      </c>
      <c r="O32" s="38">
        <v>-0.00813695988</v>
      </c>
      <c r="P32" s="38">
        <v>-0.00810485592</v>
      </c>
      <c r="Q32" s="38">
        <v>-0.00807568758</v>
      </c>
      <c r="R32" s="38">
        <v>-0.00749199454</v>
      </c>
      <c r="S32" s="38">
        <v>-0.00694890585</v>
      </c>
      <c r="T32" s="38">
        <v>-0.00647678567</v>
      </c>
      <c r="U32" s="38">
        <v>-0.00606038259</v>
      </c>
      <c r="V32" s="38">
        <v>-0.0056830084</v>
      </c>
      <c r="W32" s="38">
        <v>-0.00533306184</v>
      </c>
      <c r="X32" s="38">
        <v>-0.0050036753</v>
      </c>
      <c r="Y32" s="38">
        <v>-0.004691128</v>
      </c>
      <c r="Z32" s="38">
        <v>-0.00439356835</v>
      </c>
      <c r="AA32" s="38">
        <v>-0.0041101461</v>
      </c>
      <c r="AB32" s="38">
        <v>-0.0038397704</v>
      </c>
      <c r="AC32" s="38">
        <v>-0.0035822573</v>
      </c>
      <c r="AD32" s="38">
        <v>-0.0033386004</v>
      </c>
      <c r="AE32" s="38">
        <v>-0.0031090417</v>
      </c>
      <c r="AF32" s="38">
        <v>-0.00289346766</v>
      </c>
      <c r="AG32" s="38">
        <v>-0.00269162532</v>
      </c>
      <c r="AH32" s="38">
        <v>-0.00250313009</v>
      </c>
      <c r="AI32" s="38">
        <v>-0.00232740513</v>
      </c>
      <c r="AJ32" s="38">
        <v>-0.00216377268</v>
      </c>
      <c r="AK32" s="38">
        <v>-0.00201151373</v>
      </c>
    </row>
    <row r="33" ht="14.25" customHeight="1">
      <c r="A33" s="38" t="s">
        <v>66</v>
      </c>
      <c r="B33" s="38">
        <v>-0.00624993358</v>
      </c>
      <c r="C33" s="38">
        <v>-0.00488591795</v>
      </c>
      <c r="D33" s="38">
        <v>-0.00355281063</v>
      </c>
      <c r="E33" s="38">
        <v>-0.00228094415</v>
      </c>
      <c r="F33" s="38">
        <v>-0.0010948306</v>
      </c>
      <c r="G33" s="38">
        <v>-1.61084506E-7</v>
      </c>
      <c r="H33" s="38">
        <v>-4.5888879E-8</v>
      </c>
      <c r="I33" s="38">
        <v>-0.00474878128</v>
      </c>
      <c r="J33" s="38">
        <v>-0.0110281323</v>
      </c>
      <c r="K33" s="38">
        <v>-0.0136886702</v>
      </c>
      <c r="L33" s="38">
        <v>-0.0139438556</v>
      </c>
      <c r="M33" s="38">
        <v>-0.0142506991</v>
      </c>
      <c r="N33" s="38">
        <v>-0.0145078741</v>
      </c>
      <c r="O33" s="38">
        <v>-0.0147412991</v>
      </c>
      <c r="P33" s="38">
        <v>-0.0149704158</v>
      </c>
      <c r="Q33" s="38">
        <v>-0.0152089771</v>
      </c>
      <c r="R33" s="38">
        <v>-0.0141043329</v>
      </c>
      <c r="S33" s="38">
        <v>-0.0131137258</v>
      </c>
      <c r="T33" s="38">
        <v>-0.0122346663</v>
      </c>
      <c r="U33" s="38">
        <v>-0.0114404745</v>
      </c>
      <c r="V33" s="38">
        <v>-0.0107102241</v>
      </c>
      <c r="W33" s="38">
        <v>-0.0100303357</v>
      </c>
      <c r="X33" s="38">
        <v>-0.00939302222</v>
      </c>
      <c r="Y33" s="38">
        <v>-0.00879404191</v>
      </c>
      <c r="Z33" s="38">
        <v>-0.00823110572</v>
      </c>
      <c r="AA33" s="38">
        <v>-0.00770287632</v>
      </c>
      <c r="AB33" s="38">
        <v>-0.00720684469</v>
      </c>
      <c r="AC33" s="38">
        <v>-0.00674124129</v>
      </c>
      <c r="AD33" s="38">
        <v>-0.0063061437</v>
      </c>
      <c r="AE33" s="38">
        <v>-0.00590054774</v>
      </c>
      <c r="AF33" s="38">
        <v>-0.00552299592</v>
      </c>
      <c r="AG33" s="38">
        <v>-0.00517199033</v>
      </c>
      <c r="AH33" s="38">
        <v>-0.00484600703</v>
      </c>
      <c r="AI33" s="38">
        <v>-0.00454334296</v>
      </c>
      <c r="AJ33" s="38">
        <v>-0.00426225598</v>
      </c>
      <c r="AK33" s="38">
        <v>-0.00400105234</v>
      </c>
    </row>
    <row r="34" ht="14.25" customHeight="1">
      <c r="A34" s="38" t="s">
        <v>70</v>
      </c>
      <c r="B34" s="38">
        <v>0.0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0.0</v>
      </c>
      <c r="I34" s="38">
        <v>0.0</v>
      </c>
      <c r="J34" s="38">
        <v>0.0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38">
        <v>0.0</v>
      </c>
      <c r="S34" s="38">
        <v>0.0</v>
      </c>
      <c r="T34" s="38">
        <v>0.0</v>
      </c>
      <c r="U34" s="38">
        <v>0.0</v>
      </c>
      <c r="V34" s="38">
        <v>0.0</v>
      </c>
      <c r="W34" s="38">
        <v>0.0</v>
      </c>
      <c r="X34" s="38">
        <v>0.0</v>
      </c>
      <c r="Y34" s="38">
        <v>0.0</v>
      </c>
      <c r="Z34" s="38">
        <v>0.0</v>
      </c>
      <c r="AA34" s="38">
        <v>0.0</v>
      </c>
      <c r="AB34" s="38">
        <v>0.0</v>
      </c>
      <c r="AC34" s="38">
        <v>0.0</v>
      </c>
      <c r="AD34" s="38">
        <v>0.0</v>
      </c>
      <c r="AE34" s="38">
        <v>0.0</v>
      </c>
      <c r="AF34" s="38">
        <v>0.0</v>
      </c>
      <c r="AG34" s="38">
        <v>0.0</v>
      </c>
      <c r="AH34" s="38">
        <v>0.0</v>
      </c>
      <c r="AI34" s="38">
        <v>0.0</v>
      </c>
      <c r="AJ34" s="38">
        <v>0.0</v>
      </c>
      <c r="AK34" s="38">
        <v>0.0</v>
      </c>
    </row>
    <row r="35" ht="14.25" customHeight="1">
      <c r="A35" s="38" t="s">
        <v>72</v>
      </c>
      <c r="B35" s="38">
        <v>0.0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0.0</v>
      </c>
      <c r="I35" s="38">
        <v>0.0</v>
      </c>
      <c r="J35" s="38">
        <v>0.0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38">
        <v>0.0</v>
      </c>
      <c r="S35" s="38">
        <v>0.0</v>
      </c>
      <c r="T35" s="38">
        <v>0.0</v>
      </c>
      <c r="U35" s="38">
        <v>0.0</v>
      </c>
      <c r="V35" s="38">
        <v>0.0</v>
      </c>
      <c r="W35" s="38">
        <v>0.0</v>
      </c>
      <c r="X35" s="38">
        <v>0.0</v>
      </c>
      <c r="Y35" s="38">
        <v>0.0</v>
      </c>
      <c r="Z35" s="38">
        <v>0.0</v>
      </c>
      <c r="AA35" s="38">
        <v>0.0</v>
      </c>
      <c r="AB35" s="38">
        <v>0.0</v>
      </c>
      <c r="AC35" s="38">
        <v>0.0</v>
      </c>
      <c r="AD35" s="38">
        <v>0.0</v>
      </c>
      <c r="AE35" s="38">
        <v>0.0</v>
      </c>
      <c r="AF35" s="38">
        <v>0.0</v>
      </c>
      <c r="AG35" s="38">
        <v>0.0</v>
      </c>
      <c r="AH35" s="38">
        <v>0.0</v>
      </c>
      <c r="AI35" s="38">
        <v>0.0</v>
      </c>
      <c r="AJ35" s="38">
        <v>0.0</v>
      </c>
      <c r="AK35" s="38">
        <v>0.0</v>
      </c>
    </row>
    <row r="36" ht="14.25" customHeight="1">
      <c r="A36" s="38" t="s">
        <v>74</v>
      </c>
      <c r="B36" s="38">
        <v>0.0</v>
      </c>
      <c r="C36" s="38">
        <v>0.0</v>
      </c>
      <c r="D36" s="38">
        <v>0.0</v>
      </c>
      <c r="E36" s="38">
        <v>0.0</v>
      </c>
      <c r="F36" s="38">
        <v>0.0</v>
      </c>
      <c r="G36" s="38">
        <v>0.0</v>
      </c>
      <c r="H36" s="38">
        <v>0.0</v>
      </c>
      <c r="I36" s="38">
        <v>0.0</v>
      </c>
      <c r="J36" s="38">
        <v>0.0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38">
        <v>0.0</v>
      </c>
      <c r="S36" s="38">
        <v>0.0</v>
      </c>
      <c r="T36" s="38">
        <v>0.0</v>
      </c>
      <c r="U36" s="38">
        <v>0.0</v>
      </c>
      <c r="V36" s="38">
        <v>0.0</v>
      </c>
      <c r="W36" s="38">
        <v>0.0</v>
      </c>
      <c r="X36" s="38">
        <v>0.0</v>
      </c>
      <c r="Y36" s="38">
        <v>0.0</v>
      </c>
      <c r="Z36" s="38">
        <v>0.0</v>
      </c>
      <c r="AA36" s="38">
        <v>0.0</v>
      </c>
      <c r="AB36" s="38">
        <v>0.0</v>
      </c>
      <c r="AC36" s="38">
        <v>0.0</v>
      </c>
      <c r="AD36" s="38">
        <v>0.0</v>
      </c>
      <c r="AE36" s="38">
        <v>0.0</v>
      </c>
      <c r="AF36" s="38">
        <v>0.0</v>
      </c>
      <c r="AG36" s="38">
        <v>0.0</v>
      </c>
      <c r="AH36" s="38">
        <v>0.0</v>
      </c>
      <c r="AI36" s="38">
        <v>0.0</v>
      </c>
      <c r="AJ36" s="38">
        <v>0.0</v>
      </c>
      <c r="AK36" s="38">
        <v>0.0</v>
      </c>
    </row>
    <row r="37" ht="14.25" customHeight="1">
      <c r="A37" s="38" t="s">
        <v>76</v>
      </c>
      <c r="B37" s="38">
        <v>0.0</v>
      </c>
      <c r="C37" s="38">
        <v>0.0</v>
      </c>
      <c r="D37" s="38">
        <v>0.0</v>
      </c>
      <c r="E37" s="38">
        <v>0.0</v>
      </c>
      <c r="F37" s="38">
        <v>0.0</v>
      </c>
      <c r="G37" s="38">
        <v>0.0</v>
      </c>
      <c r="H37" s="38">
        <v>0.0</v>
      </c>
      <c r="I37" s="38">
        <v>0.0</v>
      </c>
      <c r="J37" s="38">
        <v>0.0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38">
        <v>0.0</v>
      </c>
      <c r="S37" s="38">
        <v>0.0</v>
      </c>
      <c r="T37" s="38">
        <v>0.0</v>
      </c>
      <c r="U37" s="38">
        <v>0.0</v>
      </c>
      <c r="V37" s="38">
        <v>0.0</v>
      </c>
      <c r="W37" s="38">
        <v>0.0</v>
      </c>
      <c r="X37" s="38">
        <v>0.0</v>
      </c>
      <c r="Y37" s="38">
        <v>0.0</v>
      </c>
      <c r="Z37" s="38">
        <v>0.0</v>
      </c>
      <c r="AA37" s="38">
        <v>0.0</v>
      </c>
      <c r="AB37" s="38">
        <v>0.0</v>
      </c>
      <c r="AC37" s="38">
        <v>0.0</v>
      </c>
      <c r="AD37" s="38">
        <v>0.0</v>
      </c>
      <c r="AE37" s="38">
        <v>0.0</v>
      </c>
      <c r="AF37" s="38">
        <v>0.0</v>
      </c>
      <c r="AG37" s="38">
        <v>0.0</v>
      </c>
      <c r="AH37" s="38">
        <v>0.0</v>
      </c>
      <c r="AI37" s="38">
        <v>0.0</v>
      </c>
      <c r="AJ37" s="38">
        <v>0.0</v>
      </c>
      <c r="AK37" s="38">
        <v>0.0</v>
      </c>
    </row>
    <row r="38" ht="14.25" customHeight="1">
      <c r="A38" s="38" t="s">
        <v>78</v>
      </c>
      <c r="B38" s="38">
        <v>0.0</v>
      </c>
      <c r="C38" s="38">
        <v>0.0</v>
      </c>
      <c r="D38" s="38">
        <v>0.0</v>
      </c>
      <c r="E38" s="38">
        <v>0.0</v>
      </c>
      <c r="F38" s="38">
        <v>0.0</v>
      </c>
      <c r="G38" s="38">
        <v>0.0</v>
      </c>
      <c r="H38" s="38">
        <v>0.0</v>
      </c>
      <c r="I38" s="38">
        <v>0.0</v>
      </c>
      <c r="J38" s="38">
        <v>0.0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38">
        <v>0.0</v>
      </c>
      <c r="S38" s="38">
        <v>0.0</v>
      </c>
      <c r="T38" s="38">
        <v>0.0</v>
      </c>
      <c r="U38" s="38">
        <v>0.0</v>
      </c>
      <c r="V38" s="38">
        <v>0.0</v>
      </c>
      <c r="W38" s="38">
        <v>0.0</v>
      </c>
      <c r="X38" s="38">
        <v>0.0</v>
      </c>
      <c r="Y38" s="38">
        <v>0.0</v>
      </c>
      <c r="Z38" s="38">
        <v>0.0</v>
      </c>
      <c r="AA38" s="38">
        <v>0.0</v>
      </c>
      <c r="AB38" s="38">
        <v>0.0</v>
      </c>
      <c r="AC38" s="38">
        <v>0.0</v>
      </c>
      <c r="AD38" s="38">
        <v>0.0</v>
      </c>
      <c r="AE38" s="38">
        <v>0.0</v>
      </c>
      <c r="AF38" s="38">
        <v>0.0</v>
      </c>
      <c r="AG38" s="38">
        <v>0.0</v>
      </c>
      <c r="AH38" s="38">
        <v>0.0</v>
      </c>
      <c r="AI38" s="38">
        <v>0.0</v>
      </c>
      <c r="AJ38" s="38">
        <v>0.0</v>
      </c>
      <c r="AK38" s="38">
        <v>0.0</v>
      </c>
    </row>
    <row r="39" ht="14.25" customHeight="1">
      <c r="A39" s="38" t="s">
        <v>82</v>
      </c>
      <c r="B39" s="38">
        <v>-2.73985583E-7</v>
      </c>
      <c r="C39" s="38">
        <v>-2.75757074E-7</v>
      </c>
      <c r="D39" s="38">
        <v>-2.76489266E-7</v>
      </c>
      <c r="E39" s="38">
        <v>-2.80311522E-7</v>
      </c>
      <c r="F39" s="38">
        <v>-2.89015603E-7</v>
      </c>
      <c r="G39" s="38">
        <v>-3.01662155E-7</v>
      </c>
      <c r="H39" s="38">
        <v>-16.95219017</v>
      </c>
      <c r="I39" s="38">
        <v>-43.20313166</v>
      </c>
      <c r="J39" s="38">
        <v>-67.6218813</v>
      </c>
      <c r="K39" s="38">
        <v>-86.98037476</v>
      </c>
      <c r="L39" s="38">
        <v>-97.72862247</v>
      </c>
      <c r="M39" s="38">
        <v>-96.49398743</v>
      </c>
      <c r="N39" s="38">
        <v>-94.81943616</v>
      </c>
      <c r="O39" s="38">
        <v>-92.66146419</v>
      </c>
      <c r="P39" s="38">
        <v>-93.48377118</v>
      </c>
      <c r="Q39" s="38">
        <v>-93.87003214</v>
      </c>
      <c r="R39" s="38">
        <v>-94.82938744</v>
      </c>
      <c r="S39" s="38">
        <v>-92.99782856</v>
      </c>
      <c r="T39" s="38">
        <v>-90.6993975</v>
      </c>
      <c r="U39" s="38">
        <v>-88.79706052</v>
      </c>
      <c r="V39" s="38">
        <v>-87.4852412</v>
      </c>
      <c r="W39" s="38">
        <v>-86.68361581</v>
      </c>
      <c r="X39" s="38">
        <v>-86.20520301</v>
      </c>
      <c r="Y39" s="38">
        <v>-85.8241304</v>
      </c>
      <c r="Z39" s="38">
        <v>-85.30239392</v>
      </c>
      <c r="AA39" s="38">
        <v>-84.40307121</v>
      </c>
      <c r="AB39" s="38">
        <v>-83.02694447</v>
      </c>
      <c r="AC39" s="38">
        <v>-81.24154795</v>
      </c>
      <c r="AD39" s="38">
        <v>-79.11596569</v>
      </c>
      <c r="AE39" s="38">
        <v>-76.71578686</v>
      </c>
      <c r="AF39" s="38">
        <v>-74.10370488</v>
      </c>
      <c r="AG39" s="38">
        <v>-71.33993322</v>
      </c>
      <c r="AH39" s="38">
        <v>-68.48255208</v>
      </c>
      <c r="AI39" s="38">
        <v>-65.58765435</v>
      </c>
      <c r="AJ39" s="38">
        <v>-62.70815152</v>
      </c>
      <c r="AK39" s="38">
        <v>-59.89337416</v>
      </c>
    </row>
    <row r="40" ht="14.25" customHeight="1">
      <c r="A40" s="38" t="s">
        <v>83</v>
      </c>
      <c r="B40" s="38">
        <v>-60.0</v>
      </c>
      <c r="C40" s="38">
        <v>-153.2696587</v>
      </c>
      <c r="D40" s="38">
        <v>-240.3766553</v>
      </c>
      <c r="E40" s="38">
        <v>-324.3865304</v>
      </c>
      <c r="F40" s="38">
        <v>-407.6690963</v>
      </c>
      <c r="G40" s="38">
        <v>-489.6710225</v>
      </c>
      <c r="H40" s="38">
        <v>-1274.018195</v>
      </c>
      <c r="I40" s="38">
        <v>-1578.205087</v>
      </c>
      <c r="J40" s="38">
        <v>-1870.707376</v>
      </c>
      <c r="K40" s="38">
        <v>-2122.148233</v>
      </c>
      <c r="L40" s="38">
        <v>-2299.346399</v>
      </c>
      <c r="M40" s="38">
        <v>-2383.178685</v>
      </c>
      <c r="N40" s="38">
        <v>-2467.365927</v>
      </c>
      <c r="O40" s="38">
        <v>-2551.423506</v>
      </c>
      <c r="P40" s="38">
        <v>-2668.556241</v>
      </c>
      <c r="Q40" s="38">
        <v>-2787.17475</v>
      </c>
      <c r="R40" s="38">
        <v>-2777.474549</v>
      </c>
      <c r="S40" s="38">
        <v>-2753.581974</v>
      </c>
      <c r="T40" s="38">
        <v>-2726.991179</v>
      </c>
      <c r="U40" s="38">
        <v>-2700.153173</v>
      </c>
      <c r="V40" s="38">
        <v>-2672.972784</v>
      </c>
      <c r="W40" s="38">
        <v>-2644.005438</v>
      </c>
      <c r="X40" s="38">
        <v>-2610.992921</v>
      </c>
      <c r="Y40" s="38">
        <v>-2571.263237</v>
      </c>
      <c r="Z40" s="38">
        <v>-2522.111745</v>
      </c>
      <c r="AA40" s="38">
        <v>-2461.153477</v>
      </c>
      <c r="AB40" s="38">
        <v>-2389.060245</v>
      </c>
      <c r="AC40" s="38">
        <v>-2309.365721</v>
      </c>
      <c r="AD40" s="38">
        <v>-2224.967625</v>
      </c>
      <c r="AE40" s="38">
        <v>-2138.366653</v>
      </c>
      <c r="AF40" s="38">
        <v>-2051.695371</v>
      </c>
      <c r="AG40" s="38">
        <v>-1966.752002</v>
      </c>
      <c r="AH40" s="38">
        <v>-1885.010259</v>
      </c>
      <c r="AI40" s="38">
        <v>-1807.625296</v>
      </c>
      <c r="AJ40" s="38">
        <v>-1735.495353</v>
      </c>
      <c r="AK40" s="38">
        <v>-1669.324484</v>
      </c>
    </row>
    <row r="41" ht="14.25" customHeight="1">
      <c r="A41" s="38" t="s">
        <v>84</v>
      </c>
      <c r="B41" s="38">
        <v>-328.7</v>
      </c>
      <c r="C41" s="38">
        <v>-262.5018395</v>
      </c>
      <c r="D41" s="38">
        <v>-195.7220778</v>
      </c>
      <c r="E41" s="38">
        <v>-131.393732</v>
      </c>
      <c r="F41" s="38">
        <v>-69.30071812</v>
      </c>
      <c r="G41" s="38">
        <v>-8.256777355</v>
      </c>
      <c r="H41" s="38">
        <v>-257.6501516</v>
      </c>
      <c r="I41" s="38">
        <v>-508.400302</v>
      </c>
      <c r="J41" s="38">
        <v>-743.2565396</v>
      </c>
      <c r="K41" s="38">
        <v>-905.2697857</v>
      </c>
      <c r="L41" s="38">
        <v>-936.2954298</v>
      </c>
      <c r="M41" s="38">
        <v>-984.0943574</v>
      </c>
      <c r="N41" s="38">
        <v>-1034.214286</v>
      </c>
      <c r="O41" s="38">
        <v>-1086.858809</v>
      </c>
      <c r="P41" s="38">
        <v>-1142.144246</v>
      </c>
      <c r="Q41" s="38">
        <v>-1200.190136</v>
      </c>
      <c r="R41" s="38">
        <v>-1178.148956</v>
      </c>
      <c r="S41" s="38">
        <v>-1159.144572</v>
      </c>
      <c r="T41" s="38">
        <v>-1147.634086</v>
      </c>
      <c r="U41" s="38">
        <v>-1141.656748</v>
      </c>
      <c r="V41" s="38">
        <v>-1138.663546</v>
      </c>
      <c r="W41" s="38">
        <v>-1136.533584</v>
      </c>
      <c r="X41" s="38">
        <v>-1133.659804</v>
      </c>
      <c r="Y41" s="38">
        <v>-1128.842045</v>
      </c>
      <c r="Z41" s="38">
        <v>-1121.17556</v>
      </c>
      <c r="AA41" s="38">
        <v>-1109.964563</v>
      </c>
      <c r="AB41" s="38">
        <v>-1095.411086</v>
      </c>
      <c r="AC41" s="38">
        <v>-1078.40519</v>
      </c>
      <c r="AD41" s="38">
        <v>-1059.502382</v>
      </c>
      <c r="AE41" s="38">
        <v>-1039.136071</v>
      </c>
      <c r="AF41" s="38">
        <v>-1017.683472</v>
      </c>
      <c r="AG41" s="38">
        <v>-995.4937439</v>
      </c>
      <c r="AH41" s="38">
        <v>-972.8810242</v>
      </c>
      <c r="AI41" s="38">
        <v>-950.1015746</v>
      </c>
      <c r="AJ41" s="38">
        <v>-927.3631073</v>
      </c>
      <c r="AK41" s="38">
        <v>-904.8338059</v>
      </c>
    </row>
    <row r="42" ht="14.25" customHeight="1">
      <c r="A42" s="38" t="s">
        <v>85</v>
      </c>
      <c r="B42" s="38">
        <v>-529.3</v>
      </c>
      <c r="C42" s="38">
        <v>-419.6958475</v>
      </c>
      <c r="D42" s="38">
        <v>-309.6433869</v>
      </c>
      <c r="E42" s="38">
        <v>-204.2976159</v>
      </c>
      <c r="F42" s="38">
        <v>-101.9283211</v>
      </c>
      <c r="G42" s="38">
        <v>-0.0156021366</v>
      </c>
      <c r="H42" s="38">
        <v>-0.00458546579</v>
      </c>
      <c r="I42" s="38">
        <v>-489.520304</v>
      </c>
      <c r="J42" s="38">
        <v>-1173.741961</v>
      </c>
      <c r="K42" s="38">
        <v>-1508.832462</v>
      </c>
      <c r="L42" s="38">
        <v>-1600.901979</v>
      </c>
      <c r="M42" s="38">
        <v>-1715.231185</v>
      </c>
      <c r="N42" s="38">
        <v>-1837.73891</v>
      </c>
      <c r="O42" s="38">
        <v>-1969.004519</v>
      </c>
      <c r="P42" s="38">
        <v>-2109.645675</v>
      </c>
      <c r="Q42" s="38">
        <v>-2260.323242</v>
      </c>
      <c r="R42" s="38">
        <v>-2217.968124</v>
      </c>
      <c r="S42" s="38">
        <v>-2187.496047</v>
      </c>
      <c r="T42" s="38">
        <v>-2167.88401</v>
      </c>
      <c r="U42" s="38">
        <v>-2155.160124</v>
      </c>
      <c r="V42" s="38">
        <v>-2145.930618</v>
      </c>
      <c r="W42" s="38">
        <v>-2137.573821</v>
      </c>
      <c r="X42" s="38">
        <v>-2128.134039</v>
      </c>
      <c r="Y42" s="38">
        <v>-2116.140136</v>
      </c>
      <c r="Z42" s="38">
        <v>-2100.459997</v>
      </c>
      <c r="AA42" s="38">
        <v>-2080.198499</v>
      </c>
      <c r="AB42" s="38">
        <v>-2055.971255</v>
      </c>
      <c r="AC42" s="38">
        <v>-2029.387895</v>
      </c>
      <c r="AD42" s="38">
        <v>-2001.250069</v>
      </c>
      <c r="AE42" s="38">
        <v>-1972.142085</v>
      </c>
      <c r="AF42" s="38">
        <v>-1942.534815</v>
      </c>
      <c r="AG42" s="38">
        <v>-1912.853165</v>
      </c>
      <c r="AH42" s="38">
        <v>-1883.477132</v>
      </c>
      <c r="AI42" s="38">
        <v>-1854.699575</v>
      </c>
      <c r="AJ42" s="38">
        <v>-1826.744091</v>
      </c>
      <c r="AK42" s="38">
        <v>-1799.782598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25"/>
    <col customWidth="1" hidden="1" min="2" max="2" width="14.75"/>
    <col customWidth="1" min="3" max="26" width="10.88"/>
  </cols>
  <sheetData>
    <row r="1" ht="30.0" customHeight="1">
      <c r="A1" s="1"/>
      <c r="B1" s="1"/>
      <c r="C1" s="19">
        <v>8.0</v>
      </c>
      <c r="D1" s="19">
        <v>9.0</v>
      </c>
      <c r="E1" s="19">
        <v>10.0</v>
      </c>
      <c r="F1" s="19">
        <v>12.0</v>
      </c>
      <c r="G1" s="19">
        <v>17.0</v>
      </c>
      <c r="H1" s="19">
        <v>37.0</v>
      </c>
      <c r="I1" s="3"/>
      <c r="J1" s="3"/>
      <c r="K1" s="3"/>
    </row>
    <row r="2" ht="14.25" customHeight="1">
      <c r="A2" s="3"/>
      <c r="B2" s="20"/>
      <c r="C2" s="5" t="s">
        <v>1</v>
      </c>
      <c r="D2" s="6"/>
      <c r="E2" s="6"/>
      <c r="F2" s="6"/>
      <c r="G2" s="6"/>
      <c r="H2" s="7"/>
      <c r="I2" s="3"/>
      <c r="J2" s="3"/>
      <c r="K2" s="3"/>
    </row>
    <row r="3" ht="14.25" customHeight="1">
      <c r="A3" s="21"/>
      <c r="B3" s="22"/>
      <c r="C3" s="23">
        <v>2021.0</v>
      </c>
      <c r="D3" s="24">
        <v>2022.0</v>
      </c>
      <c r="E3" s="24">
        <v>2023.0</v>
      </c>
      <c r="F3" s="24">
        <v>2025.0</v>
      </c>
      <c r="G3" s="24">
        <v>2030.0</v>
      </c>
      <c r="H3" s="25">
        <v>2050.0</v>
      </c>
      <c r="I3" s="3"/>
      <c r="J3" s="3"/>
      <c r="K3" s="3"/>
    </row>
    <row r="4" ht="14.25" customHeight="1">
      <c r="A4" s="26" t="s">
        <v>46</v>
      </c>
      <c r="B4" s="27" t="s">
        <v>47</v>
      </c>
      <c r="C4" s="28">
        <f>VLOOKUP($B4,Baseline_SUB!$A$1:$AT$50,C$1,FALSE)</f>
        <v>0.0410412376</v>
      </c>
      <c r="D4" s="29">
        <f>VLOOKUP($B4,Baseline_SUB!$A$1:$AT$50,D$1,FALSE)</f>
        <v>0.04187575783</v>
      </c>
      <c r="E4" s="29">
        <f>VLOOKUP($B4,Baseline_SUB!$A$1:$AT$50,E$1,FALSE)</f>
        <v>0.04269946374</v>
      </c>
      <c r="F4" s="29">
        <f>VLOOKUP($B4,Baseline_SUB!$A$1:$AT$50,F$1,FALSE)</f>
        <v>0.04426482172</v>
      </c>
      <c r="G4" s="29">
        <f>VLOOKUP($B4,Baseline_SUB!$A$1:$AT$50,G$1,FALSE)</f>
        <v>0.04809287522</v>
      </c>
      <c r="H4" s="30">
        <f>VLOOKUP($B4,Baseline_SUB!$A$1:$AT$50,H$1,FALSE)</f>
        <v>0.04971495342</v>
      </c>
      <c r="I4" s="3"/>
      <c r="J4" s="3"/>
      <c r="K4" s="3"/>
    </row>
    <row r="5" ht="14.25" customHeight="1">
      <c r="A5" s="26" t="s">
        <v>9</v>
      </c>
      <c r="B5" s="27" t="s">
        <v>48</v>
      </c>
      <c r="C5" s="31">
        <f>VLOOKUP($B5,Baseline_SUB!$A$1:$AT$50,C$1,FALSE)</f>
        <v>0.04120026587</v>
      </c>
      <c r="D5" s="32">
        <f>VLOOKUP($B5,Baseline_SUB!$A$1:$AT$50,D$1,FALSE)</f>
        <v>0.04150787674</v>
      </c>
      <c r="E5" s="32">
        <f>VLOOKUP($B5,Baseline_SUB!$A$1:$AT$50,E$1,FALSE)</f>
        <v>0.04201505188</v>
      </c>
      <c r="F5" s="32">
        <f>VLOOKUP($B5,Baseline_SUB!$A$1:$AT$50,F$1,FALSE)</f>
        <v>0.05084123945</v>
      </c>
      <c r="G5" s="32">
        <f>VLOOKUP($B5,Baseline_SUB!$A$1:$AT$50,G$1,FALSE)</f>
        <v>0.04869050523</v>
      </c>
      <c r="H5" s="33">
        <f>VLOOKUP($B5,Baseline_SUB!$A$1:$AT$50,H$1,FALSE)</f>
        <v>0.04055408644</v>
      </c>
      <c r="I5" s="3"/>
      <c r="J5" s="3"/>
      <c r="K5" s="3"/>
    </row>
    <row r="6" ht="14.25" customHeight="1">
      <c r="A6" s="26" t="s">
        <v>49</v>
      </c>
      <c r="B6" s="27" t="s">
        <v>50</v>
      </c>
      <c r="C6" s="31">
        <f>VLOOKUP($B6,Baseline_SUB!$A$1:$AT$50,C$1,FALSE)</f>
        <v>0.1471677759</v>
      </c>
      <c r="D6" s="32">
        <f>VLOOKUP($B6,Baseline_SUB!$A$1:$AT$50,D$1,FALSE)</f>
        <v>0.1456925932</v>
      </c>
      <c r="E6" s="32">
        <f>VLOOKUP($B6,Baseline_SUB!$A$1:$AT$50,E$1,FALSE)</f>
        <v>0.1447865904</v>
      </c>
      <c r="F6" s="32">
        <f>VLOOKUP($B6,Baseline_SUB!$A$1:$AT$50,F$1,FALSE)</f>
        <v>0.1430209723</v>
      </c>
      <c r="G6" s="32">
        <f>VLOOKUP($B6,Baseline_SUB!$A$1:$AT$50,G$1,FALSE)</f>
        <v>0.1446627597</v>
      </c>
      <c r="H6" s="33">
        <f>VLOOKUP($B6,Baseline_SUB!$A$1:$AT$50,H$1,FALSE)</f>
        <v>0.143497826</v>
      </c>
      <c r="I6" s="3"/>
      <c r="J6" s="3"/>
      <c r="K6" s="3"/>
    </row>
    <row r="7" ht="14.25" customHeight="1">
      <c r="A7" s="26" t="s">
        <v>21</v>
      </c>
      <c r="B7" s="27" t="s">
        <v>51</v>
      </c>
      <c r="C7" s="31">
        <f>VLOOKUP($B7,Baseline_SUB!$A$1:$AT$50,C$1,FALSE)</f>
        <v>0.5406276937</v>
      </c>
      <c r="D7" s="32">
        <f>VLOOKUP($B7,Baseline_SUB!$A$1:$AT$50,D$1,FALSE)</f>
        <v>0.5530275949</v>
      </c>
      <c r="E7" s="32">
        <f>VLOOKUP($B7,Baseline_SUB!$A$1:$AT$50,E$1,FALSE)</f>
        <v>0.5717873152</v>
      </c>
      <c r="F7" s="32">
        <f>VLOOKUP($B7,Baseline_SUB!$A$1:$AT$50,F$1,FALSE)</f>
        <v>0.6006933979</v>
      </c>
      <c r="G7" s="32">
        <f>VLOOKUP($B7,Baseline_SUB!$A$1:$AT$50,G$1,FALSE)</f>
        <v>0.6087848889</v>
      </c>
      <c r="H7" s="33">
        <f>VLOOKUP($B7,Baseline_SUB!$A$1:$AT$50,H$1,FALSE)</f>
        <v>0.0171770733</v>
      </c>
      <c r="I7" s="3"/>
      <c r="J7" s="3"/>
      <c r="K7" s="3"/>
    </row>
    <row r="8" ht="14.25" customHeight="1">
      <c r="A8" s="26" t="s">
        <v>20</v>
      </c>
      <c r="B8" s="27" t="s">
        <v>52</v>
      </c>
      <c r="C8" s="31">
        <f>VLOOKUP($B8,Baseline_SUB!$A$1:$AT$50,C$1,FALSE)</f>
        <v>-0.0174174529</v>
      </c>
      <c r="D8" s="32">
        <f>VLOOKUP($B8,Baseline_SUB!$A$1:$AT$50,D$1,FALSE)</f>
        <v>-0.0243587975</v>
      </c>
      <c r="E8" s="32">
        <f>VLOOKUP($B8,Baseline_SUB!$A$1:$AT$50,E$1,FALSE)</f>
        <v>-0.0316432601</v>
      </c>
      <c r="F8" s="32">
        <f>VLOOKUP($B8,Baseline_SUB!$A$1:$AT$50,F$1,FALSE)</f>
        <v>-0.034509745</v>
      </c>
      <c r="G8" s="32">
        <f>VLOOKUP($B8,Baseline_SUB!$A$1:$AT$50,G$1,FALSE)</f>
        <v>-0.0275326748</v>
      </c>
      <c r="H8" s="33">
        <f>VLOOKUP($B8,Baseline_SUB!$A$1:$AT$50,H$1,FALSE)</f>
        <v>0.0311994121</v>
      </c>
      <c r="I8" s="3"/>
      <c r="J8" s="3"/>
      <c r="K8" s="3"/>
    </row>
    <row r="9" ht="14.25" customHeight="1">
      <c r="A9" s="26" t="s">
        <v>19</v>
      </c>
      <c r="B9" s="27" t="s">
        <v>53</v>
      </c>
      <c r="C9" s="31">
        <f>VLOOKUP($B9,Baseline_SUB!$A$1:$AT$50,C$1,FALSE)</f>
        <v>-0.112284621</v>
      </c>
      <c r="D9" s="32">
        <f>VLOOKUP($B9,Baseline_SUB!$A$1:$AT$50,D$1,FALSE)</f>
        <v>-0.1243056359</v>
      </c>
      <c r="E9" s="32">
        <f>VLOOKUP($B9,Baseline_SUB!$A$1:$AT$50,E$1,FALSE)</f>
        <v>-0.1373600077</v>
      </c>
      <c r="F9" s="32">
        <f>VLOOKUP($B9,Baseline_SUB!$A$1:$AT$50,F$1,FALSE)</f>
        <v>-0.1493335087</v>
      </c>
      <c r="G9" s="32">
        <f>VLOOKUP($B9,Baseline_SUB!$A$1:$AT$50,G$1,FALSE)</f>
        <v>-0.141974709</v>
      </c>
      <c r="H9" s="33">
        <f>VLOOKUP($B9,Baseline_SUB!$A$1:$AT$50,H$1,FALSE)</f>
        <v>-0.086122281</v>
      </c>
      <c r="I9" s="3"/>
      <c r="J9" s="3"/>
      <c r="K9" s="3"/>
    </row>
    <row r="10" ht="14.25" customHeight="1">
      <c r="A10" s="26" t="s">
        <v>54</v>
      </c>
      <c r="B10" s="27" t="s">
        <v>55</v>
      </c>
      <c r="C10" s="34">
        <f>VLOOKUP($B10,Baseline_SUB!$A$1:$AT$50,C$1,FALSE)</f>
        <v>29106.838</v>
      </c>
      <c r="D10" s="35">
        <f>VLOOKUP($B10,Baseline_SUB!$A$1:$AT$50,D$1,FALSE)</f>
        <v>30366.26143</v>
      </c>
      <c r="E10" s="35">
        <f>VLOOKUP($B10,Baseline_SUB!$A$1:$AT$50,E$1,FALSE)</f>
        <v>31449.83255</v>
      </c>
      <c r="F10" s="35">
        <f>VLOOKUP($B10,Baseline_SUB!$A$1:$AT$50,F$1,FALSE)</f>
        <v>33130.64431</v>
      </c>
      <c r="G10" s="35">
        <f>VLOOKUP($B10,Baseline_SUB!$A$1:$AT$50,G$1,FALSE)</f>
        <v>44273.30476</v>
      </c>
      <c r="H10" s="36">
        <f>VLOOKUP($B10,Baseline_SUB!$A$1:$AT$50,H$1,FALSE)</f>
        <v>74147.18035</v>
      </c>
      <c r="I10" s="3"/>
      <c r="J10" s="3"/>
      <c r="K10" s="3"/>
    </row>
    <row r="11" ht="14.25" customHeight="1">
      <c r="A11" s="26" t="s">
        <v>56</v>
      </c>
      <c r="B11" s="27" t="s">
        <v>57</v>
      </c>
      <c r="C11" s="31">
        <f>VLOOKUP($B11,Baseline_SUB!$A$1:$AT$50,C$1,FALSE)</f>
        <v>-0.0154978085</v>
      </c>
      <c r="D11" s="32">
        <f>VLOOKUP($B11,Baseline_SUB!$A$1:$AT$50,D$1,FALSE)</f>
        <v>-0.0254098136</v>
      </c>
      <c r="E11" s="32">
        <f>VLOOKUP($B11,Baseline_SUB!$A$1:$AT$50,E$1,FALSE)</f>
        <v>-0.0362235194</v>
      </c>
      <c r="F11" s="32">
        <f>VLOOKUP($B11,Baseline_SUB!$A$1:$AT$50,F$1,FALSE)</f>
        <v>-0.0429775108</v>
      </c>
      <c r="G11" s="32">
        <f>VLOOKUP($B11,Baseline_SUB!$A$1:$AT$50,G$1,FALSE)</f>
        <v>-0.0426702744</v>
      </c>
      <c r="H11" s="33">
        <f>VLOOKUP($B11,Baseline_SUB!$A$1:$AT$50,H$1,FALSE)</f>
        <v>-0.00985674767</v>
      </c>
      <c r="I11" s="3"/>
      <c r="J11" s="3"/>
      <c r="K11" s="3"/>
    </row>
    <row r="12" ht="14.25" customHeight="1">
      <c r="A12" s="26" t="s">
        <v>58</v>
      </c>
      <c r="B12" s="27"/>
      <c r="C12" s="31">
        <f t="shared" ref="C12:H12" si="1">SUM(C13:C16)</f>
        <v>-0.01549780855</v>
      </c>
      <c r="D12" s="32">
        <f t="shared" si="1"/>
        <v>-0.0254098136</v>
      </c>
      <c r="E12" s="32">
        <f t="shared" si="1"/>
        <v>-0.03622351932</v>
      </c>
      <c r="F12" s="32">
        <f t="shared" si="1"/>
        <v>-0.04297751086</v>
      </c>
      <c r="G12" s="32">
        <f t="shared" si="1"/>
        <v>-0.04267027438</v>
      </c>
      <c r="H12" s="33">
        <f t="shared" si="1"/>
        <v>-0.009856747674</v>
      </c>
      <c r="I12" s="3"/>
      <c r="J12" s="3"/>
      <c r="K12" s="3"/>
    </row>
    <row r="13" ht="14.25" customHeight="1">
      <c r="A13" s="37" t="s">
        <v>59</v>
      </c>
      <c r="B13" s="27" t="s">
        <v>60</v>
      </c>
      <c r="C13" s="31">
        <f>VLOOKUP($B13,Baseline_SUB!$A$1:$AT$50,C$1,FALSE)</f>
        <v>-0.000169648415</v>
      </c>
      <c r="D13" s="32">
        <f>VLOOKUP($B13,Baseline_SUB!$A$1:$AT$50,D$1,FALSE)</f>
        <v>-0.000419108709</v>
      </c>
      <c r="E13" s="32">
        <f>VLOOKUP($B13,Baseline_SUB!$A$1:$AT$50,E$1,FALSE)</f>
        <v>-0.000635355197</v>
      </c>
      <c r="F13" s="32">
        <f>VLOOKUP($B13,Baseline_SUB!$A$1:$AT$50,F$1,FALSE)</f>
        <v>-0.000851216261</v>
      </c>
      <c r="G13" s="32">
        <f>VLOOKUP($B13,Baseline_SUB!$A$1:$AT$50,G$1,FALSE)</f>
        <v>-0.000631620799</v>
      </c>
      <c r="H13" s="33">
        <f>VLOOKUP($B13,Baseline_SUB!$A$1:$AT$50,H$1,FALSE)</f>
        <v>-0.000133147484</v>
      </c>
      <c r="I13" s="3"/>
      <c r="J13" s="3"/>
      <c r="K13" s="3"/>
    </row>
    <row r="14" ht="14.25" customHeight="1">
      <c r="A14" s="37" t="s">
        <v>61</v>
      </c>
      <c r="B14" s="27" t="s">
        <v>62</v>
      </c>
      <c r="C14" s="31">
        <f>VLOOKUP($B14,Baseline_SUB!$A$1:$AT$50,C$1,FALSE)</f>
        <v>-0.0127496899</v>
      </c>
      <c r="D14" s="32">
        <f>VLOOKUP($B14,Baseline_SUB!$A$1:$AT$50,D$1,FALSE)</f>
        <v>-0.0153099896</v>
      </c>
      <c r="E14" s="32">
        <f>VLOOKUP($B14,Baseline_SUB!$A$1:$AT$50,E$1,FALSE)</f>
        <v>-0.0175766132</v>
      </c>
      <c r="F14" s="32">
        <f>VLOOKUP($B14,Baseline_SUB!$A$1:$AT$50,F$1,FALSE)</f>
        <v>-0.0200273062</v>
      </c>
      <c r="G14" s="32">
        <f>VLOOKUP($B14,Baseline_SUB!$A$1:$AT$50,G$1,FALSE)</f>
        <v>-0.0187539889</v>
      </c>
      <c r="H14" s="33">
        <f>VLOOKUP($B14,Baseline_SUB!$A$1:$AT$50,H$1,FALSE)</f>
        <v>-0.00371103412</v>
      </c>
      <c r="I14" s="3"/>
      <c r="J14" s="3"/>
      <c r="K14" s="3"/>
    </row>
    <row r="15" ht="14.25" customHeight="1">
      <c r="A15" s="37" t="s">
        <v>63</v>
      </c>
      <c r="B15" s="27" t="s">
        <v>64</v>
      </c>
      <c r="C15" s="31">
        <f>VLOOKUP($B15,Baseline_SUB!$A$1:$AT$50,C$1,FALSE)</f>
        <v>-0.00257842435</v>
      </c>
      <c r="D15" s="32">
        <f>VLOOKUP($B15,Baseline_SUB!$A$1:$AT$50,D$1,FALSE)</f>
        <v>-0.00493193401</v>
      </c>
      <c r="E15" s="32">
        <f>VLOOKUP($B15,Baseline_SUB!$A$1:$AT$50,E$1,FALSE)</f>
        <v>-0.00698341862</v>
      </c>
      <c r="F15" s="32">
        <f>VLOOKUP($B15,Baseline_SUB!$A$1:$AT$50,F$1,FALSE)</f>
        <v>-0.0081551328</v>
      </c>
      <c r="G15" s="32">
        <f>VLOOKUP($B15,Baseline_SUB!$A$1:$AT$50,G$1,FALSE)</f>
        <v>-0.00807568758</v>
      </c>
      <c r="H15" s="33">
        <f>VLOOKUP($B15,Baseline_SUB!$A$1:$AT$50,H$1,FALSE)</f>
        <v>-0.00201151373</v>
      </c>
      <c r="I15" s="3"/>
      <c r="J15" s="3"/>
      <c r="K15" s="3"/>
    </row>
    <row r="16" ht="14.25" customHeight="1">
      <c r="A16" s="26" t="s">
        <v>65</v>
      </c>
      <c r="B16" s="27" t="s">
        <v>66</v>
      </c>
      <c r="C16" s="31">
        <f>VLOOKUP($B16,Baseline_SUB!$A$1:$AT$50,C$1,FALSE)</f>
        <v>-0.000000045888879</v>
      </c>
      <c r="D16" s="32">
        <f>VLOOKUP($B16,Baseline_SUB!$A$1:$AT$50,D$1,FALSE)</f>
        <v>-0.00474878128</v>
      </c>
      <c r="E16" s="32">
        <f>VLOOKUP($B16,Baseline_SUB!$A$1:$AT$50,E$1,FALSE)</f>
        <v>-0.0110281323</v>
      </c>
      <c r="F16" s="32">
        <f>VLOOKUP($B16,Baseline_SUB!$A$1:$AT$50,F$1,FALSE)</f>
        <v>-0.0139438556</v>
      </c>
      <c r="G16" s="32">
        <f>VLOOKUP($B16,Baseline_SUB!$A$1:$AT$50,G$1,FALSE)</f>
        <v>-0.0152089771</v>
      </c>
      <c r="H16" s="33">
        <f>VLOOKUP($B16,Baseline_SUB!$A$1:$AT$50,H$1,FALSE)</f>
        <v>-0.00400105234</v>
      </c>
      <c r="I16" s="3"/>
      <c r="J16" s="3"/>
      <c r="K16" s="3"/>
    </row>
    <row r="17" ht="14.25" customHeight="1">
      <c r="A17" s="26" t="s">
        <v>67</v>
      </c>
      <c r="B17" s="27" t="s">
        <v>68</v>
      </c>
      <c r="C17" s="34">
        <f>VLOOKUP($B17,Baseline_SUB!$A$1:$AT$50,C$1,FALSE)</f>
        <v>0</v>
      </c>
      <c r="D17" s="35">
        <f>VLOOKUP($B17,Baseline_SUB!$A$1:$AT$50,D$1,FALSE)</f>
        <v>0</v>
      </c>
      <c r="E17" s="35">
        <f>VLOOKUP($B17,Baseline_SUB!$A$1:$AT$50,E$1,FALSE)</f>
        <v>0</v>
      </c>
      <c r="F17" s="35">
        <f>VLOOKUP($B17,Baseline_SUB!$A$1:$AT$50,F$1,FALSE)</f>
        <v>0</v>
      </c>
      <c r="G17" s="35">
        <f>VLOOKUP($B17,Baseline_SUB!$A$1:$AT$50,G$1,FALSE)</f>
        <v>0</v>
      </c>
      <c r="H17" s="36">
        <f>VLOOKUP($B17,Baseline_SUB!$A$1:$AT$50,H$1,FALSE)</f>
        <v>0</v>
      </c>
      <c r="I17" s="3"/>
      <c r="J17" s="3"/>
      <c r="K17" s="3"/>
    </row>
    <row r="18" ht="14.25" customHeight="1">
      <c r="A18" s="37" t="s">
        <v>69</v>
      </c>
      <c r="B18" s="27" t="s">
        <v>70</v>
      </c>
      <c r="C18" s="34">
        <f>VLOOKUP($B18,Baseline_SUB!$A$1:$AT$50,C$1,FALSE)</f>
        <v>0</v>
      </c>
      <c r="D18" s="35">
        <f>VLOOKUP($B18,Baseline_SUB!$A$1:$AT$50,D$1,FALSE)</f>
        <v>0</v>
      </c>
      <c r="E18" s="35">
        <f>VLOOKUP($B18,Baseline_SUB!$A$1:$AT$50,E$1,FALSE)</f>
        <v>0</v>
      </c>
      <c r="F18" s="35">
        <f>VLOOKUP($B18,Baseline_SUB!$A$1:$AT$50,F$1,FALSE)</f>
        <v>0</v>
      </c>
      <c r="G18" s="35">
        <f>VLOOKUP($B18,Baseline_SUB!$A$1:$AT$50,G$1,FALSE)</f>
        <v>0</v>
      </c>
      <c r="H18" s="36">
        <f>VLOOKUP($B18,Baseline_SUB!$A$1:$AT$50,H$1,FALSE)</f>
        <v>0</v>
      </c>
      <c r="I18" s="3"/>
      <c r="J18" s="3"/>
      <c r="K18" s="3"/>
    </row>
    <row r="19" ht="14.25" customHeight="1">
      <c r="A19" s="37" t="s">
        <v>71</v>
      </c>
      <c r="B19" s="27" t="s">
        <v>72</v>
      </c>
      <c r="C19" s="34">
        <f>VLOOKUP($B19,Baseline_SUB!$A$1:$AT$50,C$1,FALSE)</f>
        <v>0</v>
      </c>
      <c r="D19" s="35">
        <f>VLOOKUP($B19,Baseline_SUB!$A$1:$AT$50,D$1,FALSE)</f>
        <v>0</v>
      </c>
      <c r="E19" s="35">
        <f>VLOOKUP($B19,Baseline_SUB!$A$1:$AT$50,E$1,FALSE)</f>
        <v>0</v>
      </c>
      <c r="F19" s="35">
        <f>VLOOKUP($B19,Baseline_SUB!$A$1:$AT$50,F$1,FALSE)</f>
        <v>0</v>
      </c>
      <c r="G19" s="35">
        <f>VLOOKUP($B19,Baseline_SUB!$A$1:$AT$50,G$1,FALSE)</f>
        <v>0</v>
      </c>
      <c r="H19" s="36">
        <f>VLOOKUP($B19,Baseline_SUB!$A$1:$AT$50,H$1,FALSE)</f>
        <v>0</v>
      </c>
      <c r="I19" s="3"/>
      <c r="J19" s="3"/>
      <c r="K19" s="3"/>
    </row>
    <row r="20" ht="14.25" customHeight="1">
      <c r="A20" s="37" t="s">
        <v>73</v>
      </c>
      <c r="B20" s="27" t="s">
        <v>74</v>
      </c>
      <c r="C20" s="34">
        <f>VLOOKUP($B20,Baseline_SUB!$A$1:$AT$50,C$1,FALSE)</f>
        <v>0</v>
      </c>
      <c r="D20" s="35">
        <f>VLOOKUP($B20,Baseline_SUB!$A$1:$AT$50,D$1,FALSE)</f>
        <v>0</v>
      </c>
      <c r="E20" s="35">
        <f>VLOOKUP($B20,Baseline_SUB!$A$1:$AT$50,E$1,FALSE)</f>
        <v>0</v>
      </c>
      <c r="F20" s="35">
        <f>VLOOKUP($B20,Baseline_SUB!$A$1:$AT$50,F$1,FALSE)</f>
        <v>0</v>
      </c>
      <c r="G20" s="35">
        <f>VLOOKUP($B20,Baseline_SUB!$A$1:$AT$50,G$1,FALSE)</f>
        <v>0</v>
      </c>
      <c r="H20" s="36">
        <f>VLOOKUP($B20,Baseline_SUB!$A$1:$AT$50,H$1,FALSE)</f>
        <v>0</v>
      </c>
      <c r="I20" s="3"/>
      <c r="J20" s="3"/>
      <c r="K20" s="3"/>
    </row>
    <row r="21" ht="14.25" customHeight="1">
      <c r="A21" s="37" t="s">
        <v>75</v>
      </c>
      <c r="B21" s="27" t="s">
        <v>76</v>
      </c>
      <c r="C21" s="34">
        <f>VLOOKUP($B21,Baseline_SUB!$A$1:$AT$50,C$1,FALSE)</f>
        <v>0</v>
      </c>
      <c r="D21" s="35">
        <f>VLOOKUP($B21,Baseline_SUB!$A$1:$AT$50,D$1,FALSE)</f>
        <v>0</v>
      </c>
      <c r="E21" s="35">
        <f>VLOOKUP($B21,Baseline_SUB!$A$1:$AT$50,E$1,FALSE)</f>
        <v>0</v>
      </c>
      <c r="F21" s="35">
        <f>VLOOKUP($B21,Baseline_SUB!$A$1:$AT$50,F$1,FALSE)</f>
        <v>0</v>
      </c>
      <c r="G21" s="35">
        <f>VLOOKUP($B21,Baseline_SUB!$A$1:$AT$50,G$1,FALSE)</f>
        <v>0</v>
      </c>
      <c r="H21" s="36">
        <f>VLOOKUP($B21,Baseline_SUB!$A$1:$AT$50,H$1,FALSE)</f>
        <v>0</v>
      </c>
      <c r="I21" s="3"/>
      <c r="J21" s="3"/>
      <c r="K21" s="3"/>
    </row>
    <row r="22" ht="14.25" customHeight="1">
      <c r="A22" s="37" t="s">
        <v>77</v>
      </c>
      <c r="B22" s="27" t="s">
        <v>78</v>
      </c>
      <c r="C22" s="34">
        <f>VLOOKUP($B22,Baseline_SUB!$A$1:$AT$50,C$1,FALSE)</f>
        <v>0</v>
      </c>
      <c r="D22" s="35">
        <f>VLOOKUP($B22,Baseline_SUB!$A$1:$AT$50,D$1,FALSE)</f>
        <v>0</v>
      </c>
      <c r="E22" s="35">
        <f>VLOOKUP($B22,Baseline_SUB!$A$1:$AT$50,E$1,FALSE)</f>
        <v>0</v>
      </c>
      <c r="F22" s="35">
        <f>VLOOKUP($B22,Baseline_SUB!$A$1:$AT$50,F$1,FALSE)</f>
        <v>0</v>
      </c>
      <c r="G22" s="35">
        <f>VLOOKUP($B22,Baseline_SUB!$A$1:$AT$50,G$1,FALSE)</f>
        <v>0</v>
      </c>
      <c r="H22" s="36">
        <f>VLOOKUP($B22,Baseline_SUB!$A$1:$AT$50,H$1,FALSE)</f>
        <v>0</v>
      </c>
      <c r="I22" s="3"/>
      <c r="J22" s="3"/>
      <c r="K22" s="3"/>
    </row>
    <row r="23" ht="14.25" customHeight="1">
      <c r="A23" s="26" t="s">
        <v>79</v>
      </c>
      <c r="B23" s="27" t="s">
        <v>80</v>
      </c>
      <c r="C23" s="34">
        <f>VLOOKUP($B23,Baseline_SUB!$A$1:$AT$50,C$1,FALSE)</f>
        <v>0</v>
      </c>
      <c r="D23" s="35">
        <f>VLOOKUP($B23,Baseline_SUB!$A$1:$AT$50,D$1,FALSE)</f>
        <v>0</v>
      </c>
      <c r="E23" s="35">
        <f>VLOOKUP($B23,Baseline_SUB!$A$1:$AT$50,E$1,FALSE)</f>
        <v>0</v>
      </c>
      <c r="F23" s="35">
        <f>VLOOKUP($B23,Baseline_SUB!$A$1:$AT$50,F$1,FALSE)</f>
        <v>0</v>
      </c>
      <c r="G23" s="35">
        <f>VLOOKUP($B23,Baseline_SUB!$A$1:$AT$50,G$1,FALSE)</f>
        <v>0</v>
      </c>
      <c r="H23" s="36">
        <f>VLOOKUP($B23,Baseline_SUB!$A$1:$AT$50,H$1,FALSE)</f>
        <v>0</v>
      </c>
      <c r="I23" s="3"/>
      <c r="J23" s="3"/>
      <c r="K23" s="3"/>
    </row>
    <row r="24" ht="14.25" customHeight="1">
      <c r="A24" s="26" t="s">
        <v>81</v>
      </c>
      <c r="B24" s="27"/>
      <c r="C24" s="34">
        <f t="shared" ref="C24:H24" si="2">SUM(C25:C28)</f>
        <v>-1548.625122</v>
      </c>
      <c r="D24" s="35">
        <f t="shared" si="2"/>
        <v>-2619.328825</v>
      </c>
      <c r="E24" s="35">
        <f t="shared" si="2"/>
        <v>-3855.327758</v>
      </c>
      <c r="F24" s="35">
        <f t="shared" si="2"/>
        <v>-4934.27243</v>
      </c>
      <c r="G24" s="35">
        <f t="shared" si="2"/>
        <v>-6341.55816</v>
      </c>
      <c r="H24" s="36">
        <f t="shared" si="2"/>
        <v>-4433.834262</v>
      </c>
      <c r="I24" s="3"/>
      <c r="J24" s="3"/>
      <c r="K24" s="3"/>
    </row>
    <row r="25" ht="14.25" customHeight="1">
      <c r="A25" s="37" t="s">
        <v>71</v>
      </c>
      <c r="B25" s="27" t="s">
        <v>82</v>
      </c>
      <c r="C25" s="34">
        <f>VLOOKUP($B25,Baseline_SUB!$A$1:$AT$50,C$1,FALSE)</f>
        <v>-16.95219017</v>
      </c>
      <c r="D25" s="35">
        <f>VLOOKUP($B25,Baseline_SUB!$A$1:$AT$50,D$1,FALSE)</f>
        <v>-43.20313166</v>
      </c>
      <c r="E25" s="35">
        <f>VLOOKUP($B25,Baseline_SUB!$A$1:$AT$50,E$1,FALSE)</f>
        <v>-67.6218813</v>
      </c>
      <c r="F25" s="35">
        <f>VLOOKUP($B25,Baseline_SUB!$A$1:$AT$50,F$1,FALSE)</f>
        <v>-97.72862247</v>
      </c>
      <c r="G25" s="35">
        <f>VLOOKUP($B25,Baseline_SUB!$A$1:$AT$50,G$1,FALSE)</f>
        <v>-93.87003214</v>
      </c>
      <c r="H25" s="36">
        <f>VLOOKUP($B25,Baseline_SUB!$A$1:$AT$50,H$1,FALSE)</f>
        <v>-59.89337416</v>
      </c>
      <c r="I25" s="3"/>
      <c r="J25" s="3"/>
      <c r="K25" s="3"/>
    </row>
    <row r="26" ht="14.25" customHeight="1">
      <c r="A26" s="37" t="s">
        <v>73</v>
      </c>
      <c r="B26" s="27" t="s">
        <v>83</v>
      </c>
      <c r="C26" s="34">
        <f>VLOOKUP($B26,Baseline_SUB!$A$1:$AT$50,C$1,FALSE)</f>
        <v>-1274.018195</v>
      </c>
      <c r="D26" s="35">
        <f>VLOOKUP($B26,Baseline_SUB!$A$1:$AT$50,D$1,FALSE)</f>
        <v>-1578.205087</v>
      </c>
      <c r="E26" s="35">
        <f>VLOOKUP($B26,Baseline_SUB!$A$1:$AT$50,E$1,FALSE)</f>
        <v>-1870.707376</v>
      </c>
      <c r="F26" s="35">
        <f>VLOOKUP($B26,Baseline_SUB!$A$1:$AT$50,F$1,FALSE)</f>
        <v>-2299.346399</v>
      </c>
      <c r="G26" s="35">
        <f>VLOOKUP($B26,Baseline_SUB!$A$1:$AT$50,G$1,FALSE)</f>
        <v>-2787.17475</v>
      </c>
      <c r="H26" s="36">
        <f>VLOOKUP($B26,Baseline_SUB!$A$1:$AT$50,H$1,FALSE)</f>
        <v>-1669.324484</v>
      </c>
      <c r="I26" s="3"/>
      <c r="J26" s="3"/>
      <c r="K26" s="3"/>
    </row>
    <row r="27" ht="14.25" customHeight="1">
      <c r="A27" s="37" t="s">
        <v>75</v>
      </c>
      <c r="B27" s="27" t="s">
        <v>84</v>
      </c>
      <c r="C27" s="34">
        <f>VLOOKUP($B27,Baseline_SUB!$A$1:$AT$50,C$1,FALSE)</f>
        <v>-257.6501516</v>
      </c>
      <c r="D27" s="35">
        <f>VLOOKUP($B27,Baseline_SUB!$A$1:$AT$50,D$1,FALSE)</f>
        <v>-508.400302</v>
      </c>
      <c r="E27" s="35">
        <f>VLOOKUP($B27,Baseline_SUB!$A$1:$AT$50,E$1,FALSE)</f>
        <v>-743.2565396</v>
      </c>
      <c r="F27" s="35">
        <f>VLOOKUP($B27,Baseline_SUB!$A$1:$AT$50,F$1,FALSE)</f>
        <v>-936.2954298</v>
      </c>
      <c r="G27" s="35">
        <f>VLOOKUP($B27,Baseline_SUB!$A$1:$AT$50,G$1,FALSE)</f>
        <v>-1200.190136</v>
      </c>
      <c r="H27" s="36">
        <f>VLOOKUP($B27,Baseline_SUB!$A$1:$AT$50,H$1,FALSE)</f>
        <v>-904.8338059</v>
      </c>
      <c r="I27" s="3"/>
      <c r="J27" s="3"/>
      <c r="K27" s="3"/>
    </row>
    <row r="28" ht="14.25" customHeight="1">
      <c r="A28" s="37" t="s">
        <v>77</v>
      </c>
      <c r="B28" s="27" t="s">
        <v>85</v>
      </c>
      <c r="C28" s="34">
        <f>VLOOKUP($B28,Baseline_SUB!$A$1:$AT$50,C$1,FALSE)</f>
        <v>-0.00458546579</v>
      </c>
      <c r="D28" s="35">
        <f>VLOOKUP($B28,Baseline_SUB!$A$1:$AT$50,D$1,FALSE)</f>
        <v>-489.520304</v>
      </c>
      <c r="E28" s="35">
        <f>VLOOKUP($B28,Baseline_SUB!$A$1:$AT$50,E$1,FALSE)</f>
        <v>-1173.741961</v>
      </c>
      <c r="F28" s="35">
        <f>VLOOKUP($B28,Baseline_SUB!$A$1:$AT$50,F$1,FALSE)</f>
        <v>-1600.901979</v>
      </c>
      <c r="G28" s="35">
        <f>VLOOKUP($B28,Baseline_SUB!$A$1:$AT$50,G$1,FALSE)</f>
        <v>-2260.323242</v>
      </c>
      <c r="H28" s="36">
        <f>VLOOKUP($B28,Baseline_SUB!$A$1:$AT$50,H$1,FALSE)</f>
        <v>-1799.782598</v>
      </c>
      <c r="I28" s="3"/>
      <c r="J28" s="3"/>
      <c r="K28" s="3"/>
    </row>
    <row r="29" ht="14.25" customHeight="1">
      <c r="A29" s="26" t="s">
        <v>86</v>
      </c>
      <c r="B29" s="38" t="s">
        <v>87</v>
      </c>
      <c r="C29" s="39">
        <f>VLOOKUP($B29,Baseline_SUB!$A$1:$AT$50,C$1,FALSE)</f>
        <v>-53.64107</v>
      </c>
      <c r="D29" s="35">
        <f>VLOOKUP($B29,Baseline_SUB!$A$1:$AT$50,D$1,FALSE)</f>
        <v>-87.83108677</v>
      </c>
      <c r="E29" s="35">
        <f>VLOOKUP($B29,Baseline_SUB!$A$1:$AT$50,E$1,FALSE)</f>
        <v>-126.0577525</v>
      </c>
      <c r="F29" s="35">
        <f>VLOOKUP($B29,Baseline_SUB!$A$1:$AT$50,F$1,FALSE)</f>
        <v>-154.7077401</v>
      </c>
      <c r="G29" s="35">
        <f>VLOOKUP($B29,Baseline_SUB!$A$1:$AT$50,G$1,FALSE)</f>
        <v>-144.2765221</v>
      </c>
      <c r="H29" s="40">
        <f>VLOOKUP($B29,Baseline_SUB!$A$1:$AT$50,H$1,FALSE)</f>
        <v>-56.96869024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7"/>
      <c r="B30" s="3"/>
      <c r="C30" s="35"/>
      <c r="D30" s="35"/>
      <c r="E30" s="35"/>
      <c r="F30" s="35"/>
      <c r="G30" s="35"/>
      <c r="H30" s="3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7"/>
      <c r="B31" s="3"/>
      <c r="C31" s="35"/>
      <c r="D31" s="35"/>
      <c r="E31" s="35"/>
      <c r="F31" s="35"/>
      <c r="G31" s="35"/>
      <c r="H31" s="3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"/>
      <c r="B32" s="3"/>
      <c r="C32" s="41"/>
      <c r="D32" s="6"/>
      <c r="E32" s="6"/>
      <c r="F32" s="6"/>
      <c r="G32" s="6"/>
      <c r="H32" s="4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20"/>
      <c r="C33" s="17" t="s">
        <v>24</v>
      </c>
      <c r="D33" s="6"/>
      <c r="E33" s="6"/>
      <c r="F33" s="6"/>
      <c r="G33" s="6"/>
      <c r="H33" s="42"/>
      <c r="I33" s="27"/>
      <c r="J33" s="3"/>
      <c r="K33" s="3"/>
    </row>
    <row r="34" ht="14.25" customHeight="1">
      <c r="A34" s="21"/>
      <c r="B34" s="43"/>
      <c r="C34" s="10">
        <v>2021.0</v>
      </c>
      <c r="D34" s="10">
        <v>2022.0</v>
      </c>
      <c r="E34" s="10">
        <v>2023.0</v>
      </c>
      <c r="F34" s="10">
        <v>2025.0</v>
      </c>
      <c r="G34" s="10">
        <v>2030.0</v>
      </c>
      <c r="H34" s="11">
        <v>2050.0</v>
      </c>
      <c r="I34" s="3"/>
      <c r="J34" s="3"/>
      <c r="K34" s="3"/>
    </row>
    <row r="35" ht="14.25" customHeight="1">
      <c r="A35" s="26" t="s">
        <v>88</v>
      </c>
      <c r="B35" s="44"/>
      <c r="C35" s="45">
        <f t="shared" ref="C35:H35" si="3">C4</f>
        <v>0.0410412376</v>
      </c>
      <c r="D35" s="32">
        <f t="shared" si="3"/>
        <v>0.04187575783</v>
      </c>
      <c r="E35" s="32">
        <f t="shared" si="3"/>
        <v>0.04269946374</v>
      </c>
      <c r="F35" s="32">
        <f t="shared" si="3"/>
        <v>0.04426482172</v>
      </c>
      <c r="G35" s="32">
        <f t="shared" si="3"/>
        <v>0.04809287522</v>
      </c>
      <c r="H35" s="46">
        <f t="shared" si="3"/>
        <v>0.04971495342</v>
      </c>
      <c r="I35" s="3"/>
      <c r="J35" s="3"/>
      <c r="K35" s="3"/>
    </row>
    <row r="36" ht="14.25" customHeight="1">
      <c r="A36" s="26" t="s">
        <v>89</v>
      </c>
      <c r="B36" s="44"/>
      <c r="C36" s="45">
        <f t="shared" ref="C36:H36" si="4">C5</f>
        <v>0.04120026587</v>
      </c>
      <c r="D36" s="32">
        <f t="shared" si="4"/>
        <v>0.04150787674</v>
      </c>
      <c r="E36" s="32">
        <f t="shared" si="4"/>
        <v>0.04201505188</v>
      </c>
      <c r="F36" s="32">
        <f t="shared" si="4"/>
        <v>0.05084123945</v>
      </c>
      <c r="G36" s="32">
        <f t="shared" si="4"/>
        <v>0.04869050523</v>
      </c>
      <c r="H36" s="46">
        <f t="shared" si="4"/>
        <v>0.04055408644</v>
      </c>
      <c r="I36" s="3"/>
      <c r="J36" s="3"/>
      <c r="K36" s="3"/>
    </row>
    <row r="37" ht="14.25" customHeight="1">
      <c r="A37" s="26" t="s">
        <v>90</v>
      </c>
      <c r="B37" s="44"/>
      <c r="C37" s="45">
        <f t="shared" ref="C37:H37" si="5">C6</f>
        <v>0.1471677759</v>
      </c>
      <c r="D37" s="32">
        <f t="shared" si="5"/>
        <v>0.1456925932</v>
      </c>
      <c r="E37" s="32">
        <f t="shared" si="5"/>
        <v>0.1447865904</v>
      </c>
      <c r="F37" s="32">
        <f t="shared" si="5"/>
        <v>0.1430209723</v>
      </c>
      <c r="G37" s="32">
        <f t="shared" si="5"/>
        <v>0.1446627597</v>
      </c>
      <c r="H37" s="46">
        <f t="shared" si="5"/>
        <v>0.143497826</v>
      </c>
      <c r="I37" s="3"/>
      <c r="J37" s="3"/>
      <c r="K37" s="3"/>
    </row>
    <row r="38" ht="14.25" customHeight="1">
      <c r="A38" s="26" t="s">
        <v>44</v>
      </c>
      <c r="B38" s="44"/>
      <c r="C38" s="45">
        <f t="shared" ref="C38:H38" si="6">C7</f>
        <v>0.5406276937</v>
      </c>
      <c r="D38" s="32">
        <f t="shared" si="6"/>
        <v>0.5530275949</v>
      </c>
      <c r="E38" s="32">
        <f t="shared" si="6"/>
        <v>0.5717873152</v>
      </c>
      <c r="F38" s="32">
        <f t="shared" si="6"/>
        <v>0.6006933979</v>
      </c>
      <c r="G38" s="32">
        <f t="shared" si="6"/>
        <v>0.6087848889</v>
      </c>
      <c r="H38" s="46">
        <f t="shared" si="6"/>
        <v>0.0171770733</v>
      </c>
      <c r="I38" s="3"/>
      <c r="J38" s="3"/>
      <c r="K38" s="3"/>
    </row>
    <row r="39" ht="14.25" customHeight="1">
      <c r="A39" s="26" t="s">
        <v>43</v>
      </c>
      <c r="B39" s="44"/>
      <c r="C39" s="45">
        <f t="shared" ref="C39:H39" si="7">C8</f>
        <v>-0.0174174529</v>
      </c>
      <c r="D39" s="32">
        <f t="shared" si="7"/>
        <v>-0.0243587975</v>
      </c>
      <c r="E39" s="32">
        <f t="shared" si="7"/>
        <v>-0.0316432601</v>
      </c>
      <c r="F39" s="32">
        <f t="shared" si="7"/>
        <v>-0.034509745</v>
      </c>
      <c r="G39" s="32">
        <f t="shared" si="7"/>
        <v>-0.0275326748</v>
      </c>
      <c r="H39" s="46">
        <f t="shared" si="7"/>
        <v>0.0311994121</v>
      </c>
      <c r="I39" s="3"/>
      <c r="J39" s="3"/>
      <c r="K39" s="3"/>
    </row>
    <row r="40" ht="14.25" customHeight="1">
      <c r="A40" s="26" t="s">
        <v>42</v>
      </c>
      <c r="B40" s="44"/>
      <c r="C40" s="45">
        <f t="shared" ref="C40:H40" si="8">C9</f>
        <v>-0.112284621</v>
      </c>
      <c r="D40" s="32">
        <f t="shared" si="8"/>
        <v>-0.1243056359</v>
      </c>
      <c r="E40" s="32">
        <f t="shared" si="8"/>
        <v>-0.1373600077</v>
      </c>
      <c r="F40" s="32">
        <f t="shared" si="8"/>
        <v>-0.1493335087</v>
      </c>
      <c r="G40" s="32">
        <f t="shared" si="8"/>
        <v>-0.141974709</v>
      </c>
      <c r="H40" s="46">
        <f t="shared" si="8"/>
        <v>-0.086122281</v>
      </c>
      <c r="I40" s="3"/>
      <c r="J40" s="3"/>
      <c r="K40" s="3"/>
    </row>
    <row r="41" ht="14.25" customHeight="1">
      <c r="A41" s="26" t="s">
        <v>91</v>
      </c>
      <c r="B41" s="44"/>
      <c r="C41" s="39">
        <f t="shared" ref="C41:H41" si="9">C10</f>
        <v>29106.838</v>
      </c>
      <c r="D41" s="35">
        <f t="shared" si="9"/>
        <v>30366.26143</v>
      </c>
      <c r="E41" s="35">
        <f t="shared" si="9"/>
        <v>31449.83255</v>
      </c>
      <c r="F41" s="35">
        <f t="shared" si="9"/>
        <v>33130.64431</v>
      </c>
      <c r="G41" s="35">
        <f t="shared" si="9"/>
        <v>44273.30476</v>
      </c>
      <c r="H41" s="40">
        <f t="shared" si="9"/>
        <v>74147.18035</v>
      </c>
      <c r="I41" s="3"/>
      <c r="J41" s="3"/>
      <c r="K41" s="3"/>
    </row>
    <row r="42" ht="14.25" customHeight="1">
      <c r="A42" s="26" t="s">
        <v>92</v>
      </c>
      <c r="B42" s="44"/>
      <c r="C42" s="45">
        <f t="shared" ref="C42:H42" si="10">C11</f>
        <v>-0.0154978085</v>
      </c>
      <c r="D42" s="32">
        <f t="shared" si="10"/>
        <v>-0.0254098136</v>
      </c>
      <c r="E42" s="32">
        <f t="shared" si="10"/>
        <v>-0.0362235194</v>
      </c>
      <c r="F42" s="32">
        <f t="shared" si="10"/>
        <v>-0.0429775108</v>
      </c>
      <c r="G42" s="32">
        <f t="shared" si="10"/>
        <v>-0.0426702744</v>
      </c>
      <c r="H42" s="46">
        <f t="shared" si="10"/>
        <v>-0.00985674767</v>
      </c>
      <c r="I42" s="3"/>
      <c r="J42" s="3"/>
      <c r="K42" s="3"/>
    </row>
    <row r="43" ht="14.25" customHeight="1">
      <c r="A43" s="26" t="s">
        <v>93</v>
      </c>
      <c r="B43" s="44"/>
      <c r="C43" s="45">
        <f t="shared" ref="C43:H43" si="11">C12</f>
        <v>-0.01549780855</v>
      </c>
      <c r="D43" s="32">
        <f t="shared" si="11"/>
        <v>-0.0254098136</v>
      </c>
      <c r="E43" s="32">
        <f t="shared" si="11"/>
        <v>-0.03622351932</v>
      </c>
      <c r="F43" s="32">
        <f t="shared" si="11"/>
        <v>-0.04297751086</v>
      </c>
      <c r="G43" s="32">
        <f t="shared" si="11"/>
        <v>-0.04267027438</v>
      </c>
      <c r="H43" s="46">
        <f t="shared" si="11"/>
        <v>-0.009856747674</v>
      </c>
      <c r="I43" s="3"/>
      <c r="J43" s="3"/>
      <c r="K43" s="3"/>
    </row>
    <row r="44" ht="14.25" customHeight="1">
      <c r="A44" s="37" t="s">
        <v>94</v>
      </c>
      <c r="B44" s="20"/>
      <c r="C44" s="45">
        <f t="shared" ref="C44:H44" si="12">C13</f>
        <v>-0.000169648415</v>
      </c>
      <c r="D44" s="32">
        <f t="shared" si="12"/>
        <v>-0.000419108709</v>
      </c>
      <c r="E44" s="32">
        <f t="shared" si="12"/>
        <v>-0.000635355197</v>
      </c>
      <c r="F44" s="32">
        <f t="shared" si="12"/>
        <v>-0.000851216261</v>
      </c>
      <c r="G44" s="32">
        <f t="shared" si="12"/>
        <v>-0.000631620799</v>
      </c>
      <c r="H44" s="46">
        <f t="shared" si="12"/>
        <v>-0.000133147484</v>
      </c>
      <c r="I44" s="3"/>
      <c r="J44" s="3"/>
      <c r="K44" s="3"/>
    </row>
    <row r="45" ht="14.25" customHeight="1">
      <c r="A45" s="37" t="s">
        <v>95</v>
      </c>
      <c r="B45" s="20"/>
      <c r="C45" s="45">
        <f t="shared" ref="C45:H45" si="13">C14</f>
        <v>-0.0127496899</v>
      </c>
      <c r="D45" s="32">
        <f t="shared" si="13"/>
        <v>-0.0153099896</v>
      </c>
      <c r="E45" s="32">
        <f t="shared" si="13"/>
        <v>-0.0175766132</v>
      </c>
      <c r="F45" s="32">
        <f t="shared" si="13"/>
        <v>-0.0200273062</v>
      </c>
      <c r="G45" s="32">
        <f t="shared" si="13"/>
        <v>-0.0187539889</v>
      </c>
      <c r="H45" s="46">
        <f t="shared" si="13"/>
        <v>-0.00371103412</v>
      </c>
      <c r="I45" s="3"/>
      <c r="J45" s="3"/>
      <c r="K45" s="3"/>
    </row>
    <row r="46" ht="14.25" customHeight="1">
      <c r="A46" s="37" t="s">
        <v>96</v>
      </c>
      <c r="B46" s="20"/>
      <c r="C46" s="45">
        <f t="shared" ref="C46:H46" si="14">C15</f>
        <v>-0.00257842435</v>
      </c>
      <c r="D46" s="32">
        <f t="shared" si="14"/>
        <v>-0.00493193401</v>
      </c>
      <c r="E46" s="32">
        <f t="shared" si="14"/>
        <v>-0.00698341862</v>
      </c>
      <c r="F46" s="32">
        <f t="shared" si="14"/>
        <v>-0.0081551328</v>
      </c>
      <c r="G46" s="32">
        <f t="shared" si="14"/>
        <v>-0.00807568758</v>
      </c>
      <c r="H46" s="46">
        <f t="shared" si="14"/>
        <v>-0.00201151373</v>
      </c>
      <c r="I46" s="3"/>
      <c r="J46" s="3"/>
      <c r="K46" s="3"/>
    </row>
    <row r="47" ht="14.25" customHeight="1">
      <c r="A47" s="26" t="s">
        <v>97</v>
      </c>
      <c r="B47" s="44"/>
      <c r="C47" s="45">
        <f t="shared" ref="C47:H47" si="15">C16</f>
        <v>-0.000000045888879</v>
      </c>
      <c r="D47" s="32">
        <f t="shared" si="15"/>
        <v>-0.00474878128</v>
      </c>
      <c r="E47" s="32">
        <f t="shared" si="15"/>
        <v>-0.0110281323</v>
      </c>
      <c r="F47" s="32">
        <f t="shared" si="15"/>
        <v>-0.0139438556</v>
      </c>
      <c r="G47" s="32">
        <f t="shared" si="15"/>
        <v>-0.0152089771</v>
      </c>
      <c r="H47" s="46">
        <f t="shared" si="15"/>
        <v>-0.00400105234</v>
      </c>
      <c r="I47" s="3"/>
      <c r="J47" s="3"/>
      <c r="K47" s="3"/>
    </row>
    <row r="48" ht="14.25" customHeight="1">
      <c r="A48" s="47" t="s">
        <v>98</v>
      </c>
      <c r="B48" s="48"/>
      <c r="C48" s="39">
        <f t="shared" ref="C48:H48" si="16">C17</f>
        <v>0</v>
      </c>
      <c r="D48" s="35">
        <f t="shared" si="16"/>
        <v>0</v>
      </c>
      <c r="E48" s="35">
        <f t="shared" si="16"/>
        <v>0</v>
      </c>
      <c r="F48" s="35">
        <f t="shared" si="16"/>
        <v>0</v>
      </c>
      <c r="G48" s="35">
        <f t="shared" si="16"/>
        <v>0</v>
      </c>
      <c r="H48" s="40">
        <f t="shared" si="16"/>
        <v>0</v>
      </c>
      <c r="I48" s="3"/>
      <c r="J48" s="3"/>
      <c r="K48" s="3"/>
    </row>
    <row r="49" ht="14.25" customHeight="1">
      <c r="A49" s="37" t="s">
        <v>99</v>
      </c>
      <c r="B49" s="20"/>
      <c r="C49" s="39">
        <f t="shared" ref="C49:H49" si="17">C18</f>
        <v>0</v>
      </c>
      <c r="D49" s="35">
        <f t="shared" si="17"/>
        <v>0</v>
      </c>
      <c r="E49" s="35">
        <f t="shared" si="17"/>
        <v>0</v>
      </c>
      <c r="F49" s="35">
        <f t="shared" si="17"/>
        <v>0</v>
      </c>
      <c r="G49" s="35">
        <f t="shared" si="17"/>
        <v>0</v>
      </c>
      <c r="H49" s="40">
        <f t="shared" si="17"/>
        <v>0</v>
      </c>
      <c r="I49" s="3"/>
      <c r="J49" s="3"/>
      <c r="K49" s="3"/>
    </row>
    <row r="50" ht="14.25" customHeight="1">
      <c r="A50" s="37" t="s">
        <v>100</v>
      </c>
      <c r="B50" s="20"/>
      <c r="C50" s="39">
        <f t="shared" ref="C50:H50" si="18">C19</f>
        <v>0</v>
      </c>
      <c r="D50" s="35">
        <f t="shared" si="18"/>
        <v>0</v>
      </c>
      <c r="E50" s="35">
        <f t="shared" si="18"/>
        <v>0</v>
      </c>
      <c r="F50" s="35">
        <f t="shared" si="18"/>
        <v>0</v>
      </c>
      <c r="G50" s="35">
        <f t="shared" si="18"/>
        <v>0</v>
      </c>
      <c r="H50" s="40">
        <f t="shared" si="18"/>
        <v>0</v>
      </c>
      <c r="I50" s="3"/>
      <c r="J50" s="3"/>
      <c r="K50" s="3"/>
    </row>
    <row r="51" ht="14.25" customHeight="1">
      <c r="A51" s="37" t="s">
        <v>101</v>
      </c>
      <c r="B51" s="20"/>
      <c r="C51" s="39">
        <f t="shared" ref="C51:H51" si="19">C20</f>
        <v>0</v>
      </c>
      <c r="D51" s="35">
        <f t="shared" si="19"/>
        <v>0</v>
      </c>
      <c r="E51" s="35">
        <f t="shared" si="19"/>
        <v>0</v>
      </c>
      <c r="F51" s="35">
        <f t="shared" si="19"/>
        <v>0</v>
      </c>
      <c r="G51" s="35">
        <f t="shared" si="19"/>
        <v>0</v>
      </c>
      <c r="H51" s="40">
        <f t="shared" si="19"/>
        <v>0</v>
      </c>
      <c r="I51" s="3"/>
      <c r="J51" s="3"/>
      <c r="K51" s="3"/>
    </row>
    <row r="52" ht="14.25" customHeight="1">
      <c r="A52" s="37" t="s">
        <v>102</v>
      </c>
      <c r="B52" s="20"/>
      <c r="C52" s="39">
        <f t="shared" ref="C52:H52" si="20">C21</f>
        <v>0</v>
      </c>
      <c r="D52" s="35">
        <f t="shared" si="20"/>
        <v>0</v>
      </c>
      <c r="E52" s="35">
        <f t="shared" si="20"/>
        <v>0</v>
      </c>
      <c r="F52" s="35">
        <f t="shared" si="20"/>
        <v>0</v>
      </c>
      <c r="G52" s="35">
        <f t="shared" si="20"/>
        <v>0</v>
      </c>
      <c r="H52" s="40">
        <f t="shared" si="20"/>
        <v>0</v>
      </c>
      <c r="I52" s="3"/>
      <c r="J52" s="3"/>
      <c r="K52" s="3"/>
    </row>
    <row r="53" ht="14.25" customHeight="1">
      <c r="A53" s="37" t="s">
        <v>103</v>
      </c>
      <c r="B53" s="20"/>
      <c r="C53" s="39">
        <f t="shared" ref="C53:H53" si="21">C22</f>
        <v>0</v>
      </c>
      <c r="D53" s="35">
        <f t="shared" si="21"/>
        <v>0</v>
      </c>
      <c r="E53" s="35">
        <f t="shared" si="21"/>
        <v>0</v>
      </c>
      <c r="F53" s="35">
        <f t="shared" si="21"/>
        <v>0</v>
      </c>
      <c r="G53" s="35">
        <f t="shared" si="21"/>
        <v>0</v>
      </c>
      <c r="H53" s="40">
        <f t="shared" si="21"/>
        <v>0</v>
      </c>
      <c r="I53" s="3"/>
      <c r="J53" s="3"/>
      <c r="K53" s="3"/>
    </row>
    <row r="54" ht="14.25" customHeight="1">
      <c r="A54" s="47" t="s">
        <v>104</v>
      </c>
      <c r="B54" s="48"/>
      <c r="C54" s="39">
        <f t="shared" ref="C54:H54" si="22">C23</f>
        <v>0</v>
      </c>
      <c r="D54" s="35">
        <f t="shared" si="22"/>
        <v>0</v>
      </c>
      <c r="E54" s="35">
        <f t="shared" si="22"/>
        <v>0</v>
      </c>
      <c r="F54" s="35">
        <f t="shared" si="22"/>
        <v>0</v>
      </c>
      <c r="G54" s="35">
        <f t="shared" si="22"/>
        <v>0</v>
      </c>
      <c r="H54" s="40">
        <f t="shared" si="22"/>
        <v>0</v>
      </c>
      <c r="I54" s="3"/>
      <c r="J54" s="3"/>
      <c r="K54" s="3"/>
    </row>
    <row r="55" ht="14.25" customHeight="1">
      <c r="A55" s="37" t="s">
        <v>105</v>
      </c>
      <c r="B55" s="20"/>
      <c r="C55" s="39">
        <f t="shared" ref="C55:H55" si="23">C24</f>
        <v>-1548.625122</v>
      </c>
      <c r="D55" s="35">
        <f t="shared" si="23"/>
        <v>-2619.328825</v>
      </c>
      <c r="E55" s="35">
        <f t="shared" si="23"/>
        <v>-3855.327758</v>
      </c>
      <c r="F55" s="35">
        <f t="shared" si="23"/>
        <v>-4934.27243</v>
      </c>
      <c r="G55" s="35">
        <f t="shared" si="23"/>
        <v>-6341.55816</v>
      </c>
      <c r="H55" s="40">
        <f t="shared" si="23"/>
        <v>-4433.834262</v>
      </c>
      <c r="I55" s="3"/>
      <c r="J55" s="3"/>
      <c r="K55" s="3"/>
    </row>
    <row r="56" ht="14.25" customHeight="1">
      <c r="A56" s="37" t="s">
        <v>100</v>
      </c>
      <c r="B56" s="20"/>
      <c r="C56" s="39">
        <f t="shared" ref="C56:H56" si="24">C25</f>
        <v>-16.95219017</v>
      </c>
      <c r="D56" s="35">
        <f t="shared" si="24"/>
        <v>-43.20313166</v>
      </c>
      <c r="E56" s="35">
        <f t="shared" si="24"/>
        <v>-67.6218813</v>
      </c>
      <c r="F56" s="35">
        <f t="shared" si="24"/>
        <v>-97.72862247</v>
      </c>
      <c r="G56" s="35">
        <f t="shared" si="24"/>
        <v>-93.87003214</v>
      </c>
      <c r="H56" s="40">
        <f t="shared" si="24"/>
        <v>-59.89337416</v>
      </c>
      <c r="I56" s="3"/>
      <c r="J56" s="3"/>
      <c r="K56" s="3"/>
    </row>
    <row r="57" ht="14.25" customHeight="1">
      <c r="A57" s="37" t="s">
        <v>101</v>
      </c>
      <c r="B57" s="20"/>
      <c r="C57" s="39">
        <f t="shared" ref="C57:H57" si="25">C26</f>
        <v>-1274.018195</v>
      </c>
      <c r="D57" s="35">
        <f t="shared" si="25"/>
        <v>-1578.205087</v>
      </c>
      <c r="E57" s="35">
        <f t="shared" si="25"/>
        <v>-1870.707376</v>
      </c>
      <c r="F57" s="35">
        <f t="shared" si="25"/>
        <v>-2299.346399</v>
      </c>
      <c r="G57" s="35">
        <f t="shared" si="25"/>
        <v>-2787.17475</v>
      </c>
      <c r="H57" s="40">
        <f t="shared" si="25"/>
        <v>-1669.324484</v>
      </c>
      <c r="I57" s="3"/>
      <c r="J57" s="3"/>
      <c r="K57" s="3"/>
    </row>
    <row r="58" ht="14.25" customHeight="1">
      <c r="A58" s="37" t="s">
        <v>102</v>
      </c>
      <c r="B58" s="20"/>
      <c r="C58" s="39">
        <f t="shared" ref="C58:H58" si="26">C27</f>
        <v>-257.6501516</v>
      </c>
      <c r="D58" s="35">
        <f t="shared" si="26"/>
        <v>-508.400302</v>
      </c>
      <c r="E58" s="35">
        <f t="shared" si="26"/>
        <v>-743.2565396</v>
      </c>
      <c r="F58" s="35">
        <f t="shared" si="26"/>
        <v>-936.2954298</v>
      </c>
      <c r="G58" s="35">
        <f t="shared" si="26"/>
        <v>-1200.190136</v>
      </c>
      <c r="H58" s="40">
        <f t="shared" si="26"/>
        <v>-904.8338059</v>
      </c>
      <c r="I58" s="3"/>
      <c r="J58" s="3"/>
      <c r="K58" s="3"/>
    </row>
    <row r="59" ht="14.25" customHeight="1">
      <c r="A59" s="37" t="s">
        <v>103</v>
      </c>
      <c r="B59" s="20"/>
      <c r="C59" s="39">
        <f t="shared" ref="C59:H59" si="27">C28</f>
        <v>-0.00458546579</v>
      </c>
      <c r="D59" s="35">
        <f t="shared" si="27"/>
        <v>-489.520304</v>
      </c>
      <c r="E59" s="35">
        <f t="shared" si="27"/>
        <v>-1173.741961</v>
      </c>
      <c r="F59" s="35">
        <f t="shared" si="27"/>
        <v>-1600.901979</v>
      </c>
      <c r="G59" s="35">
        <f t="shared" si="27"/>
        <v>-2260.323242</v>
      </c>
      <c r="H59" s="40">
        <f t="shared" si="27"/>
        <v>-1799.782598</v>
      </c>
      <c r="I59" s="3"/>
      <c r="J59" s="3"/>
      <c r="K59" s="3"/>
    </row>
    <row r="60" ht="14.25" customHeight="1">
      <c r="A60" s="37" t="s">
        <v>106</v>
      </c>
      <c r="B60" s="20"/>
      <c r="C60" s="39">
        <f t="shared" ref="C60:H60" si="28">C29</f>
        <v>-53.64107</v>
      </c>
      <c r="D60" s="35">
        <f t="shared" si="28"/>
        <v>-87.83108677</v>
      </c>
      <c r="E60" s="35">
        <f t="shared" si="28"/>
        <v>-126.0577525</v>
      </c>
      <c r="F60" s="35">
        <f t="shared" si="28"/>
        <v>-154.7077401</v>
      </c>
      <c r="G60" s="35">
        <f t="shared" si="28"/>
        <v>-144.2765221</v>
      </c>
      <c r="H60" s="40">
        <f t="shared" si="28"/>
        <v>-56.96869024</v>
      </c>
      <c r="I60" s="3"/>
      <c r="J60" s="3"/>
      <c r="K60" s="3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2:H2"/>
    <mergeCell ref="C32:H32"/>
    <mergeCell ref="C33:H3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25"/>
    <col customWidth="1" hidden="1" min="2" max="2" width="14.75"/>
    <col customWidth="1" min="3" max="26" width="10.88"/>
  </cols>
  <sheetData>
    <row r="1" ht="30.0" customHeight="1">
      <c r="A1" s="1"/>
      <c r="B1" s="1"/>
      <c r="C1" s="19">
        <v>8.0</v>
      </c>
      <c r="D1" s="19">
        <v>9.0</v>
      </c>
      <c r="E1" s="19">
        <v>10.0</v>
      </c>
      <c r="F1" s="19">
        <v>12.0</v>
      </c>
      <c r="G1" s="19">
        <v>17.0</v>
      </c>
      <c r="H1" s="19">
        <v>37.0</v>
      </c>
      <c r="I1" s="3"/>
      <c r="J1" s="3"/>
      <c r="K1" s="3"/>
    </row>
    <row r="2" ht="14.25" customHeight="1">
      <c r="A2" s="3"/>
      <c r="B2" s="20"/>
      <c r="C2" s="5" t="s">
        <v>1</v>
      </c>
      <c r="D2" s="6"/>
      <c r="E2" s="6"/>
      <c r="F2" s="6"/>
      <c r="G2" s="6"/>
      <c r="H2" s="7"/>
      <c r="I2" s="3"/>
      <c r="J2" s="3"/>
      <c r="K2" s="3"/>
    </row>
    <row r="3" ht="14.25" customHeight="1">
      <c r="A3" s="21"/>
      <c r="B3" s="22"/>
      <c r="C3" s="9">
        <v>2021.0</v>
      </c>
      <c r="D3" s="10">
        <v>2022.0</v>
      </c>
      <c r="E3" s="10">
        <v>2023.0</v>
      </c>
      <c r="F3" s="10">
        <v>2025.0</v>
      </c>
      <c r="G3" s="10">
        <v>2030.0</v>
      </c>
      <c r="H3" s="11">
        <v>2050.0</v>
      </c>
      <c r="I3" s="3"/>
      <c r="J3" s="3"/>
      <c r="K3" s="3"/>
    </row>
    <row r="4" ht="14.25" customHeight="1">
      <c r="A4" s="26" t="s">
        <v>46</v>
      </c>
      <c r="B4" s="49" t="s">
        <v>107</v>
      </c>
      <c r="C4" s="50">
        <f>VLOOKUP($B4,Shock_SUB!$A$1:$AT$32,C$1,FALSE)</f>
        <v>0.04135555045</v>
      </c>
      <c r="D4" s="51">
        <f>VLOOKUP($B4,Shock_SUB!$A$1:$AT$32,D$1,FALSE)</f>
        <v>0.04216246817</v>
      </c>
      <c r="E4" s="51">
        <f>VLOOKUP($B4,Shock_SUB!$A$1:$AT$32,E$1,FALSE)</f>
        <v>0.04291054205</v>
      </c>
      <c r="F4" s="51">
        <f>VLOOKUP($B4,Shock_SUB!$A$1:$AT$32,F$1,FALSE)</f>
        <v>0.04440251013</v>
      </c>
      <c r="G4" s="51">
        <f>VLOOKUP($B4,Shock_SUB!$A$1:$AT$32,G$1,FALSE)</f>
        <v>0.04815316369</v>
      </c>
      <c r="H4" s="52">
        <f>VLOOKUP($B4,Shock_SUB!$A$1:$AT$32,H$1,FALSE)</f>
        <v>0.04970598397</v>
      </c>
      <c r="I4" s="3"/>
      <c r="J4" s="3"/>
      <c r="K4" s="3"/>
    </row>
    <row r="5" ht="14.25" customHeight="1">
      <c r="A5" s="26" t="s">
        <v>9</v>
      </c>
      <c r="B5" s="53" t="s">
        <v>108</v>
      </c>
      <c r="C5" s="45">
        <f>VLOOKUP($B5,Shock_SUB!$A$1:$AT$32,C$1,FALSE)</f>
        <v>0.04171825306</v>
      </c>
      <c r="D5" s="32">
        <f>VLOOKUP($B5,Shock_SUB!$A$1:$AT$32,D$1,FALSE)</f>
        <v>0.04184818848</v>
      </c>
      <c r="E5" s="32">
        <f>VLOOKUP($B5,Shock_SUB!$A$1:$AT$32,E$1,FALSE)</f>
        <v>0.04231961342</v>
      </c>
      <c r="F5" s="32">
        <f>VLOOKUP($B5,Shock_SUB!$A$1:$AT$32,F$1,FALSE)</f>
        <v>0.05116095562</v>
      </c>
      <c r="G5" s="32">
        <f>VLOOKUP($B5,Shock_SUB!$A$1:$AT$32,G$1,FALSE)</f>
        <v>0.04899528253</v>
      </c>
      <c r="H5" s="46">
        <f>VLOOKUP($B5,Shock_SUB!$A$1:$AT$32,H$1,FALSE)</f>
        <v>0.04437179305</v>
      </c>
      <c r="I5" s="3"/>
      <c r="J5" s="3"/>
      <c r="K5" s="3"/>
    </row>
    <row r="6" ht="14.25" customHeight="1">
      <c r="A6" s="26" t="s">
        <v>49</v>
      </c>
      <c r="B6" s="20" t="s">
        <v>109</v>
      </c>
      <c r="C6" s="45">
        <f>VLOOKUP($B6,Shock_SUB!$A$1:$AT$32,C$1,FALSE)</f>
        <v>0.1470406488</v>
      </c>
      <c r="D6" s="32">
        <f>VLOOKUP($B6,Shock_SUB!$A$1:$AT$32,D$1,FALSE)</f>
        <v>0.1454024638</v>
      </c>
      <c r="E6" s="32">
        <f>VLOOKUP($B6,Shock_SUB!$A$1:$AT$32,E$1,FALSE)</f>
        <v>0.1443614283</v>
      </c>
      <c r="F6" s="32">
        <f>VLOOKUP($B6,Shock_SUB!$A$1:$AT$32,F$1,FALSE)</f>
        <v>0.1424425767</v>
      </c>
      <c r="G6" s="32">
        <f>VLOOKUP($B6,Shock_SUB!$A$1:$AT$32,G$1,FALSE)</f>
        <v>0.1440678071</v>
      </c>
      <c r="H6" s="46">
        <f>VLOOKUP($B6,Shock_SUB!$A$1:$AT$32,H$1,FALSE)</f>
        <v>0.1305843913</v>
      </c>
      <c r="I6" s="3"/>
      <c r="J6" s="3"/>
      <c r="K6" s="3"/>
    </row>
    <row r="7" ht="14.25" customHeight="1">
      <c r="A7" s="26" t="s">
        <v>21</v>
      </c>
      <c r="B7" s="20" t="s">
        <v>110</v>
      </c>
      <c r="C7" s="45">
        <f>VLOOKUP($B7,Shock_SUB!$A$1:$AT$32,C$1,FALSE)</f>
        <v>0.5400910765</v>
      </c>
      <c r="D7" s="32">
        <f>VLOOKUP($B7,Shock_SUB!$A$1:$AT$32,D$1,FALSE)</f>
        <v>0.5517613764</v>
      </c>
      <c r="E7" s="32">
        <f>VLOOKUP($B7,Shock_SUB!$A$1:$AT$32,E$1,FALSE)</f>
        <v>0.5695253058</v>
      </c>
      <c r="F7" s="32">
        <f>VLOOKUP($B7,Shock_SUB!$A$1:$AT$32,F$1,FALSE)</f>
        <v>0.5958411795</v>
      </c>
      <c r="G7" s="32">
        <f>VLOOKUP($B7,Shock_SUB!$A$1:$AT$32,G$1,FALSE)</f>
        <v>0.596290854</v>
      </c>
      <c r="H7" s="46">
        <f>VLOOKUP($B7,Shock_SUB!$A$1:$AT$32,H$1,FALSE)</f>
        <v>-0.2261030163</v>
      </c>
      <c r="I7" s="3"/>
      <c r="J7" s="3"/>
      <c r="K7" s="3"/>
    </row>
    <row r="8" ht="14.25" customHeight="1">
      <c r="A8" s="26" t="s">
        <v>20</v>
      </c>
      <c r="B8" s="20" t="s">
        <v>111</v>
      </c>
      <c r="C8" s="45">
        <f>VLOOKUP($B8,Shock_SUB!$A$1:$AT$32,C$1,FALSE)</f>
        <v>-0.0172851065</v>
      </c>
      <c r="D8" s="32">
        <f>VLOOKUP($B8,Shock_SUB!$A$1:$AT$32,D$1,FALSE)</f>
        <v>-0.0239881688</v>
      </c>
      <c r="E8" s="32">
        <f>VLOOKUP($B8,Shock_SUB!$A$1:$AT$32,E$1,FALSE)</f>
        <v>-0.0309869253</v>
      </c>
      <c r="F8" s="32">
        <f>VLOOKUP($B8,Shock_SUB!$A$1:$AT$32,F$1,FALSE)</f>
        <v>-0.0333498602</v>
      </c>
      <c r="G8" s="32">
        <f>VLOOKUP($B8,Shock_SUB!$A$1:$AT$32,G$1,FALSE)</f>
        <v>-0.0255459302</v>
      </c>
      <c r="H8" s="46">
        <f>VLOOKUP($B8,Shock_SUB!$A$1:$AT$32,H$1,FALSE)</f>
        <v>0.0534988336</v>
      </c>
      <c r="I8" s="3"/>
      <c r="J8" s="3"/>
      <c r="K8" s="3"/>
    </row>
    <row r="9" ht="14.25" customHeight="1">
      <c r="A9" s="26" t="s">
        <v>19</v>
      </c>
      <c r="B9" s="20" t="s">
        <v>112</v>
      </c>
      <c r="C9" s="45">
        <f>VLOOKUP($B9,Shock_SUB!$A$1:$AT$32,C$1,FALSE)</f>
        <v>-0.1119937342</v>
      </c>
      <c r="D9" s="32">
        <f>VLOOKUP($B9,Shock_SUB!$A$1:$AT$32,D$1,FALSE)</f>
        <v>-0.123686458</v>
      </c>
      <c r="E9" s="32">
        <f>VLOOKUP($B9,Shock_SUB!$A$1:$AT$32,E$1,FALSE)</f>
        <v>-0.1364139245</v>
      </c>
      <c r="F9" s="32">
        <f>VLOOKUP($B9,Shock_SUB!$A$1:$AT$32,F$1,FALSE)</f>
        <v>-0.1478083999</v>
      </c>
      <c r="G9" s="32">
        <f>VLOOKUP($B9,Shock_SUB!$A$1:$AT$32,G$1,FALSE)</f>
        <v>-0.1397198341</v>
      </c>
      <c r="H9" s="46">
        <f>VLOOKUP($B9,Shock_SUB!$A$1:$AT$32,H$1,FALSE)</f>
        <v>-0.065389248</v>
      </c>
      <c r="I9" s="3"/>
      <c r="J9" s="3"/>
      <c r="K9" s="3"/>
    </row>
    <row r="10" ht="14.25" customHeight="1">
      <c r="A10" s="26" t="s">
        <v>54</v>
      </c>
      <c r="B10" s="20" t="s">
        <v>113</v>
      </c>
      <c r="C10" s="39">
        <f>VLOOKUP($B10,Shock_SUB!$A$1:$AT$32,C$1,FALSE)</f>
        <v>28930.5941</v>
      </c>
      <c r="D10" s="35">
        <f>VLOOKUP($B10,Shock_SUB!$A$1:$AT$32,D$1,FALSE)</f>
        <v>30021.91864</v>
      </c>
      <c r="E10" s="35">
        <f>VLOOKUP($B10,Shock_SUB!$A$1:$AT$32,E$1,FALSE)</f>
        <v>30978.89808</v>
      </c>
      <c r="F10" s="35">
        <f>VLOOKUP($B10,Shock_SUB!$A$1:$AT$32,F$1,FALSE)</f>
        <v>32466.57218</v>
      </c>
      <c r="G10" s="35">
        <f>VLOOKUP($B10,Shock_SUB!$A$1:$AT$32,G$1,FALSE)</f>
        <v>42990.65711</v>
      </c>
      <c r="H10" s="40">
        <f>VLOOKUP($B10,Shock_SUB!$A$1:$AT$32,H$1,FALSE)</f>
        <v>42839.437</v>
      </c>
      <c r="I10" s="3"/>
      <c r="J10" s="3"/>
      <c r="K10" s="3"/>
    </row>
    <row r="11" ht="14.25" customHeight="1">
      <c r="A11" s="26" t="s">
        <v>56</v>
      </c>
      <c r="B11" s="20" t="s">
        <v>114</v>
      </c>
      <c r="C11" s="45">
        <f>VLOOKUP($B11,Shock_SUB!$A$1:$AT$32,C$1,FALSE)</f>
        <v>-0.0153971481</v>
      </c>
      <c r="D11" s="32">
        <f>VLOOKUP($B11,Shock_SUB!$A$1:$AT$32,D$1,FALSE)</f>
        <v>-0.0251723711</v>
      </c>
      <c r="E11" s="32">
        <f>VLOOKUP($B11,Shock_SUB!$A$1:$AT$32,E$1,FALSE)</f>
        <v>-0.0358197411</v>
      </c>
      <c r="F11" s="32">
        <f>VLOOKUP($B11,Shock_SUB!$A$1:$AT$32,F$1,FALSE)</f>
        <v>-0.0422983049</v>
      </c>
      <c r="G11" s="32">
        <f>VLOOKUP($B11,Shock_SUB!$A$1:$AT$32,G$1,FALSE)</f>
        <v>-0.0415040763</v>
      </c>
      <c r="H11" s="46">
        <f>VLOOKUP($B11,Shock_SUB!$A$1:$AT$32,H$1,FALSE)</f>
        <v>-0.00589592606</v>
      </c>
      <c r="I11" s="3"/>
      <c r="J11" s="3"/>
      <c r="K11" s="3"/>
    </row>
    <row r="12" ht="14.25" customHeight="1">
      <c r="A12" s="26" t="s">
        <v>58</v>
      </c>
      <c r="B12" s="20"/>
      <c r="C12" s="45">
        <f t="shared" ref="C12:H12" si="1">SUM(C13:C15)</f>
        <v>-0.01539710228</v>
      </c>
      <c r="D12" s="32">
        <f t="shared" si="1"/>
        <v>-0.02043429108</v>
      </c>
      <c r="E12" s="32">
        <f t="shared" si="1"/>
        <v>-0.02484257566</v>
      </c>
      <c r="F12" s="32">
        <f t="shared" si="1"/>
        <v>-0.0284748104</v>
      </c>
      <c r="G12" s="32">
        <f t="shared" si="1"/>
        <v>-0.02649525477</v>
      </c>
      <c r="H12" s="46">
        <f t="shared" si="1"/>
        <v>-0.003077672033</v>
      </c>
      <c r="I12" s="3"/>
      <c r="J12" s="3"/>
      <c r="K12" s="3"/>
    </row>
    <row r="13" ht="14.25" customHeight="1">
      <c r="A13" s="37" t="s">
        <v>59</v>
      </c>
      <c r="B13" s="20" t="s">
        <v>115</v>
      </c>
      <c r="C13" s="45">
        <f>VLOOKUP($B13,Shock_SUB!$A$1:$AT$32,C$1,FALSE)</f>
        <v>-0.0001690133</v>
      </c>
      <c r="D13" s="32">
        <f>VLOOKUP($B13,Shock_SUB!$A$1:$AT$32,D$1,FALSE)</f>
        <v>-0.000416375641</v>
      </c>
      <c r="E13" s="32">
        <f>VLOOKUP($B13,Shock_SUB!$A$1:$AT$32,E$1,FALSE)</f>
        <v>-0.000630095063</v>
      </c>
      <c r="F13" s="32">
        <f>VLOOKUP($B13,Shock_SUB!$A$1:$AT$32,F$1,FALSE)</f>
        <v>-0.000842056644</v>
      </c>
      <c r="G13" s="32">
        <f>VLOOKUP($B13,Shock_SUB!$A$1:$AT$32,G$1,FALSE)</f>
        <v>-0.000622899743</v>
      </c>
      <c r="H13" s="46">
        <f>VLOOKUP($B13,Shock_SUB!$A$1:$AT$32,H$1,FALSE)</f>
        <v>-0.0000547313526</v>
      </c>
      <c r="I13" s="3"/>
      <c r="J13" s="3"/>
      <c r="K13" s="3"/>
    </row>
    <row r="14" ht="14.25" customHeight="1">
      <c r="A14" s="37" t="s">
        <v>61</v>
      </c>
      <c r="B14" s="20" t="s">
        <v>116</v>
      </c>
      <c r="C14" s="45">
        <f>VLOOKUP($B14,Shock_SUB!$A$1:$AT$32,C$1,FALSE)</f>
        <v>-0.0126519436</v>
      </c>
      <c r="D14" s="32">
        <f>VLOOKUP($B14,Shock_SUB!$A$1:$AT$32,D$1,FALSE)</f>
        <v>-0.0151022142</v>
      </c>
      <c r="E14" s="32">
        <f>VLOOKUP($B14,Shock_SUB!$A$1:$AT$32,E$1,FALSE)</f>
        <v>-0.0172765069</v>
      </c>
      <c r="F14" s="32">
        <f>VLOOKUP($B14,Shock_SUB!$A$1:$AT$32,F$1,FALSE)</f>
        <v>-0.0195838187</v>
      </c>
      <c r="G14" s="32">
        <f>VLOOKUP($B14,Shock_SUB!$A$1:$AT$32,G$1,FALSE)</f>
        <v>-0.0179579083</v>
      </c>
      <c r="H14" s="46">
        <f>VLOOKUP($B14,Shock_SUB!$A$1:$AT$32,H$1,FALSE)</f>
        <v>-0.00185372591</v>
      </c>
      <c r="I14" s="3"/>
      <c r="J14" s="3"/>
      <c r="K14" s="3"/>
    </row>
    <row r="15" ht="14.25" customHeight="1">
      <c r="A15" s="37" t="s">
        <v>63</v>
      </c>
      <c r="B15" s="20" t="s">
        <v>117</v>
      </c>
      <c r="C15" s="45">
        <f>VLOOKUP($B15,Shock_SUB!$A$1:$AT$32,C$1,FALSE)</f>
        <v>-0.00257614538</v>
      </c>
      <c r="D15" s="32">
        <f>VLOOKUP($B15,Shock_SUB!$A$1:$AT$32,D$1,FALSE)</f>
        <v>-0.00491570124</v>
      </c>
      <c r="E15" s="32">
        <f>VLOOKUP($B15,Shock_SUB!$A$1:$AT$32,E$1,FALSE)</f>
        <v>-0.0069359737</v>
      </c>
      <c r="F15" s="32">
        <f>VLOOKUP($B15,Shock_SUB!$A$1:$AT$32,F$1,FALSE)</f>
        <v>-0.00804893506</v>
      </c>
      <c r="G15" s="32">
        <f>VLOOKUP($B15,Shock_SUB!$A$1:$AT$32,G$1,FALSE)</f>
        <v>-0.00791444673</v>
      </c>
      <c r="H15" s="46">
        <f>VLOOKUP($B15,Shock_SUB!$A$1:$AT$32,H$1,FALSE)</f>
        <v>-0.00116921477</v>
      </c>
      <c r="I15" s="3"/>
      <c r="J15" s="3"/>
      <c r="K15" s="3"/>
    </row>
    <row r="16" ht="14.25" customHeight="1">
      <c r="A16" s="26" t="s">
        <v>65</v>
      </c>
      <c r="B16" s="27" t="s">
        <v>118</v>
      </c>
      <c r="C16" s="45">
        <f>VLOOKUP($B16,Shock_SUB!$A$1:$AT$50,C$1,FALSE)</f>
        <v>-0.0000000458598235</v>
      </c>
      <c r="D16" s="32">
        <f>VLOOKUP($B16,Shock_SUB!$A$1:$AT$50,D$1,FALSE)</f>
        <v>-0.00473808006</v>
      </c>
      <c r="E16" s="32">
        <f>VLOOKUP($B16,Shock_SUB!$A$1:$AT$50,E$1,FALSE)</f>
        <v>-0.0109771655</v>
      </c>
      <c r="F16" s="32">
        <f>VLOOKUP($B16,Shock_SUB!$A$1:$AT$50,F$1,FALSE)</f>
        <v>-0.0138234945</v>
      </c>
      <c r="G16" s="32">
        <f>VLOOKUP($B16,Shock_SUB!$A$1:$AT$50,G$1,FALSE)</f>
        <v>-0.0150088215</v>
      </c>
      <c r="H16" s="46">
        <f>VLOOKUP($B16,Shock_SUB!$A$1:$AT$50,H$1,FALSE)</f>
        <v>-0.00281825403</v>
      </c>
      <c r="I16" s="3"/>
      <c r="J16" s="3"/>
      <c r="K16" s="3"/>
    </row>
    <row r="17" ht="14.25" customHeight="1">
      <c r="A17" s="26" t="s">
        <v>67</v>
      </c>
      <c r="B17" s="27" t="s">
        <v>119</v>
      </c>
      <c r="C17" s="39">
        <f>VLOOKUP($B17,Shock_SUB!$A$1:$AT$32,C$1,FALSE)</f>
        <v>80.34762723</v>
      </c>
      <c r="D17" s="35">
        <f>VLOOKUP($B17,Shock_SUB!$A$1:$AT$32,D$1,FALSE)</f>
        <v>116.1104178</v>
      </c>
      <c r="E17" s="35">
        <f>VLOOKUP($B17,Shock_SUB!$A$1:$AT$32,E$1,FALSE)</f>
        <v>145.3209692</v>
      </c>
      <c r="F17" s="35">
        <f>VLOOKUP($B17,Shock_SUB!$A$1:$AT$32,F$1,FALSE)</f>
        <v>210.6415244</v>
      </c>
      <c r="G17" s="35">
        <f>VLOOKUP($B17,Shock_SUB!$A$1:$AT$32,G$1,FALSE)</f>
        <v>293.1996316</v>
      </c>
      <c r="H17" s="40">
        <f>VLOOKUP($B17,Shock_SUB!$A$1:$AT$32,H$1,FALSE)</f>
        <v>12447.84153</v>
      </c>
      <c r="I17" s="3"/>
      <c r="J17" s="3"/>
      <c r="K17" s="3"/>
    </row>
    <row r="18" ht="14.25" customHeight="1">
      <c r="A18" s="37" t="s">
        <v>69</v>
      </c>
      <c r="B18" s="27" t="s">
        <v>120</v>
      </c>
      <c r="C18" s="39">
        <f>VLOOKUP($B18,Shock_SUB!$A$1:$AT$50,C$1,FALSE)</f>
        <v>0</v>
      </c>
      <c r="D18" s="35">
        <f>VLOOKUP($B18,Shock_SUB!$A$1:$AT$50,D$1,FALSE)</f>
        <v>0</v>
      </c>
      <c r="E18" s="35">
        <f>VLOOKUP($B18,Shock_SUB!$A$1:$AT$50,E$1,FALSE)</f>
        <v>0</v>
      </c>
      <c r="F18" s="35">
        <f>VLOOKUP($B18,Shock_SUB!$A$1:$AT$50,F$1,FALSE)</f>
        <v>0</v>
      </c>
      <c r="G18" s="35">
        <f>VLOOKUP($B18,Shock_SUB!$A$1:$AT$50,G$1,FALSE)</f>
        <v>0</v>
      </c>
      <c r="H18" s="40">
        <f>VLOOKUP($B18,Shock_SUB!$A$1:$AT$50,H$1,FALSE)</f>
        <v>0</v>
      </c>
      <c r="I18" s="3"/>
      <c r="J18" s="3"/>
      <c r="K18" s="3"/>
    </row>
    <row r="19" ht="14.25" customHeight="1">
      <c r="A19" s="37" t="s">
        <v>71</v>
      </c>
      <c r="B19" s="27" t="s">
        <v>121</v>
      </c>
      <c r="C19" s="39">
        <f>VLOOKUP($B19,Shock_SUB!$A$1:$AT$50,C$1,FALSE)</f>
        <v>15.72671523</v>
      </c>
      <c r="D19" s="35">
        <f>VLOOKUP($B19,Shock_SUB!$A$1:$AT$50,D$1,FALSE)</f>
        <v>21.52865218</v>
      </c>
      <c r="E19" s="35">
        <f>VLOOKUP($B19,Shock_SUB!$A$1:$AT$50,E$1,FALSE)</f>
        <v>24.95687473</v>
      </c>
      <c r="F19" s="35">
        <f>VLOOKUP($B19,Shock_SUB!$A$1:$AT$50,F$1,FALSE)</f>
        <v>32.15466617</v>
      </c>
      <c r="G19" s="35">
        <f>VLOOKUP($B19,Shock_SUB!$A$1:$AT$50,G$1,FALSE)</f>
        <v>44.61018855</v>
      </c>
      <c r="H19" s="40">
        <f>VLOOKUP($B19,Shock_SUB!$A$1:$AT$50,H$1,FALSE)</f>
        <v>1769.516965</v>
      </c>
      <c r="I19" s="3"/>
      <c r="J19" s="3"/>
      <c r="K19" s="3"/>
    </row>
    <row r="20" ht="14.25" customHeight="1">
      <c r="A20" s="37" t="s">
        <v>73</v>
      </c>
      <c r="B20" s="27" t="s">
        <v>122</v>
      </c>
      <c r="C20" s="39">
        <f>VLOOKUP($B20,Shock_SUB!$A$1:$AT$50,C$1,FALSE)</f>
        <v>19.94210126</v>
      </c>
      <c r="D20" s="35">
        <f>VLOOKUP($B20,Shock_SUB!$A$1:$AT$50,D$1,FALSE)</f>
        <v>28.48399666</v>
      </c>
      <c r="E20" s="35">
        <f>VLOOKUP($B20,Shock_SUB!$A$1:$AT$50,E$1,FALSE)</f>
        <v>33.96930807</v>
      </c>
      <c r="F20" s="35">
        <f>VLOOKUP($B20,Shock_SUB!$A$1:$AT$50,F$1,FALSE)</f>
        <v>44.58980148</v>
      </c>
      <c r="G20" s="35">
        <f>VLOOKUP($B20,Shock_SUB!$A$1:$AT$50,G$1,FALSE)</f>
        <v>58.95579984</v>
      </c>
      <c r="H20" s="40">
        <f>VLOOKUP($B20,Shock_SUB!$A$1:$AT$50,H$1,FALSE)</f>
        <v>1599.474593</v>
      </c>
      <c r="I20" s="3"/>
      <c r="J20" s="3"/>
      <c r="K20" s="3"/>
    </row>
    <row r="21" ht="14.25" customHeight="1">
      <c r="A21" s="37" t="s">
        <v>75</v>
      </c>
      <c r="B21" s="27" t="s">
        <v>123</v>
      </c>
      <c r="C21" s="39">
        <f>VLOOKUP($B21,Shock_SUB!$A$1:$AT$50,C$1,FALSE)</f>
        <v>44.67881074</v>
      </c>
      <c r="D21" s="35">
        <f>VLOOKUP($B21,Shock_SUB!$A$1:$AT$50,D$1,FALSE)</f>
        <v>66.09776896</v>
      </c>
      <c r="E21" s="35">
        <f>VLOOKUP($B21,Shock_SUB!$A$1:$AT$50,E$1,FALSE)</f>
        <v>86.39478636</v>
      </c>
      <c r="F21" s="35">
        <f>VLOOKUP($B21,Shock_SUB!$A$1:$AT$50,F$1,FALSE)</f>
        <v>133.8970567</v>
      </c>
      <c r="G21" s="35">
        <f>VLOOKUP($B21,Shock_SUB!$A$1:$AT$50,G$1,FALSE)</f>
        <v>189.6336432</v>
      </c>
      <c r="H21" s="40">
        <f>VLOOKUP($B21,Shock_SUB!$A$1:$AT$50,H$1,FALSE)</f>
        <v>9078.849975</v>
      </c>
      <c r="I21" s="3"/>
      <c r="J21" s="3"/>
      <c r="K21" s="3"/>
    </row>
    <row r="22" ht="14.25" customHeight="1">
      <c r="A22" s="37" t="s">
        <v>77</v>
      </c>
      <c r="B22" s="27" t="s">
        <v>124</v>
      </c>
      <c r="C22" s="39">
        <f>VLOOKUP($B22,Shock_SUB!$A$1:$AT$50,C$1,FALSE)</f>
        <v>0</v>
      </c>
      <c r="D22" s="35">
        <f>VLOOKUP($B22,Shock_SUB!$A$1:$AT$50,D$1,FALSE)</f>
        <v>0</v>
      </c>
      <c r="E22" s="35">
        <f>VLOOKUP($B22,Shock_SUB!$A$1:$AT$50,E$1,FALSE)</f>
        <v>0</v>
      </c>
      <c r="F22" s="35">
        <f>VLOOKUP($B22,Shock_SUB!$A$1:$AT$50,F$1,FALSE)</f>
        <v>0</v>
      </c>
      <c r="G22" s="35">
        <f>VLOOKUP($B22,Shock_SUB!$A$1:$AT$50,G$1,FALSE)</f>
        <v>0</v>
      </c>
      <c r="H22" s="40">
        <f>VLOOKUP($B22,Shock_SUB!$A$1:$AT$50,H$1,FALSE)</f>
        <v>0</v>
      </c>
      <c r="I22" s="3"/>
      <c r="J22" s="3"/>
      <c r="K22" s="3"/>
    </row>
    <row r="23" ht="14.25" customHeight="1">
      <c r="A23" s="26" t="s">
        <v>79</v>
      </c>
      <c r="B23" s="27" t="s">
        <v>125</v>
      </c>
      <c r="C23" s="39">
        <f>VLOOKUP($B23,Shock_SUB!$A$1:$AT$32,C$1,FALSE)</f>
        <v>18.86032581</v>
      </c>
      <c r="D23" s="35">
        <f>VLOOKUP($B23,Shock_SUB!$A$1:$AT$32,D$1,FALSE)</f>
        <v>24.75423787</v>
      </c>
      <c r="E23" s="35">
        <f>VLOOKUP($B23,Shock_SUB!$A$1:$AT$32,E$1,FALSE)</f>
        <v>26.70385896</v>
      </c>
      <c r="F23" s="35">
        <f>VLOOKUP($B23,Shock_SUB!$A$1:$AT$32,F$1,FALSE)</f>
        <v>30.88914497</v>
      </c>
      <c r="G23" s="35">
        <f>VLOOKUP($B23,Shock_SUB!$A$1:$AT$32,G$1,FALSE)</f>
        <v>61.76965155</v>
      </c>
      <c r="H23" s="40">
        <f>VLOOKUP($B23,Shock_SUB!$A$1:$AT$32,H$1,FALSE)</f>
        <v>1775.574198</v>
      </c>
      <c r="I23" s="3"/>
      <c r="J23" s="3"/>
      <c r="K23" s="3"/>
    </row>
    <row r="24" ht="14.25" customHeight="1">
      <c r="A24" s="26" t="s">
        <v>81</v>
      </c>
      <c r="B24" s="27"/>
      <c r="C24" s="39">
        <f t="shared" ref="C24:H24" si="2">SUM(C25:C28)</f>
        <v>-1538.990682</v>
      </c>
      <c r="D24" s="35">
        <f t="shared" si="2"/>
        <v>-2596.761199</v>
      </c>
      <c r="E24" s="35">
        <f t="shared" si="2"/>
        <v>-3817.065833</v>
      </c>
      <c r="F24" s="35">
        <f t="shared" si="2"/>
        <v>-4866.788223</v>
      </c>
      <c r="G24" s="35">
        <f t="shared" si="2"/>
        <v>-6188.716994</v>
      </c>
      <c r="H24" s="40">
        <f t="shared" si="2"/>
        <v>-2795.711707</v>
      </c>
      <c r="I24" s="3"/>
      <c r="J24" s="3"/>
      <c r="K24" s="3"/>
    </row>
    <row r="25" ht="14.25" customHeight="1">
      <c r="A25" s="37" t="s">
        <v>71</v>
      </c>
      <c r="B25" s="27" t="s">
        <v>126</v>
      </c>
      <c r="C25" s="39">
        <f>VLOOKUP($B25,Shock_SUB!$A$1:$AT$50,C$1,FALSE)</f>
        <v>-16.89338131</v>
      </c>
      <c r="D25" s="35">
        <f>VLOOKUP($B25,Shock_SUB!$A$1:$AT$50,D$1,FALSE)</f>
        <v>-42.95297028</v>
      </c>
      <c r="E25" s="35">
        <f>VLOOKUP($B25,Shock_SUB!$A$1:$AT$50,E$1,FALSE)</f>
        <v>-67.14493909</v>
      </c>
      <c r="F25" s="35">
        <f>VLOOKUP($B25,Shock_SUB!$A$1:$AT$50,F$1,FALSE)</f>
        <v>-96.88594762</v>
      </c>
      <c r="G25" s="35">
        <f>VLOOKUP($B25,Shock_SUB!$A$1:$AT$50,G$1,FALSE)</f>
        <v>-92.88124369</v>
      </c>
      <c r="H25" s="40">
        <f>VLOOKUP($B25,Shock_SUB!$A$1:$AT$50,H$1,FALSE)</f>
        <v>-25.9523409</v>
      </c>
      <c r="I25" s="3"/>
      <c r="J25" s="3"/>
      <c r="K25" s="3"/>
    </row>
    <row r="26" ht="14.25" customHeight="1">
      <c r="A26" s="37" t="s">
        <v>73</v>
      </c>
      <c r="B26" s="27" t="s">
        <v>127</v>
      </c>
      <c r="C26" s="39">
        <f>VLOOKUP($B26,Shock_SUB!$A$1:$AT$50,C$1,FALSE)</f>
        <v>-1264.599336</v>
      </c>
      <c r="D26" s="35">
        <f>VLOOKUP($B26,Shock_SUB!$A$1:$AT$50,D$1,FALSE)</f>
        <v>-1557.932054</v>
      </c>
      <c r="E26" s="35">
        <f>VLOOKUP($B26,Shock_SUB!$A$1:$AT$50,E$1,FALSE)</f>
        <v>-1841.039663</v>
      </c>
      <c r="F26" s="35">
        <f>VLOOKUP($B26,Shock_SUB!$A$1:$AT$50,F$1,FALSE)</f>
        <v>-2253.288837</v>
      </c>
      <c r="G26" s="35">
        <f>VLOOKUP($B26,Shock_SUB!$A$1:$AT$50,G$1,FALSE)</f>
        <v>-2677.722816</v>
      </c>
      <c r="H26" s="40">
        <f>VLOOKUP($B26,Shock_SUB!$A$1:$AT$50,H$1,FALSE)</f>
        <v>-878.9939314</v>
      </c>
      <c r="I26" s="3"/>
      <c r="J26" s="3"/>
      <c r="K26" s="3"/>
    </row>
    <row r="27" ht="14.25" customHeight="1">
      <c r="A27" s="37" t="s">
        <v>75</v>
      </c>
      <c r="B27" s="27" t="s">
        <v>128</v>
      </c>
      <c r="C27" s="39">
        <f>VLOOKUP($B27,Shock_SUB!$A$1:$AT$50,C$1,FALSE)</f>
        <v>-257.4933813</v>
      </c>
      <c r="D27" s="35">
        <f>VLOOKUP($B27,Shock_SUB!$A$1:$AT$50,D$1,FALSE)</f>
        <v>-507.0997153</v>
      </c>
      <c r="E27" s="35">
        <f>VLOOKUP($B27,Shock_SUB!$A$1:$AT$50,E$1,FALSE)</f>
        <v>-739.1194735</v>
      </c>
      <c r="F27" s="35">
        <f>VLOOKUP($B27,Shock_SUB!$A$1:$AT$50,F$1,FALSE)</f>
        <v>-926.1000502</v>
      </c>
      <c r="G27" s="35">
        <f>VLOOKUP($B27,Shock_SUB!$A$1:$AT$50,G$1,FALSE)</f>
        <v>-1180.131577</v>
      </c>
      <c r="H27" s="40">
        <f>VLOOKUP($B27,Shock_SUB!$A$1:$AT$50,H$1,FALSE)</f>
        <v>-554.4145874</v>
      </c>
      <c r="I27" s="3"/>
      <c r="J27" s="3"/>
      <c r="K27" s="3"/>
    </row>
    <row r="28" ht="14.25" customHeight="1">
      <c r="A28" s="37" t="s">
        <v>77</v>
      </c>
      <c r="B28" s="27" t="s">
        <v>129</v>
      </c>
      <c r="C28" s="39">
        <f>VLOOKUP($B28,Shock_SUB!$A$1:$AT$50,C$1,FALSE)</f>
        <v>-0.00458382556</v>
      </c>
      <c r="D28" s="35">
        <f>VLOOKUP($B28,Shock_SUB!$A$1:$AT$50,D$1,FALSE)</f>
        <v>-488.7764598</v>
      </c>
      <c r="E28" s="35">
        <f>VLOOKUP($B28,Shock_SUB!$A$1:$AT$50,E$1,FALSE)</f>
        <v>-1169.761757</v>
      </c>
      <c r="F28" s="35">
        <f>VLOOKUP($B28,Shock_SUB!$A$1:$AT$50,F$1,FALSE)</f>
        <v>-1590.513388</v>
      </c>
      <c r="G28" s="35">
        <f>VLOOKUP($B28,Shock_SUB!$A$1:$AT$50,G$1,FALSE)</f>
        <v>-2237.981357</v>
      </c>
      <c r="H28" s="40">
        <f>VLOOKUP($B28,Shock_SUB!$A$1:$AT$50,H$1,FALSE)</f>
        <v>-1336.350847</v>
      </c>
      <c r="I28" s="3"/>
      <c r="J28" s="3"/>
      <c r="K28" s="3"/>
    </row>
    <row r="29" ht="14.25" customHeight="1">
      <c r="A29" s="26" t="s">
        <v>86</v>
      </c>
      <c r="B29" s="53" t="s">
        <v>130</v>
      </c>
      <c r="C29" s="39">
        <f>VLOOKUP($B29,Shock_SUB!$A$1:$AT$50,C$1,FALSE)</f>
        <v>-53.63350865</v>
      </c>
      <c r="D29" s="35">
        <f>VLOOKUP($B29,Shock_SUB!$A$1:$AT$50,D$1,FALSE)</f>
        <v>-88.05912882</v>
      </c>
      <c r="E29" s="35">
        <f>VLOOKUP($B29,Shock_SUB!$A$1:$AT$50,E$1,FALSE)</f>
        <v>-126.6462214</v>
      </c>
      <c r="F29" s="35">
        <f>VLOOKUP($B29,Shock_SUB!$A$1:$AT$50,F$1,FALSE)</f>
        <v>-155.5422336</v>
      </c>
      <c r="G29" s="35">
        <f>VLOOKUP($B29,Shock_SUB!$A$1:$AT$50,G$1,FALSE)</f>
        <v>-144.7138927</v>
      </c>
      <c r="H29" s="40">
        <f>VLOOKUP($B29,Shock_SUB!$A$1:$AT$50,H$1,FALSE)</f>
        <v>-60.12000716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6" t="s">
        <v>131</v>
      </c>
      <c r="B30" s="20" t="s">
        <v>132</v>
      </c>
      <c r="C30" s="39" t="str">
        <f>VLOOKUP($B30,Shock_SUB!$A$1:$AT$50,C$1,FALSE)</f>
        <v>#N/A</v>
      </c>
      <c r="D30" s="35" t="str">
        <f>VLOOKUP($B30,Shock_SUB!$A$1:$AT$50,D$1,FALSE)</f>
        <v>#N/A</v>
      </c>
      <c r="E30" s="35" t="str">
        <f>VLOOKUP($B30,Shock_SUB!$A$1:$AT$50,E$1,FALSE)</f>
        <v>#N/A</v>
      </c>
      <c r="F30" s="35" t="str">
        <f>VLOOKUP($B30,Shock_SUB!$A$1:$AT$50,F$1,FALSE)</f>
        <v>#N/A</v>
      </c>
      <c r="G30" s="35" t="str">
        <f>VLOOKUP($B30,Shock_SUB!$A$1:$AT$50,G$1,FALSE)</f>
        <v>#N/A</v>
      </c>
      <c r="H30" s="40" t="str">
        <f>VLOOKUP($B30,Shock_SUB!$A$1:$AT$50,H$1,FALSE)</f>
        <v>#N/A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7"/>
      <c r="B31" s="3"/>
      <c r="C31" s="35"/>
      <c r="D31" s="35"/>
      <c r="E31" s="35"/>
      <c r="F31" s="35"/>
      <c r="G31" s="35"/>
      <c r="H31" s="3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"/>
      <c r="B32" s="3"/>
      <c r="C32" s="41"/>
      <c r="D32" s="6"/>
      <c r="E32" s="6"/>
      <c r="F32" s="6"/>
      <c r="G32" s="6"/>
      <c r="H32" s="4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20"/>
      <c r="C33" s="54" t="s">
        <v>24</v>
      </c>
      <c r="D33" s="6"/>
      <c r="E33" s="6"/>
      <c r="F33" s="6"/>
      <c r="G33" s="6"/>
      <c r="H33" s="7"/>
      <c r="I33" s="27"/>
      <c r="J33" s="3"/>
      <c r="K33" s="3"/>
    </row>
    <row r="34" ht="14.25" customHeight="1">
      <c r="A34" s="21"/>
      <c r="B34" s="43"/>
      <c r="C34" s="9">
        <v>2021.0</v>
      </c>
      <c r="D34" s="10">
        <v>2022.0</v>
      </c>
      <c r="E34" s="10">
        <v>2023.0</v>
      </c>
      <c r="F34" s="10">
        <v>2025.0</v>
      </c>
      <c r="G34" s="10">
        <v>2030.0</v>
      </c>
      <c r="H34" s="11">
        <v>2050.0</v>
      </c>
      <c r="I34" s="3"/>
      <c r="J34" s="3"/>
      <c r="K34" s="3"/>
    </row>
    <row r="35" ht="14.25" customHeight="1">
      <c r="A35" s="26" t="s">
        <v>88</v>
      </c>
      <c r="B35" s="44"/>
      <c r="C35" s="45">
        <f t="shared" ref="C35:H35" si="3">C4</f>
        <v>0.04135555045</v>
      </c>
      <c r="D35" s="32">
        <f t="shared" si="3"/>
        <v>0.04216246817</v>
      </c>
      <c r="E35" s="32">
        <f t="shared" si="3"/>
        <v>0.04291054205</v>
      </c>
      <c r="F35" s="32">
        <f t="shared" si="3"/>
        <v>0.04440251013</v>
      </c>
      <c r="G35" s="32">
        <f t="shared" si="3"/>
        <v>0.04815316369</v>
      </c>
      <c r="H35" s="46">
        <f t="shared" si="3"/>
        <v>0.04970598397</v>
      </c>
      <c r="I35" s="3"/>
      <c r="J35" s="3"/>
      <c r="K35" s="3"/>
    </row>
    <row r="36" ht="14.25" customHeight="1">
      <c r="A36" s="26" t="s">
        <v>89</v>
      </c>
      <c r="B36" s="44"/>
      <c r="C36" s="45">
        <f t="shared" ref="C36:H36" si="4">C5</f>
        <v>0.04171825306</v>
      </c>
      <c r="D36" s="32">
        <f t="shared" si="4"/>
        <v>0.04184818848</v>
      </c>
      <c r="E36" s="32">
        <f t="shared" si="4"/>
        <v>0.04231961342</v>
      </c>
      <c r="F36" s="32">
        <f t="shared" si="4"/>
        <v>0.05116095562</v>
      </c>
      <c r="G36" s="32">
        <f t="shared" si="4"/>
        <v>0.04899528253</v>
      </c>
      <c r="H36" s="46">
        <f t="shared" si="4"/>
        <v>0.04437179305</v>
      </c>
      <c r="I36" s="3"/>
      <c r="J36" s="3"/>
      <c r="K36" s="3"/>
    </row>
    <row r="37" ht="14.25" customHeight="1">
      <c r="A37" s="26" t="s">
        <v>90</v>
      </c>
      <c r="B37" s="44"/>
      <c r="C37" s="45">
        <f t="shared" ref="C37:H37" si="5">C6</f>
        <v>0.1470406488</v>
      </c>
      <c r="D37" s="32">
        <f t="shared" si="5"/>
        <v>0.1454024638</v>
      </c>
      <c r="E37" s="32">
        <f t="shared" si="5"/>
        <v>0.1443614283</v>
      </c>
      <c r="F37" s="32">
        <f t="shared" si="5"/>
        <v>0.1424425767</v>
      </c>
      <c r="G37" s="32">
        <f t="shared" si="5"/>
        <v>0.1440678071</v>
      </c>
      <c r="H37" s="46">
        <f t="shared" si="5"/>
        <v>0.1305843913</v>
      </c>
      <c r="I37" s="3"/>
      <c r="J37" s="3"/>
      <c r="K37" s="3"/>
    </row>
    <row r="38" ht="14.25" customHeight="1">
      <c r="A38" s="26" t="s">
        <v>44</v>
      </c>
      <c r="B38" s="44"/>
      <c r="C38" s="45">
        <f t="shared" ref="C38:H38" si="6">C7</f>
        <v>0.5400910765</v>
      </c>
      <c r="D38" s="32">
        <f t="shared" si="6"/>
        <v>0.5517613764</v>
      </c>
      <c r="E38" s="32">
        <f t="shared" si="6"/>
        <v>0.5695253058</v>
      </c>
      <c r="F38" s="32">
        <f t="shared" si="6"/>
        <v>0.5958411795</v>
      </c>
      <c r="G38" s="32">
        <f t="shared" si="6"/>
        <v>0.596290854</v>
      </c>
      <c r="H38" s="46">
        <f t="shared" si="6"/>
        <v>-0.2261030163</v>
      </c>
      <c r="I38" s="3"/>
      <c r="J38" s="3"/>
      <c r="K38" s="3"/>
    </row>
    <row r="39" ht="14.25" customHeight="1">
      <c r="A39" s="26" t="s">
        <v>43</v>
      </c>
      <c r="B39" s="44"/>
      <c r="C39" s="45">
        <f t="shared" ref="C39:H39" si="7">C8</f>
        <v>-0.0172851065</v>
      </c>
      <c r="D39" s="32">
        <f t="shared" si="7"/>
        <v>-0.0239881688</v>
      </c>
      <c r="E39" s="32">
        <f t="shared" si="7"/>
        <v>-0.0309869253</v>
      </c>
      <c r="F39" s="32">
        <f t="shared" si="7"/>
        <v>-0.0333498602</v>
      </c>
      <c r="G39" s="32">
        <f t="shared" si="7"/>
        <v>-0.0255459302</v>
      </c>
      <c r="H39" s="46">
        <f t="shared" si="7"/>
        <v>0.0534988336</v>
      </c>
      <c r="I39" s="3"/>
      <c r="J39" s="3"/>
      <c r="K39" s="3"/>
    </row>
    <row r="40" ht="14.25" customHeight="1">
      <c r="A40" s="26" t="s">
        <v>42</v>
      </c>
      <c r="B40" s="44"/>
      <c r="C40" s="45">
        <f t="shared" ref="C40:H40" si="8">C9</f>
        <v>-0.1119937342</v>
      </c>
      <c r="D40" s="32">
        <f t="shared" si="8"/>
        <v>-0.123686458</v>
      </c>
      <c r="E40" s="32">
        <f t="shared" si="8"/>
        <v>-0.1364139245</v>
      </c>
      <c r="F40" s="32">
        <f t="shared" si="8"/>
        <v>-0.1478083999</v>
      </c>
      <c r="G40" s="32">
        <f t="shared" si="8"/>
        <v>-0.1397198341</v>
      </c>
      <c r="H40" s="46">
        <f t="shared" si="8"/>
        <v>-0.065389248</v>
      </c>
      <c r="I40" s="3"/>
      <c r="J40" s="3"/>
      <c r="K40" s="3"/>
    </row>
    <row r="41" ht="14.25" customHeight="1">
      <c r="A41" s="26" t="s">
        <v>91</v>
      </c>
      <c r="B41" s="44"/>
      <c r="C41" s="39">
        <f t="shared" ref="C41:H41" si="9">C10</f>
        <v>28930.5941</v>
      </c>
      <c r="D41" s="35">
        <f t="shared" si="9"/>
        <v>30021.91864</v>
      </c>
      <c r="E41" s="35">
        <f t="shared" si="9"/>
        <v>30978.89808</v>
      </c>
      <c r="F41" s="35">
        <f t="shared" si="9"/>
        <v>32466.57218</v>
      </c>
      <c r="G41" s="35">
        <f t="shared" si="9"/>
        <v>42990.65711</v>
      </c>
      <c r="H41" s="40">
        <f t="shared" si="9"/>
        <v>42839.437</v>
      </c>
      <c r="I41" s="3"/>
      <c r="J41" s="3"/>
      <c r="K41" s="3"/>
    </row>
    <row r="42" ht="14.25" customHeight="1">
      <c r="A42" s="26" t="s">
        <v>92</v>
      </c>
      <c r="B42" s="44"/>
      <c r="C42" s="45">
        <f t="shared" ref="C42:H42" si="10">C11</f>
        <v>-0.0153971481</v>
      </c>
      <c r="D42" s="32">
        <f t="shared" si="10"/>
        <v>-0.0251723711</v>
      </c>
      <c r="E42" s="32">
        <f t="shared" si="10"/>
        <v>-0.0358197411</v>
      </c>
      <c r="F42" s="32">
        <f t="shared" si="10"/>
        <v>-0.0422983049</v>
      </c>
      <c r="G42" s="32">
        <f t="shared" si="10"/>
        <v>-0.0415040763</v>
      </c>
      <c r="H42" s="46">
        <f t="shared" si="10"/>
        <v>-0.00589592606</v>
      </c>
      <c r="I42" s="3"/>
      <c r="J42" s="3"/>
      <c r="K42" s="3"/>
    </row>
    <row r="43" ht="14.25" customHeight="1">
      <c r="A43" s="26" t="s">
        <v>93</v>
      </c>
      <c r="B43" s="44"/>
      <c r="C43" s="45">
        <f t="shared" ref="C43:H43" si="11">C12</f>
        <v>-0.01539710228</v>
      </c>
      <c r="D43" s="32">
        <f t="shared" si="11"/>
        <v>-0.02043429108</v>
      </c>
      <c r="E43" s="32">
        <f t="shared" si="11"/>
        <v>-0.02484257566</v>
      </c>
      <c r="F43" s="32">
        <f t="shared" si="11"/>
        <v>-0.0284748104</v>
      </c>
      <c r="G43" s="32">
        <f t="shared" si="11"/>
        <v>-0.02649525477</v>
      </c>
      <c r="H43" s="46">
        <f t="shared" si="11"/>
        <v>-0.003077672033</v>
      </c>
      <c r="I43" s="3"/>
      <c r="J43" s="3"/>
      <c r="K43" s="3"/>
    </row>
    <row r="44" ht="14.25" customHeight="1">
      <c r="A44" s="37" t="s">
        <v>94</v>
      </c>
      <c r="B44" s="20"/>
      <c r="C44" s="45">
        <f t="shared" ref="C44:H44" si="12">C13</f>
        <v>-0.0001690133</v>
      </c>
      <c r="D44" s="32">
        <f t="shared" si="12"/>
        <v>-0.000416375641</v>
      </c>
      <c r="E44" s="32">
        <f t="shared" si="12"/>
        <v>-0.000630095063</v>
      </c>
      <c r="F44" s="32">
        <f t="shared" si="12"/>
        <v>-0.000842056644</v>
      </c>
      <c r="G44" s="32">
        <f t="shared" si="12"/>
        <v>-0.000622899743</v>
      </c>
      <c r="H44" s="46">
        <f t="shared" si="12"/>
        <v>-0.0000547313526</v>
      </c>
      <c r="I44" s="3"/>
      <c r="J44" s="3"/>
      <c r="K44" s="3"/>
    </row>
    <row r="45" ht="14.25" customHeight="1">
      <c r="A45" s="37" t="s">
        <v>95</v>
      </c>
      <c r="B45" s="20"/>
      <c r="C45" s="45">
        <f t="shared" ref="C45:H45" si="13">C14</f>
        <v>-0.0126519436</v>
      </c>
      <c r="D45" s="32">
        <f t="shared" si="13"/>
        <v>-0.0151022142</v>
      </c>
      <c r="E45" s="32">
        <f t="shared" si="13"/>
        <v>-0.0172765069</v>
      </c>
      <c r="F45" s="32">
        <f t="shared" si="13"/>
        <v>-0.0195838187</v>
      </c>
      <c r="G45" s="32">
        <f t="shared" si="13"/>
        <v>-0.0179579083</v>
      </c>
      <c r="H45" s="46">
        <f t="shared" si="13"/>
        <v>-0.00185372591</v>
      </c>
      <c r="I45" s="3"/>
      <c r="J45" s="3"/>
      <c r="K45" s="3"/>
    </row>
    <row r="46" ht="14.25" customHeight="1">
      <c r="A46" s="37" t="s">
        <v>96</v>
      </c>
      <c r="B46" s="20"/>
      <c r="C46" s="45">
        <f t="shared" ref="C46:H46" si="14">C15</f>
        <v>-0.00257614538</v>
      </c>
      <c r="D46" s="32">
        <f t="shared" si="14"/>
        <v>-0.00491570124</v>
      </c>
      <c r="E46" s="32">
        <f t="shared" si="14"/>
        <v>-0.0069359737</v>
      </c>
      <c r="F46" s="32">
        <f t="shared" si="14"/>
        <v>-0.00804893506</v>
      </c>
      <c r="G46" s="32">
        <f t="shared" si="14"/>
        <v>-0.00791444673</v>
      </c>
      <c r="H46" s="46">
        <f t="shared" si="14"/>
        <v>-0.00116921477</v>
      </c>
      <c r="I46" s="3"/>
      <c r="J46" s="3"/>
      <c r="K46" s="3"/>
    </row>
    <row r="47" ht="14.25" customHeight="1">
      <c r="A47" s="26" t="s">
        <v>97</v>
      </c>
      <c r="B47" s="44"/>
      <c r="C47" s="45">
        <f t="shared" ref="C47:H47" si="15">C16</f>
        <v>-0.0000000458598235</v>
      </c>
      <c r="D47" s="32">
        <f t="shared" si="15"/>
        <v>-0.00473808006</v>
      </c>
      <c r="E47" s="32">
        <f t="shared" si="15"/>
        <v>-0.0109771655</v>
      </c>
      <c r="F47" s="32">
        <f t="shared" si="15"/>
        <v>-0.0138234945</v>
      </c>
      <c r="G47" s="32">
        <f t="shared" si="15"/>
        <v>-0.0150088215</v>
      </c>
      <c r="H47" s="46">
        <f t="shared" si="15"/>
        <v>-0.00281825403</v>
      </c>
      <c r="I47" s="3"/>
      <c r="J47" s="3"/>
      <c r="K47" s="3"/>
    </row>
    <row r="48" ht="14.25" customHeight="1">
      <c r="A48" s="47" t="s">
        <v>98</v>
      </c>
      <c r="B48" s="48"/>
      <c r="C48" s="39">
        <f t="shared" ref="C48:H48" si="16">C17</f>
        <v>80.34762723</v>
      </c>
      <c r="D48" s="35">
        <f t="shared" si="16"/>
        <v>116.1104178</v>
      </c>
      <c r="E48" s="35">
        <f t="shared" si="16"/>
        <v>145.3209692</v>
      </c>
      <c r="F48" s="35">
        <f t="shared" si="16"/>
        <v>210.6415244</v>
      </c>
      <c r="G48" s="35">
        <f t="shared" si="16"/>
        <v>293.1996316</v>
      </c>
      <c r="H48" s="40">
        <f t="shared" si="16"/>
        <v>12447.84153</v>
      </c>
      <c r="I48" s="3"/>
      <c r="J48" s="3"/>
      <c r="K48" s="3"/>
    </row>
    <row r="49" ht="14.25" customHeight="1">
      <c r="A49" s="37" t="s">
        <v>99</v>
      </c>
      <c r="B49" s="20"/>
      <c r="C49" s="39">
        <f t="shared" ref="C49:H49" si="17">C18</f>
        <v>0</v>
      </c>
      <c r="D49" s="35">
        <f t="shared" si="17"/>
        <v>0</v>
      </c>
      <c r="E49" s="35">
        <f t="shared" si="17"/>
        <v>0</v>
      </c>
      <c r="F49" s="35">
        <f t="shared" si="17"/>
        <v>0</v>
      </c>
      <c r="G49" s="35">
        <f t="shared" si="17"/>
        <v>0</v>
      </c>
      <c r="H49" s="40">
        <f t="shared" si="17"/>
        <v>0</v>
      </c>
      <c r="I49" s="3"/>
      <c r="J49" s="3"/>
      <c r="K49" s="3"/>
    </row>
    <row r="50" ht="14.25" customHeight="1">
      <c r="A50" s="37" t="s">
        <v>100</v>
      </c>
      <c r="B50" s="20"/>
      <c r="C50" s="39">
        <f t="shared" ref="C50:H50" si="18">C19</f>
        <v>15.72671523</v>
      </c>
      <c r="D50" s="35">
        <f t="shared" si="18"/>
        <v>21.52865218</v>
      </c>
      <c r="E50" s="35">
        <f t="shared" si="18"/>
        <v>24.95687473</v>
      </c>
      <c r="F50" s="35">
        <f t="shared" si="18"/>
        <v>32.15466617</v>
      </c>
      <c r="G50" s="35">
        <f t="shared" si="18"/>
        <v>44.61018855</v>
      </c>
      <c r="H50" s="40">
        <f t="shared" si="18"/>
        <v>1769.516965</v>
      </c>
      <c r="I50" s="3"/>
      <c r="J50" s="3"/>
      <c r="K50" s="3"/>
    </row>
    <row r="51" ht="14.25" customHeight="1">
      <c r="A51" s="37" t="s">
        <v>101</v>
      </c>
      <c r="B51" s="20"/>
      <c r="C51" s="39">
        <f t="shared" ref="C51:H51" si="19">C20</f>
        <v>19.94210126</v>
      </c>
      <c r="D51" s="35">
        <f t="shared" si="19"/>
        <v>28.48399666</v>
      </c>
      <c r="E51" s="35">
        <f t="shared" si="19"/>
        <v>33.96930807</v>
      </c>
      <c r="F51" s="35">
        <f t="shared" si="19"/>
        <v>44.58980148</v>
      </c>
      <c r="G51" s="35">
        <f t="shared" si="19"/>
        <v>58.95579984</v>
      </c>
      <c r="H51" s="40">
        <f t="shared" si="19"/>
        <v>1599.474593</v>
      </c>
      <c r="I51" s="3"/>
      <c r="J51" s="3"/>
      <c r="K51" s="3"/>
    </row>
    <row r="52" ht="14.25" customHeight="1">
      <c r="A52" s="37" t="s">
        <v>102</v>
      </c>
      <c r="B52" s="20"/>
      <c r="C52" s="39">
        <f t="shared" ref="C52:H52" si="20">C21</f>
        <v>44.67881074</v>
      </c>
      <c r="D52" s="35">
        <f t="shared" si="20"/>
        <v>66.09776896</v>
      </c>
      <c r="E52" s="35">
        <f t="shared" si="20"/>
        <v>86.39478636</v>
      </c>
      <c r="F52" s="35">
        <f t="shared" si="20"/>
        <v>133.8970567</v>
      </c>
      <c r="G52" s="35">
        <f t="shared" si="20"/>
        <v>189.6336432</v>
      </c>
      <c r="H52" s="40">
        <f t="shared" si="20"/>
        <v>9078.849975</v>
      </c>
      <c r="I52" s="3"/>
      <c r="J52" s="3"/>
      <c r="K52" s="3"/>
    </row>
    <row r="53" ht="14.25" customHeight="1">
      <c r="A53" s="37" t="s">
        <v>103</v>
      </c>
      <c r="B53" s="20"/>
      <c r="C53" s="39">
        <f t="shared" ref="C53:H53" si="21">C22</f>
        <v>0</v>
      </c>
      <c r="D53" s="35">
        <f t="shared" si="21"/>
        <v>0</v>
      </c>
      <c r="E53" s="35">
        <f t="shared" si="21"/>
        <v>0</v>
      </c>
      <c r="F53" s="35">
        <f t="shared" si="21"/>
        <v>0</v>
      </c>
      <c r="G53" s="35">
        <f t="shared" si="21"/>
        <v>0</v>
      </c>
      <c r="H53" s="40">
        <f t="shared" si="21"/>
        <v>0</v>
      </c>
      <c r="I53" s="3"/>
      <c r="J53" s="3"/>
      <c r="K53" s="3"/>
    </row>
    <row r="54" ht="14.25" customHeight="1">
      <c r="A54" s="47" t="s">
        <v>104</v>
      </c>
      <c r="B54" s="48"/>
      <c r="C54" s="39">
        <f t="shared" ref="C54:H54" si="22">C23</f>
        <v>18.86032581</v>
      </c>
      <c r="D54" s="35">
        <f t="shared" si="22"/>
        <v>24.75423787</v>
      </c>
      <c r="E54" s="35">
        <f t="shared" si="22"/>
        <v>26.70385896</v>
      </c>
      <c r="F54" s="35">
        <f t="shared" si="22"/>
        <v>30.88914497</v>
      </c>
      <c r="G54" s="35">
        <f t="shared" si="22"/>
        <v>61.76965155</v>
      </c>
      <c r="H54" s="40">
        <f t="shared" si="22"/>
        <v>1775.574198</v>
      </c>
      <c r="I54" s="3"/>
      <c r="J54" s="3"/>
      <c r="K54" s="3"/>
    </row>
    <row r="55" ht="14.25" customHeight="1">
      <c r="A55" s="37" t="s">
        <v>133</v>
      </c>
      <c r="B55" s="20"/>
      <c r="C55" s="39">
        <f t="shared" ref="C55:H55" si="23">C24</f>
        <v>-1538.990682</v>
      </c>
      <c r="D55" s="35">
        <f t="shared" si="23"/>
        <v>-2596.761199</v>
      </c>
      <c r="E55" s="35">
        <f t="shared" si="23"/>
        <v>-3817.065833</v>
      </c>
      <c r="F55" s="35">
        <f t="shared" si="23"/>
        <v>-4866.788223</v>
      </c>
      <c r="G55" s="35">
        <f t="shared" si="23"/>
        <v>-6188.716994</v>
      </c>
      <c r="H55" s="40">
        <f t="shared" si="23"/>
        <v>-2795.711707</v>
      </c>
      <c r="I55" s="3"/>
      <c r="J55" s="3"/>
      <c r="K55" s="3"/>
    </row>
    <row r="56" ht="14.25" customHeight="1">
      <c r="A56" s="37" t="s">
        <v>100</v>
      </c>
      <c r="B56" s="20"/>
      <c r="C56" s="39">
        <f t="shared" ref="C56:H56" si="24">C25</f>
        <v>-16.89338131</v>
      </c>
      <c r="D56" s="35">
        <f t="shared" si="24"/>
        <v>-42.95297028</v>
      </c>
      <c r="E56" s="35">
        <f t="shared" si="24"/>
        <v>-67.14493909</v>
      </c>
      <c r="F56" s="35">
        <f t="shared" si="24"/>
        <v>-96.88594762</v>
      </c>
      <c r="G56" s="35">
        <f t="shared" si="24"/>
        <v>-92.88124369</v>
      </c>
      <c r="H56" s="40">
        <f t="shared" si="24"/>
        <v>-25.9523409</v>
      </c>
      <c r="I56" s="3"/>
      <c r="J56" s="3"/>
      <c r="K56" s="3"/>
    </row>
    <row r="57" ht="14.25" customHeight="1">
      <c r="A57" s="37" t="s">
        <v>101</v>
      </c>
      <c r="B57" s="20"/>
      <c r="C57" s="39">
        <f t="shared" ref="C57:H57" si="25">C26</f>
        <v>-1264.599336</v>
      </c>
      <c r="D57" s="35">
        <f t="shared" si="25"/>
        <v>-1557.932054</v>
      </c>
      <c r="E57" s="35">
        <f t="shared" si="25"/>
        <v>-1841.039663</v>
      </c>
      <c r="F57" s="35">
        <f t="shared" si="25"/>
        <v>-2253.288837</v>
      </c>
      <c r="G57" s="35">
        <f t="shared" si="25"/>
        <v>-2677.722816</v>
      </c>
      <c r="H57" s="40">
        <f t="shared" si="25"/>
        <v>-878.9939314</v>
      </c>
      <c r="I57" s="3"/>
      <c r="J57" s="3"/>
      <c r="K57" s="3"/>
    </row>
    <row r="58" ht="14.25" customHeight="1">
      <c r="A58" s="37" t="s">
        <v>102</v>
      </c>
      <c r="B58" s="20"/>
      <c r="C58" s="39">
        <f t="shared" ref="C58:H58" si="26">C27</f>
        <v>-257.4933813</v>
      </c>
      <c r="D58" s="35">
        <f t="shared" si="26"/>
        <v>-507.0997153</v>
      </c>
      <c r="E58" s="35">
        <f t="shared" si="26"/>
        <v>-739.1194735</v>
      </c>
      <c r="F58" s="35">
        <f t="shared" si="26"/>
        <v>-926.1000502</v>
      </c>
      <c r="G58" s="35">
        <f t="shared" si="26"/>
        <v>-1180.131577</v>
      </c>
      <c r="H58" s="40">
        <f t="shared" si="26"/>
        <v>-554.4145874</v>
      </c>
      <c r="I58" s="3"/>
      <c r="J58" s="3"/>
      <c r="K58" s="3"/>
    </row>
    <row r="59" ht="14.25" customHeight="1">
      <c r="A59" s="37" t="s">
        <v>103</v>
      </c>
      <c r="B59" s="20"/>
      <c r="C59" s="39">
        <f t="shared" ref="C59:H59" si="27">C28</f>
        <v>-0.00458382556</v>
      </c>
      <c r="D59" s="35">
        <f t="shared" si="27"/>
        <v>-488.7764598</v>
      </c>
      <c r="E59" s="35">
        <f t="shared" si="27"/>
        <v>-1169.761757</v>
      </c>
      <c r="F59" s="35">
        <f t="shared" si="27"/>
        <v>-1590.513388</v>
      </c>
      <c r="G59" s="35">
        <f t="shared" si="27"/>
        <v>-2237.981357</v>
      </c>
      <c r="H59" s="40">
        <f t="shared" si="27"/>
        <v>-1336.350847</v>
      </c>
      <c r="I59" s="3"/>
      <c r="J59" s="3"/>
      <c r="K59" s="3"/>
    </row>
    <row r="60" ht="14.25" customHeight="1">
      <c r="A60" s="37" t="s">
        <v>106</v>
      </c>
      <c r="B60" s="20"/>
      <c r="C60" s="39">
        <f t="shared" ref="C60:H60" si="28">C29</f>
        <v>-53.63350865</v>
      </c>
      <c r="D60" s="35">
        <f t="shared" si="28"/>
        <v>-88.05912882</v>
      </c>
      <c r="E60" s="35">
        <f t="shared" si="28"/>
        <v>-126.6462214</v>
      </c>
      <c r="F60" s="35">
        <f t="shared" si="28"/>
        <v>-155.5422336</v>
      </c>
      <c r="G60" s="35">
        <f t="shared" si="28"/>
        <v>-144.7138927</v>
      </c>
      <c r="H60" s="40">
        <f t="shared" si="28"/>
        <v>-60.12000716</v>
      </c>
      <c r="I60" s="3"/>
      <c r="J60" s="3"/>
      <c r="K60" s="3"/>
    </row>
    <row r="61" ht="14.25" customHeight="1">
      <c r="A61" s="26" t="s">
        <v>134</v>
      </c>
      <c r="C61" s="39" t="str">
        <f t="shared" ref="C61:H61" si="29">C30</f>
        <v>#N/A</v>
      </c>
      <c r="D61" s="35" t="str">
        <f t="shared" si="29"/>
        <v>#N/A</v>
      </c>
      <c r="E61" s="35" t="str">
        <f t="shared" si="29"/>
        <v>#N/A</v>
      </c>
      <c r="F61" s="35" t="str">
        <f t="shared" si="29"/>
        <v>#N/A</v>
      </c>
      <c r="G61" s="35" t="str">
        <f t="shared" si="29"/>
        <v>#N/A</v>
      </c>
      <c r="H61" s="40" t="str">
        <f t="shared" si="29"/>
        <v>#N/A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C2:H2"/>
    <mergeCell ref="C32:H32"/>
    <mergeCell ref="C33:H3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0"/>
    <col customWidth="1" hidden="1" min="2" max="2" width="14.75"/>
    <col customWidth="1" min="3" max="9" width="10.88"/>
    <col customWidth="1" min="10" max="10" width="27.13"/>
    <col customWidth="1" hidden="1" min="11" max="11" width="17.88"/>
    <col customWidth="1" min="12" max="18" width="10.88"/>
    <col customWidth="1" min="19" max="19" width="39.75"/>
    <col customWidth="1" hidden="1" min="20" max="20" width="14.13"/>
    <col customWidth="1" min="21" max="27" width="10.88"/>
    <col customWidth="1" min="28" max="28" width="21.88"/>
    <col customWidth="1" hidden="1" min="29" max="29" width="10.88"/>
    <col customWidth="1" min="30" max="36" width="10.88"/>
    <col customWidth="1" min="37" max="37" width="29.63"/>
    <col customWidth="1" hidden="1" min="38" max="38" width="10.88"/>
    <col customWidth="1" min="39" max="45" width="10.88"/>
    <col customWidth="1" min="46" max="46" width="18.0"/>
    <col customWidth="1" hidden="1" min="47" max="47" width="10.88"/>
    <col customWidth="1" min="48" max="54" width="10.88"/>
    <col customWidth="1" min="55" max="55" width="21.0"/>
    <col customWidth="1" hidden="1" min="56" max="56" width="10.88"/>
    <col customWidth="1" min="57" max="74" width="10.88"/>
  </cols>
  <sheetData>
    <row r="1" ht="16.5" customHeight="1">
      <c r="B1" s="1"/>
      <c r="C1" s="19">
        <v>2.0</v>
      </c>
      <c r="D1" s="19">
        <v>8.0</v>
      </c>
      <c r="E1" s="19">
        <v>12.0</v>
      </c>
      <c r="F1" s="19">
        <v>17.0</v>
      </c>
      <c r="G1" s="19">
        <v>27.0</v>
      </c>
      <c r="H1" s="19">
        <v>37.0</v>
      </c>
      <c r="I1" s="3"/>
      <c r="K1" s="1"/>
      <c r="L1" s="19">
        <v>2.0</v>
      </c>
      <c r="M1" s="19">
        <v>8.0</v>
      </c>
      <c r="N1" s="19">
        <v>12.0</v>
      </c>
      <c r="O1" s="19">
        <v>17.0</v>
      </c>
      <c r="P1" s="19">
        <v>27.0</v>
      </c>
      <c r="Q1" s="19">
        <v>37.0</v>
      </c>
      <c r="R1" s="19"/>
      <c r="T1" s="1"/>
      <c r="U1" s="19">
        <v>2.0</v>
      </c>
      <c r="V1" s="19">
        <v>8.0</v>
      </c>
      <c r="W1" s="19">
        <v>12.0</v>
      </c>
      <c r="X1" s="19">
        <v>17.0</v>
      </c>
      <c r="Y1" s="19">
        <v>27.0</v>
      </c>
      <c r="Z1" s="19">
        <v>37.0</v>
      </c>
      <c r="AA1" s="19"/>
      <c r="AC1" s="1"/>
      <c r="AD1" s="19">
        <v>2.0</v>
      </c>
      <c r="AE1" s="19">
        <v>8.0</v>
      </c>
      <c r="AF1" s="19">
        <v>12.0</v>
      </c>
      <c r="AG1" s="19">
        <v>17.0</v>
      </c>
      <c r="AH1" s="19">
        <v>27.0</v>
      </c>
      <c r="AI1" s="19">
        <v>37.0</v>
      </c>
      <c r="AJ1" s="3"/>
      <c r="AL1" s="1"/>
      <c r="AM1" s="19">
        <v>2.0</v>
      </c>
      <c r="AN1" s="19">
        <v>8.0</v>
      </c>
      <c r="AO1" s="19">
        <v>12.0</v>
      </c>
      <c r="AP1" s="19">
        <v>17.0</v>
      </c>
      <c r="AQ1" s="19">
        <v>27.0</v>
      </c>
      <c r="AR1" s="19">
        <v>37.0</v>
      </c>
      <c r="AS1" s="3"/>
      <c r="AU1" s="1"/>
      <c r="AV1" s="19">
        <v>2.0</v>
      </c>
      <c r="AW1" s="19">
        <v>8.0</v>
      </c>
      <c r="AX1" s="19">
        <v>12.0</v>
      </c>
      <c r="AY1" s="19">
        <v>17.0</v>
      </c>
      <c r="AZ1" s="19">
        <v>27.0</v>
      </c>
      <c r="BA1" s="19">
        <v>37.0</v>
      </c>
      <c r="BB1" s="3"/>
      <c r="BD1" s="1"/>
      <c r="BE1" s="19">
        <v>2.0</v>
      </c>
      <c r="BF1" s="19">
        <v>8.0</v>
      </c>
      <c r="BG1" s="19">
        <v>12.0</v>
      </c>
      <c r="BH1" s="19">
        <v>17.0</v>
      </c>
      <c r="BI1" s="19">
        <v>27.0</v>
      </c>
      <c r="BJ1" s="19">
        <v>37.0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ht="14.25" customHeight="1">
      <c r="A2" s="3"/>
      <c r="B2" s="3"/>
      <c r="C2" s="5" t="s">
        <v>1</v>
      </c>
      <c r="D2" s="6"/>
      <c r="E2" s="6"/>
      <c r="F2" s="6"/>
      <c r="G2" s="6"/>
      <c r="H2" s="7"/>
      <c r="I2" s="3"/>
      <c r="J2" s="3"/>
      <c r="K2" s="3"/>
      <c r="L2" s="5" t="s">
        <v>1</v>
      </c>
      <c r="M2" s="6"/>
      <c r="N2" s="6"/>
      <c r="O2" s="6"/>
      <c r="P2" s="6"/>
      <c r="Q2" s="7"/>
      <c r="R2" s="55"/>
      <c r="S2" s="3"/>
      <c r="T2" s="3"/>
      <c r="U2" s="5" t="s">
        <v>1</v>
      </c>
      <c r="V2" s="6"/>
      <c r="W2" s="6"/>
      <c r="X2" s="6"/>
      <c r="Y2" s="6"/>
      <c r="Z2" s="7"/>
      <c r="AA2" s="55"/>
      <c r="AB2" s="3"/>
      <c r="AC2" s="3"/>
      <c r="AD2" s="5" t="s">
        <v>1</v>
      </c>
      <c r="AE2" s="6"/>
      <c r="AF2" s="6"/>
      <c r="AG2" s="6"/>
      <c r="AH2" s="6"/>
      <c r="AI2" s="7"/>
      <c r="AJ2" s="3"/>
      <c r="AK2" s="3"/>
      <c r="AL2" s="3"/>
      <c r="AM2" s="5" t="s">
        <v>1</v>
      </c>
      <c r="AN2" s="6"/>
      <c r="AO2" s="6"/>
      <c r="AP2" s="6"/>
      <c r="AQ2" s="6"/>
      <c r="AR2" s="7"/>
      <c r="AS2" s="3"/>
      <c r="AT2" s="3"/>
      <c r="AU2" s="3"/>
      <c r="AV2" s="5" t="s">
        <v>1</v>
      </c>
      <c r="AW2" s="6"/>
      <c r="AX2" s="6"/>
      <c r="AY2" s="6"/>
      <c r="AZ2" s="6"/>
      <c r="BA2" s="7"/>
      <c r="BB2" s="3"/>
      <c r="BC2" s="3"/>
      <c r="BD2" s="3"/>
      <c r="BE2" s="5" t="s">
        <v>1</v>
      </c>
      <c r="BF2" s="6"/>
      <c r="BG2" s="6"/>
      <c r="BH2" s="6"/>
      <c r="BI2" s="6"/>
      <c r="BJ2" s="7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ht="18.75" customHeight="1">
      <c r="A3" s="56" t="s">
        <v>135</v>
      </c>
      <c r="B3" s="8"/>
      <c r="C3" s="9">
        <v>2015.0</v>
      </c>
      <c r="D3" s="10">
        <v>2021.0</v>
      </c>
      <c r="E3" s="10">
        <v>2025.0</v>
      </c>
      <c r="F3" s="10">
        <v>2030.0</v>
      </c>
      <c r="G3" s="10">
        <v>2040.0</v>
      </c>
      <c r="H3" s="11">
        <v>2050.0</v>
      </c>
      <c r="I3" s="3"/>
      <c r="J3" s="57" t="s">
        <v>136</v>
      </c>
      <c r="K3" s="8"/>
      <c r="L3" s="9">
        <v>2015.0</v>
      </c>
      <c r="M3" s="10">
        <v>2021.0</v>
      </c>
      <c r="N3" s="10">
        <v>2025.0</v>
      </c>
      <c r="O3" s="10">
        <v>2030.0</v>
      </c>
      <c r="P3" s="10">
        <v>2040.0</v>
      </c>
      <c r="Q3" s="11">
        <v>2050.0</v>
      </c>
      <c r="R3" s="58"/>
      <c r="S3" s="57" t="s">
        <v>137</v>
      </c>
      <c r="T3" s="8"/>
      <c r="U3" s="9">
        <v>2015.0</v>
      </c>
      <c r="V3" s="10">
        <v>2021.0</v>
      </c>
      <c r="W3" s="10">
        <v>2025.0</v>
      </c>
      <c r="X3" s="10">
        <v>2030.0</v>
      </c>
      <c r="Y3" s="10">
        <v>2040.0</v>
      </c>
      <c r="Z3" s="11">
        <v>2050.0</v>
      </c>
      <c r="AA3" s="58"/>
      <c r="AB3" s="57" t="s">
        <v>138</v>
      </c>
      <c r="AC3" s="8"/>
      <c r="AD3" s="9">
        <v>2015.0</v>
      </c>
      <c r="AE3" s="10">
        <v>2021.0</v>
      </c>
      <c r="AF3" s="10">
        <v>2025.0</v>
      </c>
      <c r="AG3" s="10">
        <v>2030.0</v>
      </c>
      <c r="AH3" s="10">
        <v>2040.0</v>
      </c>
      <c r="AI3" s="11">
        <v>2050.0</v>
      </c>
      <c r="AJ3" s="3"/>
      <c r="AK3" s="57" t="s">
        <v>139</v>
      </c>
      <c r="AL3" s="8"/>
      <c r="AM3" s="9">
        <v>2015.0</v>
      </c>
      <c r="AN3" s="10">
        <v>2021.0</v>
      </c>
      <c r="AO3" s="10">
        <v>2025.0</v>
      </c>
      <c r="AP3" s="10">
        <v>2030.0</v>
      </c>
      <c r="AQ3" s="10">
        <v>2040.0</v>
      </c>
      <c r="AR3" s="11">
        <v>2050.0</v>
      </c>
      <c r="AS3" s="3"/>
      <c r="AT3" s="57" t="s">
        <v>140</v>
      </c>
      <c r="AU3" s="8"/>
      <c r="AV3" s="9">
        <v>2015.0</v>
      </c>
      <c r="AW3" s="10">
        <v>2021.0</v>
      </c>
      <c r="AX3" s="10">
        <v>2025.0</v>
      </c>
      <c r="AY3" s="10">
        <v>2030.0</v>
      </c>
      <c r="AZ3" s="10">
        <v>2040.0</v>
      </c>
      <c r="BA3" s="11">
        <v>2050.0</v>
      </c>
      <c r="BB3" s="3"/>
      <c r="BC3" s="57" t="s">
        <v>141</v>
      </c>
      <c r="BD3" s="8"/>
      <c r="BE3" s="9">
        <v>2015.0</v>
      </c>
      <c r="BF3" s="10">
        <v>2021.0</v>
      </c>
      <c r="BG3" s="10">
        <v>2025.0</v>
      </c>
      <c r="BH3" s="10">
        <v>2030.0</v>
      </c>
      <c r="BI3" s="10">
        <v>2040.0</v>
      </c>
      <c r="BJ3" s="11">
        <v>2050.0</v>
      </c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ht="16.5" customHeight="1">
      <c r="A4" s="59" t="s">
        <v>142</v>
      </c>
      <c r="B4" s="3" t="s">
        <v>143</v>
      </c>
      <c r="C4" s="35">
        <f>VLOOKUP($B4,reporting_base!$A$2:$AK$154,'Tab-reporting_baseline'!C$1,FALSE)</f>
        <v>11651.81526</v>
      </c>
      <c r="D4" s="35">
        <f>VLOOKUP($B4,reporting_base!$A$2:$AK$154,'Tab-reporting_baseline'!D$1,FALSE)</f>
        <v>13543.72594</v>
      </c>
      <c r="E4" s="35">
        <f>VLOOKUP($B4,reporting_base!$A$2:$AK$154,'Tab-reporting_baseline'!E$1,FALSE)</f>
        <v>17923.47423</v>
      </c>
      <c r="F4" s="35">
        <f>VLOOKUP($B4,reporting_base!$A$2:$AK$154,'Tab-reporting_baseline'!F$1,FALSE)</f>
        <v>21901.44342</v>
      </c>
      <c r="G4" s="35">
        <f>VLOOKUP($B4,reporting_base!$A$2:$AK$154,'Tab-reporting_baseline'!G$1,FALSE)</f>
        <v>29758.14451</v>
      </c>
      <c r="H4" s="35">
        <f>VLOOKUP($B4,reporting_base!$A$2:$AK$154,'Tab-reporting_baseline'!H$1,FALSE)</f>
        <v>37205.41403</v>
      </c>
      <c r="I4" s="3"/>
      <c r="J4" s="26" t="s">
        <v>144</v>
      </c>
      <c r="K4" s="3" t="s">
        <v>145</v>
      </c>
      <c r="L4" s="35">
        <f>VLOOKUP($K4,reporting_base!$A$2:$AK$154,'Tab-reporting_baseline'!L$1,FALSE)</f>
        <v>18609.93169</v>
      </c>
      <c r="M4" s="35">
        <f>VLOOKUP($K4,reporting_base!$A$2:$AK$154,'Tab-reporting_baseline'!M$1,FALSE)</f>
        <v>23068.20666</v>
      </c>
      <c r="N4" s="35">
        <f>VLOOKUP($K4,reporting_base!$A$2:$AK$154,'Tab-reporting_baseline'!N$1,FALSE)</f>
        <v>28491.70731</v>
      </c>
      <c r="O4" s="35">
        <f>VLOOKUP($K4,reporting_base!$A$2:$AK$154,'Tab-reporting_baseline'!O$1,FALSE)</f>
        <v>35917.32601</v>
      </c>
      <c r="P4" s="35">
        <f>VLOOKUP($K4,reporting_base!$A$2:$AK$154,'Tab-reporting_baseline'!P$1,FALSE)</f>
        <v>50894.21899</v>
      </c>
      <c r="Q4" s="35">
        <f>VLOOKUP($K4,reporting_base!$A$2:$AK$154,'Tab-reporting_baseline'!Q$1,FALSE)</f>
        <v>61296.29577</v>
      </c>
      <c r="R4" s="35"/>
      <c r="S4" s="26" t="s">
        <v>146</v>
      </c>
      <c r="T4" s="3" t="s">
        <v>145</v>
      </c>
      <c r="U4" s="60">
        <f>VLOOKUP($T4,reporting_base!$A$2:$AK$154,'Tab-reporting_baseline'!U$1,FALSE)</f>
        <v>18609.93169</v>
      </c>
      <c r="V4" s="60">
        <f>VLOOKUP($T4,reporting_base!$A$2:$AK$154,'Tab-reporting_baseline'!V$1,FALSE)</f>
        <v>23068.20666</v>
      </c>
      <c r="W4" s="60">
        <f>VLOOKUP($T4,reporting_base!$A$2:$AK$154,'Tab-reporting_baseline'!W$1,FALSE)</f>
        <v>28491.70731</v>
      </c>
      <c r="X4" s="60">
        <f>VLOOKUP($T4,reporting_base!$A$2:$AK$154,'Tab-reporting_baseline'!X$1,FALSE)</f>
        <v>35917.32601</v>
      </c>
      <c r="Y4" s="60">
        <f>VLOOKUP($T4,reporting_base!$A$2:$AK$154,'Tab-reporting_baseline'!Y$1,FALSE)</f>
        <v>50894.21899</v>
      </c>
      <c r="Z4" s="60">
        <f>VLOOKUP($T4,reporting_base!$A$2:$AK$154,'Tab-reporting_baseline'!Z$1,FALSE)</f>
        <v>61296.29577</v>
      </c>
      <c r="AA4" s="35"/>
      <c r="AB4" s="37" t="s">
        <v>147</v>
      </c>
      <c r="AC4" s="3" t="s">
        <v>148</v>
      </c>
      <c r="AD4" s="35">
        <f>VLOOKUP($AC4,reporting_base!$A$2:$AK$154,'Tab-reporting_baseline'!AD$1,FALSE)</f>
        <v>1593.293734</v>
      </c>
      <c r="AE4" s="35">
        <f>VLOOKUP($AC4,reporting_base!$A$2:$AK$154,'Tab-reporting_baseline'!AE$1,FALSE)</f>
        <v>1733.770081</v>
      </c>
      <c r="AF4" s="35">
        <f>VLOOKUP($AC4,reporting_base!$A$2:$AK$154,'Tab-reporting_baseline'!AF$1,FALSE)</f>
        <v>1807.687634</v>
      </c>
      <c r="AG4" s="35">
        <f>VLOOKUP($AC4,reporting_base!$A$2:$AK$154,'Tab-reporting_baseline'!AG$1,FALSE)</f>
        <v>1846.769366</v>
      </c>
      <c r="AH4" s="35">
        <f>VLOOKUP($AC4,reporting_base!$A$2:$AK$154,'Tab-reporting_baseline'!AH$1,FALSE)</f>
        <v>1944.850528</v>
      </c>
      <c r="AI4" s="35">
        <f>VLOOKUP($AC4,reporting_base!$A$2:$AK$154,'Tab-reporting_baseline'!AI$1,FALSE)</f>
        <v>2012.648337</v>
      </c>
      <c r="AJ4" s="3"/>
      <c r="AK4" s="37" t="s">
        <v>147</v>
      </c>
      <c r="AL4" s="3" t="s">
        <v>149</v>
      </c>
      <c r="AM4" s="35">
        <f>VLOOKUP($AL4,reporting_base!$A$2:$AK$154,AM$1,FALSE)</f>
        <v>3353.121487</v>
      </c>
      <c r="AN4" s="35">
        <f>VLOOKUP($AL4,reporting_base!$A$2:$AK$154,AN$1,FALSE)</f>
        <v>3909.822301</v>
      </c>
      <c r="AO4" s="35">
        <f>VLOOKUP($AL4,reporting_base!$A$2:$AK$154,AO$1,FALSE)</f>
        <v>4644.866826</v>
      </c>
      <c r="AP4" s="35">
        <f>VLOOKUP($AL4,reporting_base!$A$2:$AK$154,AP$1,FALSE)</f>
        <v>5908.430245</v>
      </c>
      <c r="AQ4" s="35">
        <f>VLOOKUP($AL4,reporting_base!$A$2:$AK$154,AQ$1,FALSE)</f>
        <v>11274.85156</v>
      </c>
      <c r="AR4" s="35">
        <f>VLOOKUP($AL4,reporting_base!$A$2:$AK$154,AR$1,FALSE)</f>
        <v>20626.64322</v>
      </c>
      <c r="AS4" s="3"/>
      <c r="AT4" s="37" t="s">
        <v>147</v>
      </c>
      <c r="AU4" s="3" t="s">
        <v>150</v>
      </c>
      <c r="AV4" s="35">
        <f>VLOOKUP($AU4,reporting_base!$A$2:$AK$154,AV$1,FALSE)</f>
        <v>25790.12515</v>
      </c>
      <c r="AW4" s="35">
        <f>VLOOKUP($AU4,reporting_base!$A$2:$AK$154,AW$1,FALSE)</f>
        <v>30407.4715</v>
      </c>
      <c r="AX4" s="35">
        <f>VLOOKUP($AU4,reporting_base!$A$2:$AK$154,AX$1,FALSE)</f>
        <v>35830.22266</v>
      </c>
      <c r="AY4" s="35">
        <f>VLOOKUP($AU4,reporting_base!$A$2:$AK$154,AY$1,FALSE)</f>
        <v>44100.10512</v>
      </c>
      <c r="AZ4" s="35">
        <f>VLOOKUP($AU4,reporting_base!$A$2:$AK$154,AZ$1,FALSE)</f>
        <v>79419.30302</v>
      </c>
      <c r="BA4" s="35">
        <f>VLOOKUP($AU4,reporting_base!$A$2:$AK$154,BA$1,FALSE)</f>
        <v>135264.1429</v>
      </c>
      <c r="BB4" s="3"/>
      <c r="BC4" s="37" t="s">
        <v>147</v>
      </c>
      <c r="BD4" s="3" t="s">
        <v>151</v>
      </c>
      <c r="BE4" s="35">
        <f>VLOOKUP($BD4,reporting_base!$A$2:$AK$154,BE$1,FALSE)</f>
        <v>73412.88958</v>
      </c>
      <c r="BF4" s="35">
        <f>VLOOKUP($BD4,reporting_base!$A$2:$AK$154,BF$1,FALSE)</f>
        <v>87716.53861</v>
      </c>
      <c r="BG4" s="35">
        <f>VLOOKUP($BD4,reporting_base!$A$2:$AK$154,BG$1,FALSE)</f>
        <v>104574.8484</v>
      </c>
      <c r="BH4" s="35">
        <f>VLOOKUP($BD4,reporting_base!$A$2:$AK$154,BH$1,FALSE)</f>
        <v>131696.9981</v>
      </c>
      <c r="BI4" s="35">
        <f>VLOOKUP($BD4,reporting_base!$A$2:$AK$154,BI$1,FALSE)</f>
        <v>229786.2698</v>
      </c>
      <c r="BJ4" s="35">
        <f>VLOOKUP($BD4,reporting_base!$A$2:$AK$154,BJ$1,FALSE)</f>
        <v>378921.49</v>
      </c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ht="14.25" customHeight="1">
      <c r="A5" s="37" t="s">
        <v>69</v>
      </c>
      <c r="B5" s="3" t="s">
        <v>152</v>
      </c>
      <c r="C5" s="35">
        <f>VLOOKUP($B5,reporting_base!$A$2:$AK$154,'Tab-reporting_baseline'!C$1,FALSE)</f>
        <v>2310</v>
      </c>
      <c r="D5" s="35">
        <f>VLOOKUP($B5,reporting_base!$A$2:$AK$154,'Tab-reporting_baseline'!D$1,FALSE)</f>
        <v>2316.33207</v>
      </c>
      <c r="E5" s="35">
        <f>VLOOKUP($B5,reporting_base!$A$2:$AK$154,'Tab-reporting_baseline'!E$1,FALSE)</f>
        <v>2312.590816</v>
      </c>
      <c r="F5" s="35">
        <f>VLOOKUP($B5,reporting_base!$A$2:$AK$154,'Tab-reporting_baseline'!F$1,FALSE)</f>
        <v>2314.114748</v>
      </c>
      <c r="G5" s="35">
        <f>VLOOKUP($B5,reporting_base!$A$2:$AK$154,'Tab-reporting_baseline'!G$1,FALSE)</f>
        <v>2330.686884</v>
      </c>
      <c r="H5" s="35">
        <f>VLOOKUP($B5,reporting_base!$A$2:$AK$154,'Tab-reporting_baseline'!H$1,FALSE)</f>
        <v>2349.107831</v>
      </c>
      <c r="I5" s="3"/>
      <c r="J5" s="37" t="s">
        <v>147</v>
      </c>
      <c r="K5" s="3" t="s">
        <v>153</v>
      </c>
      <c r="L5" s="35">
        <f>VLOOKUP($K5,reporting_base!$A$2:$AK$154,'Tab-reporting_baseline'!L$1,FALSE)</f>
        <v>7243.763939</v>
      </c>
      <c r="M5" s="35">
        <f>VLOOKUP($K5,reporting_base!$A$2:$AK$154,'Tab-reporting_baseline'!M$1,FALSE)</f>
        <v>9098.292508</v>
      </c>
      <c r="N5" s="35">
        <f>VLOOKUP($K5,reporting_base!$A$2:$AK$154,'Tab-reporting_baseline'!N$1,FALSE)</f>
        <v>9550.958286</v>
      </c>
      <c r="O5" s="35">
        <f>VLOOKUP($K5,reporting_base!$A$2:$AK$154,'Tab-reporting_baseline'!O$1,FALSE)</f>
        <v>11689.75527</v>
      </c>
      <c r="P5" s="35">
        <f>VLOOKUP($K5,reporting_base!$A$2:$AK$154,'Tab-reporting_baseline'!P$1,FALSE)</f>
        <v>16822.99724</v>
      </c>
      <c r="Q5" s="35">
        <f>VLOOKUP($K5,reporting_base!$A$2:$AK$154,'Tab-reporting_baseline'!Q$1,FALSE)</f>
        <v>19302.24928</v>
      </c>
      <c r="R5" s="35"/>
      <c r="S5" s="37" t="s">
        <v>71</v>
      </c>
      <c r="T5" s="3" t="s">
        <v>154</v>
      </c>
      <c r="U5" s="35">
        <f>VLOOKUP($T5,reporting_base!$A$2:$AK$154,'Tab-reporting_baseline'!U$1,FALSE)</f>
        <v>3463.306288</v>
      </c>
      <c r="V5" s="35">
        <f>VLOOKUP($T5,reporting_base!$A$2:$AK$154,'Tab-reporting_baseline'!V$1,FALSE)</f>
        <v>4501.901975</v>
      </c>
      <c r="W5" s="35">
        <f>VLOOKUP($T5,reporting_base!$A$2:$AK$154,'Tab-reporting_baseline'!W$1,FALSE)</f>
        <v>4289.152734</v>
      </c>
      <c r="X5" s="35">
        <f>VLOOKUP($T5,reporting_base!$A$2:$AK$154,'Tab-reporting_baseline'!X$1,FALSE)</f>
        <v>5349.428382</v>
      </c>
      <c r="Y5" s="35">
        <f>VLOOKUP($T5,reporting_base!$A$2:$AK$154,'Tab-reporting_baseline'!Y$1,FALSE)</f>
        <v>7079.364332</v>
      </c>
      <c r="Z5" s="35">
        <f>VLOOKUP($T5,reporting_base!$A$2:$AK$154,'Tab-reporting_baseline'!Z$1,FALSE)</f>
        <v>8008.526957</v>
      </c>
      <c r="AA5" s="35"/>
      <c r="AB5" s="37" t="s">
        <v>155</v>
      </c>
      <c r="AC5" s="3" t="s">
        <v>156</v>
      </c>
      <c r="AD5" s="35">
        <f>VLOOKUP($AC5,reporting_base!$A$2:$AK$154,'Tab-reporting_baseline'!AD$1,FALSE)</f>
        <v>124.3163492</v>
      </c>
      <c r="AE5" s="35">
        <f>VLOOKUP($AC5,reporting_base!$A$2:$AK$154,'Tab-reporting_baseline'!AE$1,FALSE)</f>
        <v>148.0010991</v>
      </c>
      <c r="AF5" s="35">
        <f>VLOOKUP($AC5,reporting_base!$A$2:$AK$154,'Tab-reporting_baseline'!AF$1,FALSE)</f>
        <v>166.0045461</v>
      </c>
      <c r="AG5" s="35">
        <f>VLOOKUP($AC5,reporting_base!$A$2:$AK$154,'Tab-reporting_baseline'!AG$1,FALSE)</f>
        <v>191.4866352</v>
      </c>
      <c r="AH5" s="35">
        <f>VLOOKUP($AC5,reporting_base!$A$2:$AK$154,'Tab-reporting_baseline'!AH$1,FALSE)</f>
        <v>181.9547681</v>
      </c>
      <c r="AI5" s="35">
        <f>VLOOKUP($AC5,reporting_base!$A$2:$AK$154,'Tab-reporting_baseline'!AI$1,FALSE)</f>
        <v>168.6476797</v>
      </c>
      <c r="AJ5" s="3"/>
      <c r="AK5" s="37" t="s">
        <v>155</v>
      </c>
      <c r="AL5" s="3" t="s">
        <v>157</v>
      </c>
      <c r="AM5" s="35">
        <f>VLOOKUP($AL5,reporting_base!$A$2:$AK$154,AM$1,FALSE)</f>
        <v>2603.950741</v>
      </c>
      <c r="AN5" s="35">
        <f>VLOOKUP($AL5,reporting_base!$A$2:$AK$154,AN$1,FALSE)</f>
        <v>3382.567962</v>
      </c>
      <c r="AO5" s="35">
        <f>VLOOKUP($AL5,reporting_base!$A$2:$AK$154,AO$1,FALSE)</f>
        <v>4433.167037</v>
      </c>
      <c r="AP5" s="35">
        <f>VLOOKUP($AL5,reporting_base!$A$2:$AK$154,AP$1,FALSE)</f>
        <v>6594.314608</v>
      </c>
      <c r="AQ5" s="35">
        <f>VLOOKUP($AL5,reporting_base!$A$2:$AK$154,AQ$1,FALSE)</f>
        <v>11896.97135</v>
      </c>
      <c r="AR5" s="35">
        <f>VLOOKUP($AL5,reporting_base!$A$2:$AK$154,AR$1,FALSE)</f>
        <v>19015.57808</v>
      </c>
      <c r="AS5" s="3"/>
      <c r="AT5" s="37" t="s">
        <v>155</v>
      </c>
      <c r="AU5" s="3" t="s">
        <v>158</v>
      </c>
      <c r="AV5" s="35">
        <f>VLOOKUP($AU5,reporting_base!$A$2:$AK$154,AV$1,FALSE)</f>
        <v>5303.627666</v>
      </c>
      <c r="AW5" s="35">
        <f>VLOOKUP($AU5,reporting_base!$A$2:$AK$154,AW$1,FALSE)</f>
        <v>6896.345798</v>
      </c>
      <c r="AX5" s="35">
        <f>VLOOKUP($AU5,reporting_base!$A$2:$AK$154,AX$1,FALSE)</f>
        <v>8730.853326</v>
      </c>
      <c r="AY5" s="35">
        <f>VLOOKUP($AU5,reporting_base!$A$2:$AK$154,AY$1,FALSE)</f>
        <v>12163.3171</v>
      </c>
      <c r="AZ5" s="35">
        <f>VLOOKUP($AU5,reporting_base!$A$2:$AK$154,AZ$1,FALSE)</f>
        <v>19681.41678</v>
      </c>
      <c r="BA5" s="35">
        <f>VLOOKUP($AU5,reporting_base!$A$2:$AK$154,BA$1,FALSE)</f>
        <v>30393.4723</v>
      </c>
      <c r="BB5" s="3"/>
      <c r="BC5" s="37" t="s">
        <v>155</v>
      </c>
      <c r="BD5" s="3" t="s">
        <v>159</v>
      </c>
      <c r="BE5" s="35">
        <f>VLOOKUP($BD5,reporting_base!$A$2:$AK$154,BE$1,FALSE)</f>
        <v>8375.689119</v>
      </c>
      <c r="BF5" s="35">
        <f>VLOOKUP($BD5,reporting_base!$A$2:$AK$154,BF$1,FALSE)</f>
        <v>10908.66802</v>
      </c>
      <c r="BG5" s="35">
        <f>VLOOKUP($BD5,reporting_base!$A$2:$AK$154,BG$1,FALSE)</f>
        <v>13630.94431</v>
      </c>
      <c r="BH5" s="35">
        <f>VLOOKUP($BD5,reporting_base!$A$2:$AK$154,BH$1,FALSE)</f>
        <v>18970.161</v>
      </c>
      <c r="BI5" s="35">
        <f>VLOOKUP($BD5,reporting_base!$A$2:$AK$154,BI$1,FALSE)</f>
        <v>30440.75719</v>
      </c>
      <c r="BJ5" s="35">
        <f>VLOOKUP($BD5,reporting_base!$A$2:$AK$154,BJ$1,FALSE)</f>
        <v>46417.76731</v>
      </c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ht="14.25" customHeight="1">
      <c r="A6" s="37" t="s">
        <v>71</v>
      </c>
      <c r="B6" s="3" t="s">
        <v>160</v>
      </c>
      <c r="C6" s="35">
        <f>VLOOKUP($B6,reporting_base!$A$2:$AK$154,'Tab-reporting_baseline'!C$1,FALSE)</f>
        <v>412.7632961</v>
      </c>
      <c r="D6" s="35">
        <f>VLOOKUP($B6,reporting_base!$A$2:$AK$154,'Tab-reporting_baseline'!D$1,FALSE)</f>
        <v>459.0903126</v>
      </c>
      <c r="E6" s="35">
        <f>VLOOKUP($B6,reporting_base!$A$2:$AK$154,'Tab-reporting_baseline'!E$1,FALSE)</f>
        <v>537.3409773</v>
      </c>
      <c r="F6" s="35">
        <f>VLOOKUP($B6,reporting_base!$A$2:$AK$154,'Tab-reporting_baseline'!F$1,FALSE)</f>
        <v>328.850805</v>
      </c>
      <c r="G6" s="35">
        <f>VLOOKUP($B6,reporting_base!$A$2:$AK$154,'Tab-reporting_baseline'!G$1,FALSE)</f>
        <v>207.228885</v>
      </c>
      <c r="H6" s="35">
        <f>VLOOKUP($B6,reporting_base!$A$2:$AK$154,'Tab-reporting_baseline'!H$1,FALSE)</f>
        <v>216.9234852</v>
      </c>
      <c r="I6" s="3"/>
      <c r="J6" s="37" t="s">
        <v>155</v>
      </c>
      <c r="K6" s="3" t="s">
        <v>161</v>
      </c>
      <c r="L6" s="35">
        <f>VLOOKUP($K6,reporting_base!$A$2:$AK$154,'Tab-reporting_baseline'!L$1,FALSE)</f>
        <v>1139.855096</v>
      </c>
      <c r="M6" s="35">
        <f>VLOOKUP($K6,reporting_base!$A$2:$AK$154,'Tab-reporting_baseline'!M$1,FALSE)</f>
        <v>1519.716995</v>
      </c>
      <c r="N6" s="35">
        <f>VLOOKUP($K6,reporting_base!$A$2:$AK$154,'Tab-reporting_baseline'!N$1,FALSE)</f>
        <v>1478.549385</v>
      </c>
      <c r="O6" s="35">
        <f>VLOOKUP($K6,reporting_base!$A$2:$AK$154,'Tab-reporting_baseline'!O$1,FALSE)</f>
        <v>1932.181204</v>
      </c>
      <c r="P6" s="35">
        <f>VLOOKUP($K6,reporting_base!$A$2:$AK$154,'Tab-reporting_baseline'!P$1,FALSE)</f>
        <v>2674.88441</v>
      </c>
      <c r="Q6" s="35">
        <f>VLOOKUP($K6,reporting_base!$A$2:$AK$154,'Tab-reporting_baseline'!Q$1,FALSE)</f>
        <v>3179.021254</v>
      </c>
      <c r="R6" s="35"/>
      <c r="S6" s="37" t="s">
        <v>73</v>
      </c>
      <c r="T6" s="3" t="s">
        <v>162</v>
      </c>
      <c r="U6" s="35">
        <f>VLOOKUP($T6,reporting_base!$A$2:$AK$154,'Tab-reporting_baseline'!U$1,FALSE)</f>
        <v>4697.632055</v>
      </c>
      <c r="V6" s="35">
        <f>VLOOKUP($T6,reporting_base!$A$2:$AK$154,'Tab-reporting_baseline'!V$1,FALSE)</f>
        <v>5747.348891</v>
      </c>
      <c r="W6" s="35">
        <f>VLOOKUP($T6,reporting_base!$A$2:$AK$154,'Tab-reporting_baseline'!W$1,FALSE)</f>
        <v>6098.848953</v>
      </c>
      <c r="X6" s="35">
        <f>VLOOKUP($T6,reporting_base!$A$2:$AK$154,'Tab-reporting_baseline'!X$1,FALSE)</f>
        <v>7442.192965</v>
      </c>
      <c r="Y6" s="35">
        <f>VLOOKUP($T6,reporting_base!$A$2:$AK$154,'Tab-reporting_baseline'!Y$1,FALSE)</f>
        <v>10841.12241</v>
      </c>
      <c r="Z6" s="35">
        <f>VLOOKUP($T6,reporting_base!$A$2:$AK$154,'Tab-reporting_baseline'!Z$1,FALSE)</f>
        <v>10903.48673</v>
      </c>
      <c r="AA6" s="35"/>
      <c r="AB6" s="37" t="s">
        <v>163</v>
      </c>
      <c r="AC6" s="3" t="s">
        <v>164</v>
      </c>
      <c r="AD6" s="35">
        <f>VLOOKUP($AC6,reporting_base!$A$2:$AK$154,'Tab-reporting_baseline'!AD$1,FALSE)</f>
        <v>1643.358651</v>
      </c>
      <c r="AE6" s="35">
        <f>VLOOKUP($AC6,reporting_base!$A$2:$AK$154,'Tab-reporting_baseline'!AE$1,FALSE)</f>
        <v>1792.289003</v>
      </c>
      <c r="AF6" s="35">
        <f>VLOOKUP($AC6,reporting_base!$A$2:$AK$154,'Tab-reporting_baseline'!AF$1,FALSE)</f>
        <v>1854.829686</v>
      </c>
      <c r="AG6" s="35">
        <f>VLOOKUP($AC6,reporting_base!$A$2:$AK$154,'Tab-reporting_baseline'!AG$1,FALSE)</f>
        <v>1899.610117</v>
      </c>
      <c r="AH6" s="35">
        <f>VLOOKUP($AC6,reporting_base!$A$2:$AK$154,'Tab-reporting_baseline'!AH$1,FALSE)</f>
        <v>1971.520089</v>
      </c>
      <c r="AI6" s="35">
        <f>VLOOKUP($AC6,reporting_base!$A$2:$AK$154,'Tab-reporting_baseline'!AI$1,FALSE)</f>
        <v>1991.860384</v>
      </c>
      <c r="AJ6" s="3"/>
      <c r="AK6" s="37" t="s">
        <v>163</v>
      </c>
      <c r="AL6" s="3" t="s">
        <v>165</v>
      </c>
      <c r="AM6" s="35">
        <f>VLOOKUP($AL6,reporting_base!$A$2:$AK$154,AM$1,FALSE)</f>
        <v>8879.374421</v>
      </c>
      <c r="AN6" s="35">
        <f>VLOOKUP($AL6,reporting_base!$A$2:$AK$154,AN$1,FALSE)</f>
        <v>10443.37412</v>
      </c>
      <c r="AO6" s="35">
        <f>VLOOKUP($AL6,reporting_base!$A$2:$AK$154,AO$1,FALSE)</f>
        <v>12369.76191</v>
      </c>
      <c r="AP6" s="35">
        <f>VLOOKUP($AL6,reporting_base!$A$2:$AK$154,AP$1,FALSE)</f>
        <v>15775.80411</v>
      </c>
      <c r="AQ6" s="35">
        <f>VLOOKUP($AL6,reporting_base!$A$2:$AK$154,AQ$1,FALSE)</f>
        <v>30493.56831</v>
      </c>
      <c r="AR6" s="35">
        <f>VLOOKUP($AL6,reporting_base!$A$2:$AK$154,AR$1,FALSE)</f>
        <v>55851.8845</v>
      </c>
      <c r="AS6" s="3"/>
      <c r="AT6" s="37" t="s">
        <v>163</v>
      </c>
      <c r="AU6" s="3" t="s">
        <v>166</v>
      </c>
      <c r="AV6" s="35">
        <f>VLOOKUP($AU6,reporting_base!$A$2:$AK$154,AV$1,FALSE)</f>
        <v>45086.4618</v>
      </c>
      <c r="AW6" s="35">
        <f>VLOOKUP($AU6,reporting_base!$A$2:$AK$154,AW$1,FALSE)</f>
        <v>53289.35472</v>
      </c>
      <c r="AX6" s="35">
        <f>VLOOKUP($AU6,reporting_base!$A$2:$AK$154,AX$1,FALSE)</f>
        <v>62302.89064</v>
      </c>
      <c r="AY6" s="35">
        <f>VLOOKUP($AU6,reporting_base!$A$2:$AK$154,AY$1,FALSE)</f>
        <v>76992.2153</v>
      </c>
      <c r="AZ6" s="35">
        <f>VLOOKUP($AU6,reporting_base!$A$2:$AK$154,AZ$1,FALSE)</f>
        <v>135310.6523</v>
      </c>
      <c r="BA6" s="35">
        <f>VLOOKUP($AU6,reporting_base!$A$2:$AK$154,BA$1,FALSE)</f>
        <v>223644.964</v>
      </c>
      <c r="BB6" s="3"/>
      <c r="BC6" s="37" t="s">
        <v>163</v>
      </c>
      <c r="BD6" s="3" t="s">
        <v>167</v>
      </c>
      <c r="BE6" s="35">
        <f>VLOOKUP($BD6,reporting_base!$A$2:$AK$154,BE$1,FALSE)</f>
        <v>60088.07615</v>
      </c>
      <c r="BF6" s="35">
        <f>VLOOKUP($BD6,reporting_base!$A$2:$AK$154,BF$1,FALSE)</f>
        <v>70806.1492</v>
      </c>
      <c r="BG6" s="35">
        <f>VLOOKUP($BD6,reporting_base!$A$2:$AK$154,BG$1,FALSE)</f>
        <v>82837.60835</v>
      </c>
      <c r="BH6" s="35">
        <f>VLOOKUP($BD6,reporting_base!$A$2:$AK$154,BH$1,FALSE)</f>
        <v>102086.3952</v>
      </c>
      <c r="BI6" s="35">
        <f>VLOOKUP($BD6,reporting_base!$A$2:$AK$154,BI$1,FALSE)</f>
        <v>178668.3443</v>
      </c>
      <c r="BJ6" s="35">
        <f>VLOOKUP($BD6,reporting_base!$A$2:$AK$154,BJ$1,FALSE)</f>
        <v>294203.1489</v>
      </c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ht="14.25" customHeight="1">
      <c r="A7" s="37" t="s">
        <v>73</v>
      </c>
      <c r="B7" s="3" t="s">
        <v>168</v>
      </c>
      <c r="C7" s="35">
        <f>VLOOKUP($B7,reporting_base!$A$2:$AK$154,'Tab-reporting_baseline'!C$1,FALSE)</f>
        <v>767.0073495</v>
      </c>
      <c r="D7" s="35">
        <f>VLOOKUP($B7,reporting_base!$A$2:$AK$154,'Tab-reporting_baseline'!D$1,FALSE)</f>
        <v>786.8255859</v>
      </c>
      <c r="E7" s="35">
        <f>VLOOKUP($B7,reporting_base!$A$2:$AK$154,'Tab-reporting_baseline'!E$1,FALSE)</f>
        <v>758.9956572</v>
      </c>
      <c r="F7" s="35">
        <f>VLOOKUP($B7,reporting_base!$A$2:$AK$154,'Tab-reporting_baseline'!F$1,FALSE)</f>
        <v>841.9266747</v>
      </c>
      <c r="G7" s="35">
        <f>VLOOKUP($B7,reporting_base!$A$2:$AK$154,'Tab-reporting_baseline'!G$1,FALSE)</f>
        <v>772.3828674</v>
      </c>
      <c r="H7" s="35">
        <f>VLOOKUP($B7,reporting_base!$A$2:$AK$154,'Tab-reporting_baseline'!H$1,FALSE)</f>
        <v>725.9768973</v>
      </c>
      <c r="I7" s="3"/>
      <c r="J7" s="37" t="s">
        <v>163</v>
      </c>
      <c r="K7" s="3" t="s">
        <v>169</v>
      </c>
      <c r="L7" s="35">
        <f>VLOOKUP($K7,reporting_base!$A$2:$AK$154,'Tab-reporting_baseline'!L$1,FALSE)</f>
        <v>1409.732069</v>
      </c>
      <c r="M7" s="35">
        <f>VLOOKUP($K7,reporting_base!$A$2:$AK$154,'Tab-reporting_baseline'!M$1,FALSE)</f>
        <v>1722.528297</v>
      </c>
      <c r="N7" s="35">
        <f>VLOOKUP($K7,reporting_base!$A$2:$AK$154,'Tab-reporting_baseline'!N$1,FALSE)</f>
        <v>1625.237332</v>
      </c>
      <c r="O7" s="35">
        <f>VLOOKUP($K7,reporting_base!$A$2:$AK$154,'Tab-reporting_baseline'!O$1,FALSE)</f>
        <v>1825.642707</v>
      </c>
      <c r="P7" s="35">
        <f>VLOOKUP($K7,reporting_base!$A$2:$AK$154,'Tab-reporting_baseline'!P$1,FALSE)</f>
        <v>2499.479543</v>
      </c>
      <c r="Q7" s="35">
        <f>VLOOKUP($K7,reporting_base!$A$2:$AK$154,'Tab-reporting_baseline'!Q$1,FALSE)</f>
        <v>2909.737103</v>
      </c>
      <c r="R7" s="35"/>
      <c r="S7" s="37" t="s">
        <v>75</v>
      </c>
      <c r="T7" s="3" t="s">
        <v>170</v>
      </c>
      <c r="U7" s="35">
        <f>VLOOKUP($T7,reporting_base!$A$2:$AK$154,'Tab-reporting_baseline'!U$1,FALSE)</f>
        <v>10448.99334</v>
      </c>
      <c r="V7" s="35">
        <f>VLOOKUP($T7,reporting_base!$A$2:$AK$154,'Tab-reporting_baseline'!V$1,FALSE)</f>
        <v>12818.9558</v>
      </c>
      <c r="W7" s="35">
        <f>VLOOKUP($T7,reporting_base!$A$2:$AK$154,'Tab-reporting_baseline'!W$1,FALSE)</f>
        <v>18103.70562</v>
      </c>
      <c r="X7" s="35">
        <f>VLOOKUP($T7,reporting_base!$A$2:$AK$154,'Tab-reporting_baseline'!X$1,FALSE)</f>
        <v>23125.70466</v>
      </c>
      <c r="Y7" s="35">
        <f>VLOOKUP($T7,reporting_base!$A$2:$AK$154,'Tab-reporting_baseline'!Y$1,FALSE)</f>
        <v>32973.73225</v>
      </c>
      <c r="Z7" s="35">
        <f>VLOOKUP($T7,reporting_base!$A$2:$AK$154,'Tab-reporting_baseline'!Z$1,FALSE)</f>
        <v>42384.28209</v>
      </c>
      <c r="AA7" s="35"/>
      <c r="AB7" s="37" t="s">
        <v>171</v>
      </c>
      <c r="AC7" s="3" t="s">
        <v>172</v>
      </c>
      <c r="AD7" s="35">
        <f>VLOOKUP($AC7,reporting_base!$A$2:$AK$154,'Tab-reporting_baseline'!AD$1,FALSE)</f>
        <v>25.25432093</v>
      </c>
      <c r="AE7" s="35">
        <f>VLOOKUP($AC7,reporting_base!$A$2:$AK$154,'Tab-reporting_baseline'!AE$1,FALSE)</f>
        <v>25.83155561</v>
      </c>
      <c r="AF7" s="35">
        <f>VLOOKUP($AC7,reporting_base!$A$2:$AK$154,'Tab-reporting_baseline'!AF$1,FALSE)</f>
        <v>28.56273603</v>
      </c>
      <c r="AG7" s="35">
        <f>VLOOKUP($AC7,reporting_base!$A$2:$AK$154,'Tab-reporting_baseline'!AG$1,FALSE)</f>
        <v>28.23118984</v>
      </c>
      <c r="AH7" s="35">
        <f>VLOOKUP($AC7,reporting_base!$A$2:$AK$154,'Tab-reporting_baseline'!AH$1,FALSE)</f>
        <v>21.51348193</v>
      </c>
      <c r="AI7" s="35">
        <f>VLOOKUP($AC7,reporting_base!$A$2:$AK$154,'Tab-reporting_baseline'!AI$1,FALSE)</f>
        <v>15.79588602</v>
      </c>
      <c r="AJ7" s="3"/>
      <c r="AK7" s="37" t="s">
        <v>171</v>
      </c>
      <c r="AL7" s="3" t="s">
        <v>173</v>
      </c>
      <c r="AM7" s="35">
        <f>VLOOKUP($AL7,reporting_base!$A$2:$AK$154,AM$1,FALSE)</f>
        <v>1590.655315</v>
      </c>
      <c r="AN7" s="35">
        <f>VLOOKUP($AL7,reporting_base!$A$2:$AK$154,AN$1,FALSE)</f>
        <v>1791.542253</v>
      </c>
      <c r="AO7" s="35">
        <f>VLOOKUP($AL7,reporting_base!$A$2:$AK$154,AO$1,FALSE)</f>
        <v>2393.231166</v>
      </c>
      <c r="AP7" s="35">
        <f>VLOOKUP($AL7,reporting_base!$A$2:$AK$154,AP$1,FALSE)</f>
        <v>3092.006246</v>
      </c>
      <c r="AQ7" s="35">
        <f>VLOOKUP($AL7,reporting_base!$A$2:$AK$154,AQ$1,FALSE)</f>
        <v>4296.40103</v>
      </c>
      <c r="AR7" s="35">
        <f>VLOOKUP($AL7,reporting_base!$A$2:$AK$154,AR$1,FALSE)</f>
        <v>5219.74262</v>
      </c>
      <c r="AS7" s="3"/>
      <c r="AT7" s="37" t="s">
        <v>171</v>
      </c>
      <c r="AU7" s="3" t="s">
        <v>174</v>
      </c>
      <c r="AV7" s="35">
        <f>VLOOKUP($AU7,reporting_base!$A$2:$AK$154,AV$1,FALSE)</f>
        <v>2194.228188</v>
      </c>
      <c r="AW7" s="35">
        <f>VLOOKUP($AU7,reporting_base!$A$2:$AK$154,AW$1,FALSE)</f>
        <v>2469.112253</v>
      </c>
      <c r="AX7" s="35">
        <f>VLOOKUP($AU7,reporting_base!$A$2:$AK$154,AX$1,FALSE)</f>
        <v>3221.187732</v>
      </c>
      <c r="AY7" s="35">
        <f>VLOOKUP($AU7,reporting_base!$A$2:$AK$154,AY$1,FALSE)</f>
        <v>3862.072808</v>
      </c>
      <c r="AZ7" s="35">
        <f>VLOOKUP($AU7,reporting_base!$A$2:$AK$154,AZ$1,FALSE)</f>
        <v>4773.482325</v>
      </c>
      <c r="BA7" s="35">
        <f>VLOOKUP($AU7,reporting_base!$A$2:$AK$154,BA$1,FALSE)</f>
        <v>5684.892064</v>
      </c>
      <c r="BB7" s="3"/>
      <c r="BC7" s="37" t="s">
        <v>171</v>
      </c>
      <c r="BD7" s="3" t="s">
        <v>175</v>
      </c>
      <c r="BE7" s="35">
        <f>VLOOKUP($BD7,reporting_base!$A$2:$AK$154,BE$1,FALSE)</f>
        <v>6037.734874</v>
      </c>
      <c r="BF7" s="35">
        <f>VLOOKUP($BD7,reporting_base!$A$2:$AK$154,BF$1,FALSE)</f>
        <v>6796.607902</v>
      </c>
      <c r="BG7" s="35">
        <f>VLOOKUP($BD7,reporting_base!$A$2:$AK$154,BG$1,FALSE)</f>
        <v>8906.706991</v>
      </c>
      <c r="BH7" s="35">
        <f>VLOOKUP($BD7,reporting_base!$A$2:$AK$154,BH$1,FALSE)</f>
        <v>10716.44579</v>
      </c>
      <c r="BI7" s="35">
        <f>VLOOKUP($BD7,reporting_base!$A$2:$AK$154,BI$1,FALSE)</f>
        <v>14209.96282</v>
      </c>
      <c r="BJ7" s="35">
        <f>VLOOKUP($BD7,reporting_base!$A$2:$AK$154,BJ$1,FALSE)</f>
        <v>17097.86218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ht="14.25" customHeight="1">
      <c r="A8" s="37" t="s">
        <v>75</v>
      </c>
      <c r="B8" s="3" t="s">
        <v>176</v>
      </c>
      <c r="C8" s="35">
        <f>VLOOKUP($B8,reporting_base!$A$2:$AK$154,'Tab-reporting_baseline'!C$1,FALSE)</f>
        <v>6789.323294</v>
      </c>
      <c r="D8" s="35">
        <f>VLOOKUP($B8,reporting_base!$A$2:$AK$154,'Tab-reporting_baseline'!D$1,FALSE)</f>
        <v>8278.544669</v>
      </c>
      <c r="E8" s="35">
        <f>VLOOKUP($B8,reporting_base!$A$2:$AK$154,'Tab-reporting_baseline'!E$1,FALSE)</f>
        <v>11747.61052</v>
      </c>
      <c r="F8" s="35">
        <f>VLOOKUP($B8,reporting_base!$A$2:$AK$154,'Tab-reporting_baseline'!F$1,FALSE)</f>
        <v>14976.54763</v>
      </c>
      <c r="G8" s="35">
        <f>VLOOKUP($B8,reporting_base!$A$2:$AK$154,'Tab-reporting_baseline'!G$1,FALSE)</f>
        <v>21591.99907</v>
      </c>
      <c r="H8" s="35">
        <f>VLOOKUP($B8,reporting_base!$A$2:$AK$154,'Tab-reporting_baseline'!H$1,FALSE)</f>
        <v>27538.10012</v>
      </c>
      <c r="I8" s="3"/>
      <c r="J8" s="37" t="s">
        <v>171</v>
      </c>
      <c r="K8" s="3" t="s">
        <v>177</v>
      </c>
      <c r="L8" s="35">
        <f>VLOOKUP($K8,reporting_base!$A$2:$AK$154,'Tab-reporting_baseline'!L$1,FALSE)</f>
        <v>52.02356244</v>
      </c>
      <c r="M8" s="35">
        <f>VLOOKUP($K8,reporting_base!$A$2:$AK$154,'Tab-reporting_baseline'!M$1,FALSE)</f>
        <v>57.48330875</v>
      </c>
      <c r="N8" s="35">
        <f>VLOOKUP($K8,reporting_base!$A$2:$AK$154,'Tab-reporting_baseline'!N$1,FALSE)</f>
        <v>51.21162895</v>
      </c>
      <c r="O8" s="35">
        <f>VLOOKUP($K8,reporting_base!$A$2:$AK$154,'Tab-reporting_baseline'!O$1,FALSE)</f>
        <v>54.6923231</v>
      </c>
      <c r="P8" s="35">
        <f>VLOOKUP($K8,reporting_base!$A$2:$AK$154,'Tab-reporting_baseline'!P$1,FALSE)</f>
        <v>88.82023975</v>
      </c>
      <c r="Q8" s="35">
        <f>VLOOKUP($K8,reporting_base!$A$2:$AK$154,'Tab-reporting_baseline'!Q$1,FALSE)</f>
        <v>115.3723546</v>
      </c>
      <c r="R8" s="35"/>
      <c r="S8" s="37" t="s">
        <v>178</v>
      </c>
      <c r="T8" s="3" t="s">
        <v>179</v>
      </c>
      <c r="U8" s="60">
        <f>VLOOKUP($T8,reporting_base!$A$2:$AK$154,'Tab-reporting_baseline'!U$1,FALSE)</f>
        <v>5285.750044</v>
      </c>
      <c r="V8" s="60">
        <f>VLOOKUP($T8,reporting_base!$A$2:$AK$154,'Tab-reporting_baseline'!V$1,FALSE)</f>
        <v>6038.631336</v>
      </c>
      <c r="W8" s="60">
        <f>VLOOKUP($T8,reporting_base!$A$2:$AK$154,'Tab-reporting_baseline'!W$1,FALSE)</f>
        <v>4638.937002</v>
      </c>
      <c r="X8" s="60">
        <f>VLOOKUP($T8,reporting_base!$A$2:$AK$154,'Tab-reporting_baseline'!X$1,FALSE)</f>
        <v>8355.978759</v>
      </c>
      <c r="Y8" s="60">
        <f>VLOOKUP($T8,reporting_base!$A$2:$AK$154,'Tab-reporting_baseline'!Y$1,FALSE)</f>
        <v>11704.38852</v>
      </c>
      <c r="Z8" s="60">
        <f>VLOOKUP($T8,reporting_base!$A$2:$AK$154,'Tab-reporting_baseline'!Z$1,FALSE)</f>
        <v>12850.88458</v>
      </c>
      <c r="AA8" s="35"/>
      <c r="AB8" s="37" t="s">
        <v>77</v>
      </c>
      <c r="AC8" s="3" t="s">
        <v>180</v>
      </c>
      <c r="AD8" s="35">
        <f>VLOOKUP($AC8,reporting_base!$A$2:$AK$154,'Tab-reporting_baseline'!AD$1,FALSE)</f>
        <v>6.596469694</v>
      </c>
      <c r="AE8" s="35">
        <f>VLOOKUP($AC8,reporting_base!$A$2:$AK$154,'Tab-reporting_baseline'!AE$1,FALSE)</f>
        <v>7.876138507</v>
      </c>
      <c r="AF8" s="35">
        <f>VLOOKUP($AC8,reporting_base!$A$2:$AK$154,'Tab-reporting_baseline'!AF$1,FALSE)</f>
        <v>10.991243</v>
      </c>
      <c r="AG8" s="35">
        <f>VLOOKUP($AC8,reporting_base!$A$2:$AK$154,'Tab-reporting_baseline'!AG$1,FALSE)</f>
        <v>14.00842176</v>
      </c>
      <c r="AH8" s="35">
        <f>VLOOKUP($AC8,reporting_base!$A$2:$AK$154,'Tab-reporting_baseline'!AH$1,FALSE)</f>
        <v>12.60178842</v>
      </c>
      <c r="AI8" s="35">
        <f>VLOOKUP($AC8,reporting_base!$A$2:$AK$154,'Tab-reporting_baseline'!AI$1,FALSE)</f>
        <v>11.94477186</v>
      </c>
      <c r="AJ8" s="3"/>
      <c r="AK8" s="37" t="s">
        <v>77</v>
      </c>
      <c r="AL8" s="3" t="s">
        <v>181</v>
      </c>
      <c r="AM8" s="35">
        <f>VLOOKUP($AL8,reporting_base!$A$2:$AK$154,AM$1,FALSE)</f>
        <v>381.5980361</v>
      </c>
      <c r="AN8" s="35">
        <f>VLOOKUP($AL8,reporting_base!$A$2:$AK$154,AN$1,FALSE)</f>
        <v>485.7689705</v>
      </c>
      <c r="AO8" s="35">
        <f>VLOOKUP($AL8,reporting_base!$A$2:$AK$154,AO$1,FALSE)</f>
        <v>774.3428972</v>
      </c>
      <c r="AP8" s="35">
        <f>VLOOKUP($AL8,reporting_base!$A$2:$AK$154,AP$1,FALSE)</f>
        <v>1226.457211</v>
      </c>
      <c r="AQ8" s="35">
        <f>VLOOKUP($AL8,reporting_base!$A$2:$AK$154,AQ$1,FALSE)</f>
        <v>2049.067569</v>
      </c>
      <c r="AR8" s="35">
        <f>VLOOKUP($AL8,reporting_base!$A$2:$AK$154,AR$1,FALSE)</f>
        <v>3101.953562</v>
      </c>
      <c r="AS8" s="3"/>
      <c r="AT8" s="37" t="s">
        <v>77</v>
      </c>
      <c r="AU8" s="3" t="s">
        <v>182</v>
      </c>
      <c r="AV8" s="35">
        <f>VLOOKUP($AU8,reporting_base!$A$2:$AK$154,AV$1,FALSE)</f>
        <v>71.85720921</v>
      </c>
      <c r="AW8" s="35">
        <f>VLOOKUP($AU8,reporting_base!$A$2:$AK$154,AW$1,FALSE)</f>
        <v>157.3250377</v>
      </c>
      <c r="AX8" s="35">
        <f>VLOOKUP($AU8,reporting_base!$A$2:$AK$154,AX$1,FALSE)</f>
        <v>310.821555</v>
      </c>
      <c r="AY8" s="35">
        <f>VLOOKUP($AU8,reporting_base!$A$2:$AK$154,AY$1,FALSE)</f>
        <v>586.5250076</v>
      </c>
      <c r="AZ8" s="35">
        <f>VLOOKUP($AU8,reporting_base!$A$2:$AK$154,AZ$1,FALSE)</f>
        <v>840.385739</v>
      </c>
      <c r="BA8" s="35">
        <f>VLOOKUP($AU8,reporting_base!$A$2:$AK$154,BA$1,FALSE)</f>
        <v>1630.248099</v>
      </c>
      <c r="BB8" s="3"/>
      <c r="BC8" s="37" t="s">
        <v>77</v>
      </c>
      <c r="BD8" s="3" t="s">
        <v>183</v>
      </c>
      <c r="BE8" s="35">
        <f>VLOOKUP($BD8,reporting_base!$A$2:$AK$154,BE$1,FALSE)</f>
        <v>2588.374994</v>
      </c>
      <c r="BF8" s="35">
        <f>VLOOKUP($BD8,reporting_base!$A$2:$AK$154,BF$1,FALSE)</f>
        <v>3226.130241</v>
      </c>
      <c r="BG8" s="35">
        <f>VLOOKUP($BD8,reporting_base!$A$2:$AK$154,BG$1,FALSE)</f>
        <v>4858.730138</v>
      </c>
      <c r="BH8" s="35">
        <f>VLOOKUP($BD8,reporting_base!$A$2:$AK$154,BH$1,FALSE)</f>
        <v>6479.486814</v>
      </c>
      <c r="BI8" s="35">
        <f>VLOOKUP($BD8,reporting_base!$A$2:$AK$154,BI$1,FALSE)</f>
        <v>9145.135376</v>
      </c>
      <c r="BJ8" s="35">
        <f>VLOOKUP($BD8,reporting_base!$A$2:$AK$154,BJ$1,FALSE)</f>
        <v>12007.69133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ht="14.25" customHeight="1">
      <c r="A9" s="37" t="s">
        <v>77</v>
      </c>
      <c r="B9" s="3" t="s">
        <v>184</v>
      </c>
      <c r="C9" s="35">
        <f>VLOOKUP($B9,reporting_base!$A$2:$AK$154,'Tab-reporting_baseline'!C$1,FALSE)</f>
        <v>1372.721324</v>
      </c>
      <c r="D9" s="35">
        <f>VLOOKUP($B9,reporting_base!$A$2:$AK$154,'Tab-reporting_baseline'!D$1,FALSE)</f>
        <v>1702.933298</v>
      </c>
      <c r="E9" s="35">
        <f>VLOOKUP($B9,reporting_base!$A$2:$AK$154,'Tab-reporting_baseline'!E$1,FALSE)</f>
        <v>2566.936256</v>
      </c>
      <c r="F9" s="35">
        <f>VLOOKUP($B9,reporting_base!$A$2:$AK$154,'Tab-reporting_baseline'!F$1,FALSE)</f>
        <v>3440.003557</v>
      </c>
      <c r="G9" s="35">
        <f>VLOOKUP($B9,reporting_base!$A$2:$AK$154,'Tab-reporting_baseline'!G$1,FALSE)</f>
        <v>4855.846804</v>
      </c>
      <c r="H9" s="35">
        <f>VLOOKUP($B9,reporting_base!$A$2:$AK$154,'Tab-reporting_baseline'!H$1,FALSE)</f>
        <v>6375.3057</v>
      </c>
      <c r="I9" s="3"/>
      <c r="J9" s="37" t="s">
        <v>77</v>
      </c>
      <c r="K9" s="3" t="s">
        <v>185</v>
      </c>
      <c r="L9" s="35">
        <f>VLOOKUP($K9,reporting_base!$A$2:$AK$154,'Tab-reporting_baseline'!L$1,FALSE)</f>
        <v>8764.557019</v>
      </c>
      <c r="M9" s="35">
        <f>VLOOKUP($K9,reporting_base!$A$2:$AK$154,'Tab-reporting_baseline'!M$1,FALSE)</f>
        <v>10670.18556</v>
      </c>
      <c r="N9" s="35">
        <f>VLOOKUP($K9,reporting_base!$A$2:$AK$154,'Tab-reporting_baseline'!N$1,FALSE)</f>
        <v>15785.75068</v>
      </c>
      <c r="O9" s="35">
        <f>VLOOKUP($K9,reporting_base!$A$2:$AK$154,'Tab-reporting_baseline'!O$1,FALSE)</f>
        <v>20415.0545</v>
      </c>
      <c r="P9" s="35">
        <f>VLOOKUP($K9,reporting_base!$A$2:$AK$154,'Tab-reporting_baseline'!P$1,FALSE)</f>
        <v>28808.03755</v>
      </c>
      <c r="Q9" s="35">
        <f>VLOOKUP($K9,reporting_base!$A$2:$AK$154,'Tab-reporting_baseline'!Q$1,FALSE)</f>
        <v>35789.91577</v>
      </c>
      <c r="R9" s="35"/>
      <c r="S9" s="37" t="s">
        <v>71</v>
      </c>
      <c r="T9" s="3" t="s">
        <v>186</v>
      </c>
      <c r="U9" s="35">
        <f>VLOOKUP($T9,reporting_base!$A$2:$AK$154,'Tab-reporting_baseline'!U$1,FALSE)</f>
        <v>3196.746184</v>
      </c>
      <c r="V9" s="35">
        <f>VLOOKUP($T9,reporting_base!$A$2:$AK$154,'Tab-reporting_baseline'!V$1,FALSE)</f>
        <v>3084.067521</v>
      </c>
      <c r="W9" s="35">
        <f>VLOOKUP($T9,reporting_base!$A$2:$AK$154,'Tab-reporting_baseline'!W$1,FALSE)</f>
        <v>2109.15719</v>
      </c>
      <c r="X9" s="35">
        <f>VLOOKUP($T9,reporting_base!$A$2:$AK$154,'Tab-reporting_baseline'!X$1,FALSE)</f>
        <v>4907.223114</v>
      </c>
      <c r="Y9" s="35">
        <f>VLOOKUP($T9,reporting_base!$A$2:$AK$154,'Tab-reporting_baseline'!Y$1,FALSE)</f>
        <v>6983.652508</v>
      </c>
      <c r="Z9" s="35">
        <f>VLOOKUP($T9,reporting_base!$A$2:$AK$154,'Tab-reporting_baseline'!Z$1,FALSE)</f>
        <v>7245.628046</v>
      </c>
      <c r="AA9" s="35"/>
      <c r="AB9" s="61" t="s">
        <v>187</v>
      </c>
      <c r="AC9" s="62" t="s">
        <v>188</v>
      </c>
      <c r="AD9" s="63">
        <f>VLOOKUP($AC9,reporting_base!$A$2:$AK$154,'Tab-reporting_baseline'!AD$1,FALSE)</f>
        <v>3392.819525</v>
      </c>
      <c r="AE9" s="63">
        <f>VLOOKUP($AC9,reporting_base!$A$2:$AK$154,'Tab-reporting_baseline'!AE$1,FALSE)</f>
        <v>3707.767877</v>
      </c>
      <c r="AF9" s="63">
        <f>VLOOKUP($AC9,reporting_base!$A$2:$AK$154,'Tab-reporting_baseline'!AF$1,FALSE)</f>
        <v>3868.075845</v>
      </c>
      <c r="AG9" s="63">
        <f>VLOOKUP($AC9,reporting_base!$A$2:$AK$154,'Tab-reporting_baseline'!AG$1,FALSE)</f>
        <v>3980.105731</v>
      </c>
      <c r="AH9" s="63">
        <f>VLOOKUP($AC9,reporting_base!$A$2:$AK$154,'Tab-reporting_baseline'!AH$1,FALSE)</f>
        <v>4132.440656</v>
      </c>
      <c r="AI9" s="63">
        <f>VLOOKUP($AC9,reporting_base!$A$2:$AK$154,'Tab-reporting_baseline'!AI$1,FALSE)</f>
        <v>4200.897059</v>
      </c>
      <c r="AJ9" s="3"/>
      <c r="AK9" s="61" t="s">
        <v>187</v>
      </c>
      <c r="AL9" s="62" t="s">
        <v>189</v>
      </c>
      <c r="AM9" s="63">
        <f>VLOOKUP($AL9,reporting_base!$A$2:$AK$154,AM$1,FALSE)</f>
        <v>16808.7</v>
      </c>
      <c r="AN9" s="63">
        <f>VLOOKUP($AL9,reporting_base!$A$2:$AK$154,AN$1,FALSE)</f>
        <v>20013.0756</v>
      </c>
      <c r="AO9" s="63">
        <f>VLOOKUP($AL9,reporting_base!$A$2:$AK$154,AO$1,FALSE)</f>
        <v>24615.36983</v>
      </c>
      <c r="AP9" s="63">
        <f>VLOOKUP($AL9,reporting_base!$A$2:$AK$154,AP$1,FALSE)</f>
        <v>32597.01242</v>
      </c>
      <c r="AQ9" s="63">
        <f>VLOOKUP($AL9,reporting_base!$A$2:$AK$154,AQ$1,FALSE)</f>
        <v>60010.85982</v>
      </c>
      <c r="AR9" s="63">
        <f>VLOOKUP($AL9,reporting_base!$A$2:$AK$154,AR$1,FALSE)</f>
        <v>103815.802</v>
      </c>
      <c r="AS9" s="3"/>
      <c r="AT9" s="61" t="s">
        <v>187</v>
      </c>
      <c r="AU9" s="62" t="s">
        <v>190</v>
      </c>
      <c r="AV9" s="63">
        <f>VLOOKUP($AU9,reporting_base!$A$2:$AK$154,AV$1,FALSE)</f>
        <v>78446.30001</v>
      </c>
      <c r="AW9" s="63">
        <f>VLOOKUP($AU9,reporting_base!$A$2:$AK$154,AW$1,FALSE)</f>
        <v>93219.60931</v>
      </c>
      <c r="AX9" s="63">
        <f>VLOOKUP($AU9,reporting_base!$A$2:$AK$154,AX$1,FALSE)</f>
        <v>110395.9759</v>
      </c>
      <c r="AY9" s="63">
        <f>VLOOKUP($AU9,reporting_base!$A$2:$AK$154,AY$1,FALSE)</f>
        <v>137704.2353</v>
      </c>
      <c r="AZ9" s="63">
        <f>VLOOKUP($AU9,reporting_base!$A$2:$AK$154,AZ$1,FALSE)</f>
        <v>240025.2402</v>
      </c>
      <c r="BA9" s="63">
        <f>VLOOKUP($AU9,reporting_base!$A$2:$AK$154,BA$1,FALSE)</f>
        <v>396617.7194</v>
      </c>
      <c r="BB9" s="3"/>
      <c r="BC9" s="61" t="s">
        <v>187</v>
      </c>
      <c r="BD9" s="62" t="s">
        <v>191</v>
      </c>
      <c r="BE9" s="63">
        <f>VLOOKUP($BD9,reporting_base!$A$2:$AK$154,BE$1,FALSE)</f>
        <v>150502.7647</v>
      </c>
      <c r="BF9" s="63">
        <f>VLOOKUP($BD9,reporting_base!$A$2:$AK$154,BF$1,FALSE)</f>
        <v>179454.094</v>
      </c>
      <c r="BG9" s="63">
        <f>VLOOKUP($BD9,reporting_base!$A$2:$AK$154,BG$1,FALSE)</f>
        <v>214808.8382</v>
      </c>
      <c r="BH9" s="63">
        <f>VLOOKUP($BD9,reporting_base!$A$2:$AK$154,BH$1,FALSE)</f>
        <v>269949.487</v>
      </c>
      <c r="BI9" s="63">
        <f>VLOOKUP($BD9,reporting_base!$A$2:$AK$154,BI$1,FALSE)</f>
        <v>462250.4695</v>
      </c>
      <c r="BJ9" s="63">
        <f>VLOOKUP($BD9,reporting_base!$A$2:$AK$154,BJ$1,FALSE)</f>
        <v>748647.9597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ht="14.25" customHeight="1">
      <c r="A10" s="26" t="s">
        <v>192</v>
      </c>
      <c r="B10" s="3" t="s">
        <v>193</v>
      </c>
      <c r="C10" s="35">
        <f>VLOOKUP($B10,reporting_base!$A$2:$AK$154,'Tab-reporting_baseline'!C$1,FALSE)</f>
        <v>7532.000001</v>
      </c>
      <c r="D10" s="35">
        <f>VLOOKUP($B10,reporting_base!$A$2:$AK$154,'Tab-reporting_baseline'!D$1,FALSE)</f>
        <v>8916.242677</v>
      </c>
      <c r="E10" s="35">
        <f>VLOOKUP($B10,reporting_base!$A$2:$AK$154,'Tab-reporting_baseline'!E$1,FALSE)</f>
        <v>9788.133639</v>
      </c>
      <c r="F10" s="35">
        <f>VLOOKUP($B10,reporting_base!$A$2:$AK$154,'Tab-reporting_baseline'!F$1,FALSE)</f>
        <v>13171.81259</v>
      </c>
      <c r="G10" s="35">
        <f>VLOOKUP($B10,reporting_base!$A$2:$AK$154,'Tab-reporting_baseline'!G$1,FALSE)</f>
        <v>18792.82879</v>
      </c>
      <c r="H10" s="35">
        <f>VLOOKUP($B10,reporting_base!$A$2:$AK$154,'Tab-reporting_baseline'!H$1,FALSE)</f>
        <v>21403.84172</v>
      </c>
      <c r="I10" s="3"/>
      <c r="J10" s="37" t="s">
        <v>194</v>
      </c>
      <c r="K10" s="3" t="s">
        <v>179</v>
      </c>
      <c r="L10" s="35">
        <f>VLOOKUP($K10,reporting_base!$A$2:$AK$154,'Tab-reporting_baseline'!L$1,FALSE)</f>
        <v>5285.750044</v>
      </c>
      <c r="M10" s="35">
        <f>VLOOKUP($K10,reporting_base!$A$2:$AK$154,'Tab-reporting_baseline'!M$1,FALSE)</f>
        <v>6038.631336</v>
      </c>
      <c r="N10" s="35">
        <f>VLOOKUP($K10,reporting_base!$A$2:$AK$154,'Tab-reporting_baseline'!N$1,FALSE)</f>
        <v>4638.937002</v>
      </c>
      <c r="O10" s="35">
        <f>VLOOKUP($K10,reporting_base!$A$2:$AK$154,'Tab-reporting_baseline'!O$1,FALSE)</f>
        <v>8355.978759</v>
      </c>
      <c r="P10" s="35">
        <f>VLOOKUP($K10,reporting_base!$A$2:$AK$154,'Tab-reporting_baseline'!P$1,FALSE)</f>
        <v>11704.38852</v>
      </c>
      <c r="Q10" s="35">
        <f>VLOOKUP($K10,reporting_base!$A$2:$AK$154,'Tab-reporting_baseline'!Q$1,FALSE)</f>
        <v>12850.88458</v>
      </c>
      <c r="R10" s="35"/>
      <c r="S10" s="37" t="s">
        <v>73</v>
      </c>
      <c r="T10" s="3" t="s">
        <v>195</v>
      </c>
      <c r="U10" s="35">
        <f>VLOOKUP($T10,reporting_base!$A$2:$AK$154,'Tab-reporting_baseline'!U$1,FALSE)</f>
        <v>1581.664183</v>
      </c>
      <c r="V10" s="35">
        <f>VLOOKUP($T10,reporting_base!$A$2:$AK$154,'Tab-reporting_baseline'!V$1,FALSE)</f>
        <v>2331.195593</v>
      </c>
      <c r="W10" s="35">
        <f>VLOOKUP($T10,reporting_base!$A$2:$AK$154,'Tab-reporting_baseline'!W$1,FALSE)</f>
        <v>1803.187965</v>
      </c>
      <c r="X10" s="35">
        <f>VLOOKUP($T10,reporting_base!$A$2:$AK$154,'Tab-reporting_baseline'!X$1,FALSE)</f>
        <v>2536.265292</v>
      </c>
      <c r="Y10" s="35">
        <f>VLOOKUP($T10,reporting_base!$A$2:$AK$154,'Tab-reporting_baseline'!Y$1,FALSE)</f>
        <v>3331.944998</v>
      </c>
      <c r="Z10" s="35">
        <f>VLOOKUP($T10,reporting_base!$A$2:$AK$154,'Tab-reporting_baseline'!Z$1,FALSE)</f>
        <v>3627.323153</v>
      </c>
      <c r="AA10" s="35"/>
      <c r="AB10" s="37"/>
      <c r="AC10" s="3"/>
      <c r="AD10" s="35"/>
      <c r="AE10" s="35"/>
      <c r="AF10" s="35"/>
      <c r="AG10" s="35"/>
      <c r="AH10" s="35"/>
      <c r="AI10" s="35"/>
      <c r="AJ10" s="3"/>
      <c r="AK10" s="37"/>
      <c r="AL10" s="3"/>
      <c r="AM10" s="35"/>
      <c r="AN10" s="35"/>
      <c r="AO10" s="35"/>
      <c r="AP10" s="35"/>
      <c r="AQ10" s="35"/>
      <c r="AR10" s="35"/>
      <c r="AS10" s="3"/>
      <c r="AT10" s="37"/>
      <c r="AU10" s="3"/>
      <c r="AV10" s="35"/>
      <c r="AW10" s="35"/>
      <c r="AX10" s="35"/>
      <c r="AY10" s="35"/>
      <c r="AZ10" s="35"/>
      <c r="BA10" s="35"/>
      <c r="BB10" s="3"/>
      <c r="BC10" s="37"/>
      <c r="BD10" s="3"/>
      <c r="BE10" s="35"/>
      <c r="BF10" s="35"/>
      <c r="BG10" s="35"/>
      <c r="BH10" s="35"/>
      <c r="BI10" s="35"/>
      <c r="BJ10" s="35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ht="14.25" customHeight="1">
      <c r="A11" s="64" t="s">
        <v>196</v>
      </c>
      <c r="B11" s="64"/>
      <c r="C11" s="63">
        <f t="shared" ref="C11:H11" si="1">C4+C10</f>
        <v>19183.81526</v>
      </c>
      <c r="D11" s="63">
        <f t="shared" si="1"/>
        <v>22459.96862</v>
      </c>
      <c r="E11" s="63">
        <f t="shared" si="1"/>
        <v>27711.60787</v>
      </c>
      <c r="F11" s="63">
        <f t="shared" si="1"/>
        <v>35073.25601</v>
      </c>
      <c r="G11" s="63">
        <f t="shared" si="1"/>
        <v>48550.9733</v>
      </c>
      <c r="H11" s="63">
        <f t="shared" si="1"/>
        <v>58609.25575</v>
      </c>
      <c r="I11" s="3"/>
      <c r="J11" s="64" t="s">
        <v>197</v>
      </c>
      <c r="K11" s="62" t="s">
        <v>198</v>
      </c>
      <c r="L11" s="63">
        <f t="shared" ref="L11:Q11" si="2">L4+L10</f>
        <v>23895.68173</v>
      </c>
      <c r="M11" s="63">
        <f t="shared" si="2"/>
        <v>29106.838</v>
      </c>
      <c r="N11" s="63">
        <f t="shared" si="2"/>
        <v>33130.64431</v>
      </c>
      <c r="O11" s="63">
        <f t="shared" si="2"/>
        <v>44273.30477</v>
      </c>
      <c r="P11" s="63">
        <f t="shared" si="2"/>
        <v>62598.60751</v>
      </c>
      <c r="Q11" s="63">
        <f t="shared" si="2"/>
        <v>74147.18035</v>
      </c>
      <c r="R11" s="60"/>
      <c r="S11" s="61" t="s">
        <v>75</v>
      </c>
      <c r="T11" s="62" t="s">
        <v>199</v>
      </c>
      <c r="U11" s="65">
        <f>VLOOKUP($T11,reporting_base!$A$2:$AK$154,'Tab-reporting_baseline'!U$1,FALSE)</f>
        <v>507.3396768</v>
      </c>
      <c r="V11" s="65">
        <f>VLOOKUP($T11,reporting_base!$A$2:$AK$154,'Tab-reporting_baseline'!V$1,FALSE)</f>
        <v>623.3682216</v>
      </c>
      <c r="W11" s="65">
        <f>VLOOKUP($T11,reporting_base!$A$2:$AK$154,'Tab-reporting_baseline'!W$1,FALSE)</f>
        <v>726.5918468</v>
      </c>
      <c r="X11" s="65">
        <f>VLOOKUP($T11,reporting_base!$A$2:$AK$154,'Tab-reporting_baseline'!X$1,FALSE)</f>
        <v>912.4903524</v>
      </c>
      <c r="Y11" s="65">
        <f>VLOOKUP($T11,reporting_base!$A$2:$AK$154,'Tab-reporting_baseline'!Y$1,FALSE)</f>
        <v>1388.791017</v>
      </c>
      <c r="Z11" s="65">
        <f>VLOOKUP($T11,reporting_base!$A$2:$AK$154,'Tab-reporting_baseline'!Z$1,FALSE)</f>
        <v>1977.933385</v>
      </c>
      <c r="AA11" s="60"/>
      <c r="AB11" s="26"/>
      <c r="AC11" s="3"/>
      <c r="AD11" s="60"/>
      <c r="AE11" s="60"/>
      <c r="AF11" s="60"/>
      <c r="AG11" s="60"/>
      <c r="AH11" s="60"/>
      <c r="AI11" s="60"/>
      <c r="AJ11" s="3"/>
      <c r="AK11" s="26"/>
      <c r="AL11" s="3"/>
      <c r="AM11" s="60"/>
      <c r="AN11" s="60"/>
      <c r="AO11" s="60"/>
      <c r="AP11" s="60"/>
      <c r="AQ11" s="60"/>
      <c r="AR11" s="60"/>
      <c r="AS11" s="3"/>
      <c r="AT11" s="26"/>
      <c r="AU11" s="3"/>
      <c r="AV11" s="60"/>
      <c r="AW11" s="60"/>
      <c r="AX11" s="60"/>
      <c r="AY11" s="60"/>
      <c r="AZ11" s="60"/>
      <c r="BA11" s="60"/>
      <c r="BB11" s="3"/>
      <c r="BC11" s="26"/>
      <c r="BD11" s="3"/>
      <c r="BE11" s="60"/>
      <c r="BF11" s="60"/>
      <c r="BG11" s="60"/>
      <c r="BH11" s="60"/>
      <c r="BI11" s="60"/>
      <c r="BJ11" s="60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ht="14.25" customHeight="1">
      <c r="A12" s="26" t="s">
        <v>200</v>
      </c>
      <c r="B12" s="3" t="s">
        <v>201</v>
      </c>
      <c r="C12" s="35">
        <f>VLOOKUP($B12,reporting_base!$A$2:$AK$154,'Tab-reporting_baseline'!C$1,FALSE)</f>
        <v>14205.15351</v>
      </c>
      <c r="D12" s="35">
        <f>VLOOKUP($B12,reporting_base!$A$2:$AK$154,'Tab-reporting_baseline'!D$1,FALSE)</f>
        <v>17058.85312</v>
      </c>
      <c r="E12" s="35">
        <f>VLOOKUP($B12,reporting_base!$A$2:$AK$154,'Tab-reporting_baseline'!E$1,FALSE)</f>
        <v>22508.10894</v>
      </c>
      <c r="F12" s="35">
        <f>VLOOKUP($B12,reporting_base!$A$2:$AK$154,'Tab-reporting_baseline'!F$1,FALSE)</f>
        <v>28340.34923</v>
      </c>
      <c r="G12" s="35">
        <f>VLOOKUP($B12,reporting_base!$A$2:$AK$154,'Tab-reporting_baseline'!G$1,FALSE)</f>
        <v>40172.56284</v>
      </c>
      <c r="H12" s="35">
        <f>VLOOKUP($B12,reporting_base!$A$2:$AK$154,'Tab-reporting_baseline'!H$1,FALSE)</f>
        <v>49247.67266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47" t="s">
        <v>202</v>
      </c>
      <c r="T12" s="3"/>
      <c r="U12" s="60">
        <f t="shared" ref="U12:Z12" si="3">U4+U8</f>
        <v>23895.68173</v>
      </c>
      <c r="V12" s="60">
        <f t="shared" si="3"/>
        <v>29106.838</v>
      </c>
      <c r="W12" s="60">
        <f t="shared" si="3"/>
        <v>33130.64431</v>
      </c>
      <c r="X12" s="60">
        <f t="shared" si="3"/>
        <v>44273.30477</v>
      </c>
      <c r="Y12" s="60">
        <f t="shared" si="3"/>
        <v>62598.60751</v>
      </c>
      <c r="Z12" s="60">
        <f t="shared" si="3"/>
        <v>74147.18035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ht="14.25" customHeight="1">
      <c r="A13" s="37" t="s">
        <v>147</v>
      </c>
      <c r="B13" s="3" t="s">
        <v>203</v>
      </c>
      <c r="C13" s="35">
        <f>VLOOKUP($B13,reporting_base!$A$2:$AK$154,'Tab-reporting_baseline'!C$1,FALSE)</f>
        <v>3167.976612</v>
      </c>
      <c r="D13" s="35">
        <f>VLOOKUP($B13,reporting_base!$A$2:$AK$154,'Tab-reporting_baseline'!D$1,FALSE)</f>
        <v>3951.344562</v>
      </c>
      <c r="E13" s="35">
        <f>VLOOKUP($B13,reporting_base!$A$2:$AK$154,'Tab-reporting_baseline'!E$1,FALSE)</f>
        <v>4473.623432</v>
      </c>
      <c r="F13" s="35">
        <f>VLOOKUP($B13,reporting_base!$A$2:$AK$154,'Tab-reporting_baseline'!F$1,FALSE)</f>
        <v>5640.825203</v>
      </c>
      <c r="G13" s="35">
        <f>VLOOKUP($B13,reporting_base!$A$2:$AK$154,'Tab-reporting_baseline'!G$1,FALSE)</f>
        <v>8118.266027</v>
      </c>
      <c r="H13" s="35">
        <f>VLOOKUP($B13,reporting_base!$A$2:$AK$154,'Tab-reporting_baseline'!H$1,FALSE)</f>
        <v>9750.797644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7" t="s">
        <v>71</v>
      </c>
      <c r="T13" s="3"/>
      <c r="U13" s="35">
        <f t="shared" ref="U13:Z13" si="4">U5+U9</f>
        <v>6660.052472</v>
      </c>
      <c r="V13" s="35">
        <f t="shared" si="4"/>
        <v>7585.969496</v>
      </c>
      <c r="W13" s="35">
        <f t="shared" si="4"/>
        <v>6398.309924</v>
      </c>
      <c r="X13" s="35">
        <f t="shared" si="4"/>
        <v>10256.6515</v>
      </c>
      <c r="Y13" s="35">
        <f t="shared" si="4"/>
        <v>14063.01684</v>
      </c>
      <c r="Z13" s="35">
        <f t="shared" si="4"/>
        <v>15254.155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ht="14.25" customHeight="1">
      <c r="A14" s="37" t="s">
        <v>155</v>
      </c>
      <c r="B14" s="3" t="s">
        <v>204</v>
      </c>
      <c r="C14" s="35">
        <f>VLOOKUP($B14,reporting_base!$A$2:$AK$154,'Tab-reporting_baseline'!C$1,FALSE)</f>
        <v>421.0064051</v>
      </c>
      <c r="D14" s="35">
        <f>VLOOKUP($B14,reporting_base!$A$2:$AK$154,'Tab-reporting_baseline'!D$1,FALSE)</f>
        <v>561.8047797</v>
      </c>
      <c r="E14" s="35">
        <f>VLOOKUP($B14,reporting_base!$A$2:$AK$154,'Tab-reporting_baseline'!E$1,FALSE)</f>
        <v>575.9562105</v>
      </c>
      <c r="F14" s="35">
        <f>VLOOKUP($B14,reporting_base!$A$2:$AK$154,'Tab-reporting_baseline'!F$1,FALSE)</f>
        <v>775.9128512</v>
      </c>
      <c r="G14" s="35">
        <f>VLOOKUP($B14,reporting_base!$A$2:$AK$154,'Tab-reporting_baseline'!G$1,FALSE)</f>
        <v>1091.424512</v>
      </c>
      <c r="H14" s="35">
        <f>VLOOKUP($B14,reporting_base!$A$2:$AK$154,'Tab-reporting_baseline'!H$1,FALSE)</f>
        <v>1333.017025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7" t="s">
        <v>73</v>
      </c>
      <c r="T14" s="3"/>
      <c r="U14" s="35">
        <f t="shared" ref="U14:Z14" si="5">U6+U10</f>
        <v>6279.296238</v>
      </c>
      <c r="V14" s="35">
        <f t="shared" si="5"/>
        <v>8078.544484</v>
      </c>
      <c r="W14" s="35">
        <f t="shared" si="5"/>
        <v>7902.036918</v>
      </c>
      <c r="X14" s="35">
        <f t="shared" si="5"/>
        <v>9978.458257</v>
      </c>
      <c r="Y14" s="35">
        <f t="shared" si="5"/>
        <v>14173.06741</v>
      </c>
      <c r="Z14" s="35">
        <f t="shared" si="5"/>
        <v>14530.80988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ht="14.25" customHeight="1">
      <c r="A15" s="37" t="s">
        <v>163</v>
      </c>
      <c r="B15" s="3" t="s">
        <v>205</v>
      </c>
      <c r="C15" s="35">
        <f>VLOOKUP($B15,reporting_base!$A$2:$AK$154,'Tab-reporting_baseline'!C$1,FALSE)</f>
        <v>865.0426065</v>
      </c>
      <c r="D15" s="35">
        <f>VLOOKUP($B15,reporting_base!$A$2:$AK$154,'Tab-reporting_baseline'!D$1,FALSE)</f>
        <v>1049.217719</v>
      </c>
      <c r="E15" s="35">
        <f>VLOOKUP($B15,reporting_base!$A$2:$AK$154,'Tab-reporting_baseline'!E$1,FALSE)</f>
        <v>1230.346263</v>
      </c>
      <c r="F15" s="35">
        <f>VLOOKUP($B15,reporting_base!$A$2:$AK$154,'Tab-reporting_baseline'!F$1,FALSE)</f>
        <v>1524.779536</v>
      </c>
      <c r="G15" s="35">
        <f>VLOOKUP($B15,reporting_base!$A$2:$AK$154,'Tab-reporting_baseline'!G$1,FALSE)</f>
        <v>2116.486818</v>
      </c>
      <c r="H15" s="35">
        <f>VLOOKUP($B15,reporting_base!$A$2:$AK$154,'Tab-reporting_baseline'!H$1,FALSE)</f>
        <v>2607.83831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61" t="s">
        <v>75</v>
      </c>
      <c r="T15" s="62"/>
      <c r="U15" s="65">
        <f t="shared" ref="U15:Z15" si="6">U7+U11</f>
        <v>10956.33302</v>
      </c>
      <c r="V15" s="65">
        <f t="shared" si="6"/>
        <v>13442.32402</v>
      </c>
      <c r="W15" s="65">
        <f t="shared" si="6"/>
        <v>18830.29747</v>
      </c>
      <c r="X15" s="65">
        <f t="shared" si="6"/>
        <v>24038.19501</v>
      </c>
      <c r="Y15" s="65">
        <f t="shared" si="6"/>
        <v>34362.52327</v>
      </c>
      <c r="Z15" s="65">
        <f t="shared" si="6"/>
        <v>44362.21548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ht="14.25" customHeight="1">
      <c r="A16" s="37" t="s">
        <v>171</v>
      </c>
      <c r="B16" s="3" t="s">
        <v>206</v>
      </c>
      <c r="C16" s="35">
        <f>VLOOKUP($B16,reporting_base!$A$2:$AK$154,'Tab-reporting_baseline'!C$1,FALSE)</f>
        <v>6076.766924</v>
      </c>
      <c r="D16" s="35">
        <f>VLOOKUP($B16,reporting_base!$A$2:$AK$154,'Tab-reporting_baseline'!D$1,FALSE)</f>
        <v>7023.762364</v>
      </c>
      <c r="E16" s="35">
        <f>VLOOKUP($B16,reporting_base!$A$2:$AK$154,'Tab-reporting_baseline'!E$1,FALSE)</f>
        <v>9605.960874</v>
      </c>
      <c r="F16" s="35">
        <f>VLOOKUP($B16,reporting_base!$A$2:$AK$154,'Tab-reporting_baseline'!F$1,FALSE)</f>
        <v>11837.14478</v>
      </c>
      <c r="G16" s="35">
        <f>VLOOKUP($B16,reporting_base!$A$2:$AK$154,'Tab-reporting_baseline'!G$1,FALSE)</f>
        <v>16779.09122</v>
      </c>
      <c r="H16" s="35">
        <f>VLOOKUP($B16,reporting_base!$A$2:$AK$154,'Tab-reporting_baseline'!H$1,FALSE)</f>
        <v>20541.57445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ht="14.25" customHeight="1">
      <c r="A17" s="37" t="s">
        <v>77</v>
      </c>
      <c r="B17" s="3" t="s">
        <v>207</v>
      </c>
      <c r="C17" s="35">
        <f>VLOOKUP($B17,reporting_base!$A$2:$AK$154,'Tab-reporting_baseline'!C$1,FALSE)</f>
        <v>3674.360968</v>
      </c>
      <c r="D17" s="35">
        <f>VLOOKUP($B17,reporting_base!$A$2:$AK$154,'Tab-reporting_baseline'!D$1,FALSE)</f>
        <v>4472.723693</v>
      </c>
      <c r="E17" s="35">
        <f>VLOOKUP($B17,reporting_base!$A$2:$AK$154,'Tab-reporting_baseline'!E$1,FALSE)</f>
        <v>6622.222164</v>
      </c>
      <c r="F17" s="35">
        <f>VLOOKUP($B17,reporting_base!$A$2:$AK$154,'Tab-reporting_baseline'!F$1,FALSE)</f>
        <v>8561.686868</v>
      </c>
      <c r="G17" s="35">
        <f>VLOOKUP($B17,reporting_base!$A$2:$AK$154,'Tab-reporting_baseline'!G$1,FALSE)</f>
        <v>12067.29426</v>
      </c>
      <c r="H17" s="35">
        <f>VLOOKUP($B17,reporting_base!$A$2:$AK$154,'Tab-reporting_baseline'!H$1,FALSE)</f>
        <v>15014.44523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208</v>
      </c>
      <c r="T17" s="3"/>
      <c r="U17" s="66">
        <f t="shared" ref="U17:Z17" si="7">U13+U14</f>
        <v>12939.34871</v>
      </c>
      <c r="V17" s="66">
        <f t="shared" si="7"/>
        <v>15664.51398</v>
      </c>
      <c r="W17" s="66">
        <f t="shared" si="7"/>
        <v>14300.34684</v>
      </c>
      <c r="X17" s="66">
        <f t="shared" si="7"/>
        <v>20235.10975</v>
      </c>
      <c r="Y17" s="66">
        <f t="shared" si="7"/>
        <v>28236.08425</v>
      </c>
      <c r="Z17" s="66">
        <f t="shared" si="7"/>
        <v>29784.96489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ht="14.25" customHeight="1">
      <c r="A18" s="37" t="s">
        <v>194</v>
      </c>
      <c r="B18" s="3" t="s">
        <v>209</v>
      </c>
      <c r="C18" s="35">
        <f>VLOOKUP($B18,reporting_base!$A$2:$AK$154,'Tab-reporting_baseline'!C$1,FALSE)</f>
        <v>2263.644129</v>
      </c>
      <c r="D18" s="35">
        <f>VLOOKUP($B18,reporting_base!$A$2:$AK$154,'Tab-reporting_baseline'!D$1,FALSE)</f>
        <v>2677.582752</v>
      </c>
      <c r="E18" s="35">
        <f>VLOOKUP($B18,reporting_base!$A$2:$AK$154,'Tab-reporting_baseline'!E$1,FALSE)</f>
        <v>2464.175098</v>
      </c>
      <c r="F18" s="35">
        <f>VLOOKUP($B18,reporting_base!$A$2:$AK$154,'Tab-reporting_baseline'!F$1,FALSE)</f>
        <v>3972.549813</v>
      </c>
      <c r="G18" s="35">
        <f>VLOOKUP($B18,reporting_base!$A$2:$AK$154,'Tab-reporting_baseline'!G$1,FALSE)</f>
        <v>5555.494945</v>
      </c>
      <c r="H18" s="35">
        <f>VLOOKUP($B18,reporting_base!$A$2:$AK$154,'Tab-reporting_baseline'!H$1,FALSE)</f>
        <v>6462.058416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ht="14.25" customHeight="1">
      <c r="A19" s="37" t="s">
        <v>210</v>
      </c>
      <c r="B19" s="3" t="s">
        <v>211</v>
      </c>
      <c r="C19" s="35">
        <f>VLOOKUP($B19,reporting_base!$A$2:$AK$154,'Tab-reporting_baseline'!C$1,FALSE)</f>
        <v>2698.017621</v>
      </c>
      <c r="D19" s="35">
        <f>VLOOKUP($B19,reporting_base!$A$2:$AK$154,'Tab-reporting_baseline'!D$1,FALSE)</f>
        <v>2704.491354</v>
      </c>
      <c r="E19" s="35">
        <f>VLOOKUP($B19,reporting_base!$A$2:$AK$154,'Tab-reporting_baseline'!E$1,FALSE)</f>
        <v>2718.787073</v>
      </c>
      <c r="F19" s="35">
        <f>VLOOKUP($B19,reporting_base!$A$2:$AK$154,'Tab-reporting_baseline'!F$1,FALSE)</f>
        <v>2737.784801</v>
      </c>
      <c r="G19" s="35">
        <f>VLOOKUP($B19,reporting_base!$A$2:$AK$154,'Tab-reporting_baseline'!G$1,FALSE)</f>
        <v>2795.647344</v>
      </c>
      <c r="H19" s="35">
        <f>VLOOKUP($B19,reporting_base!$A$2:$AK$154,'Tab-reporting_baseline'!H$1,FALSE)</f>
        <v>2866.583516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ht="14.25" customHeight="1">
      <c r="A20" s="37" t="s">
        <v>212</v>
      </c>
      <c r="B20" s="3"/>
      <c r="C20" s="35">
        <f t="shared" ref="C20:H20" si="8">C11-SUM(C12,C18,C19)</f>
        <v>17.000001</v>
      </c>
      <c r="D20" s="35">
        <f t="shared" si="8"/>
        <v>19.041391</v>
      </c>
      <c r="E20" s="35">
        <f t="shared" si="8"/>
        <v>20.536758</v>
      </c>
      <c r="F20" s="35">
        <f t="shared" si="8"/>
        <v>22.572166</v>
      </c>
      <c r="G20" s="35">
        <f t="shared" si="8"/>
        <v>27.268171</v>
      </c>
      <c r="H20" s="35">
        <f t="shared" si="8"/>
        <v>32.941158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ht="14.25" customHeight="1">
      <c r="A21" s="64" t="s">
        <v>213</v>
      </c>
      <c r="B21" s="62"/>
      <c r="C21" s="63">
        <f t="shared" ref="C21:H21" si="9">C12+C18+C19+C20</f>
        <v>19183.81526</v>
      </c>
      <c r="D21" s="63">
        <f t="shared" si="9"/>
        <v>22459.96862</v>
      </c>
      <c r="E21" s="63">
        <f t="shared" si="9"/>
        <v>27711.60787</v>
      </c>
      <c r="F21" s="63">
        <f t="shared" si="9"/>
        <v>35073.25601</v>
      </c>
      <c r="G21" s="63">
        <f t="shared" si="9"/>
        <v>48550.9733</v>
      </c>
      <c r="H21" s="63">
        <f t="shared" si="9"/>
        <v>58609.25575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ht="14.25" customHeight="1">
      <c r="A22" s="26" t="s">
        <v>214</v>
      </c>
      <c r="B22" s="3"/>
      <c r="C22" s="63">
        <f t="shared" ref="C22:H22" si="10">SUM(C13:C15,C18)</f>
        <v>6717.669753</v>
      </c>
      <c r="D22" s="63">
        <f t="shared" si="10"/>
        <v>8239.949813</v>
      </c>
      <c r="E22" s="63">
        <f t="shared" si="10"/>
        <v>8744.101004</v>
      </c>
      <c r="F22" s="63">
        <f t="shared" si="10"/>
        <v>11914.0674</v>
      </c>
      <c r="G22" s="63">
        <f t="shared" si="10"/>
        <v>16881.6723</v>
      </c>
      <c r="H22" s="63">
        <f t="shared" si="10"/>
        <v>20153.7114</v>
      </c>
      <c r="I22" s="3"/>
      <c r="J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ht="14.25" customHeight="1">
      <c r="A23" s="26"/>
      <c r="B23" s="1"/>
      <c r="C23" s="16"/>
      <c r="I23" s="3"/>
      <c r="J23" s="26"/>
      <c r="K23" s="1"/>
      <c r="L23" s="41"/>
      <c r="M23" s="6"/>
      <c r="N23" s="6"/>
      <c r="O23" s="6"/>
      <c r="P23" s="6"/>
      <c r="Q23" s="42"/>
      <c r="R23" s="67"/>
      <c r="T23" s="1"/>
      <c r="U23" s="19"/>
      <c r="V23" s="19"/>
      <c r="W23" s="19"/>
      <c r="X23" s="19"/>
      <c r="Y23" s="19"/>
      <c r="Z23" s="19"/>
      <c r="AA23" s="67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ht="14.25" customHeight="1">
      <c r="A24" s="3"/>
      <c r="B24" s="3"/>
      <c r="C24" s="5" t="s">
        <v>1</v>
      </c>
      <c r="D24" s="6"/>
      <c r="E24" s="6"/>
      <c r="F24" s="6"/>
      <c r="G24" s="6"/>
      <c r="H24" s="7"/>
      <c r="I24" s="27"/>
      <c r="J24" s="3"/>
      <c r="K24" s="3"/>
      <c r="L24" s="5" t="s">
        <v>1</v>
      </c>
      <c r="M24" s="6"/>
      <c r="N24" s="6"/>
      <c r="O24" s="6"/>
      <c r="P24" s="6"/>
      <c r="Q24" s="7"/>
      <c r="R24" s="55"/>
      <c r="S24" s="3"/>
      <c r="T24" s="3"/>
      <c r="U24" s="5" t="s">
        <v>1</v>
      </c>
      <c r="V24" s="6"/>
      <c r="W24" s="6"/>
      <c r="X24" s="6"/>
      <c r="Y24" s="6"/>
      <c r="Z24" s="7"/>
      <c r="AA24" s="55"/>
      <c r="AB24" s="3"/>
      <c r="AC24" s="3"/>
      <c r="AD24" s="5" t="s">
        <v>1</v>
      </c>
      <c r="AE24" s="6"/>
      <c r="AF24" s="6"/>
      <c r="AG24" s="6"/>
      <c r="AH24" s="6"/>
      <c r="AI24" s="7"/>
      <c r="AJ24" s="3"/>
      <c r="AK24" s="3"/>
      <c r="AL24" s="3"/>
      <c r="AM24" s="5" t="s">
        <v>1</v>
      </c>
      <c r="AN24" s="6"/>
      <c r="AO24" s="6"/>
      <c r="AP24" s="6"/>
      <c r="AQ24" s="6"/>
      <c r="AR24" s="7"/>
      <c r="AS24" s="3"/>
      <c r="AT24" s="3"/>
      <c r="AU24" s="3"/>
      <c r="AV24" s="5" t="s">
        <v>1</v>
      </c>
      <c r="AW24" s="6"/>
      <c r="AX24" s="6"/>
      <c r="AY24" s="6"/>
      <c r="AZ24" s="6"/>
      <c r="BA24" s="7"/>
      <c r="BB24" s="3"/>
      <c r="BC24" s="3"/>
      <c r="BD24" s="3"/>
      <c r="BE24" s="5" t="s">
        <v>1</v>
      </c>
      <c r="BF24" s="6"/>
      <c r="BG24" s="6"/>
      <c r="BH24" s="6"/>
      <c r="BI24" s="6"/>
      <c r="BJ24" s="7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ht="19.5" customHeight="1">
      <c r="A25" s="56" t="s">
        <v>215</v>
      </c>
      <c r="B25" s="8"/>
      <c r="C25" s="9">
        <v>2015.0</v>
      </c>
      <c r="D25" s="10">
        <v>2021.0</v>
      </c>
      <c r="E25" s="10">
        <v>2025.0</v>
      </c>
      <c r="F25" s="10">
        <v>2030.0</v>
      </c>
      <c r="G25" s="10">
        <v>2040.0</v>
      </c>
      <c r="H25" s="11">
        <v>2050.0</v>
      </c>
      <c r="I25" s="27"/>
      <c r="J25" s="68" t="s">
        <v>216</v>
      </c>
      <c r="K25" s="8"/>
      <c r="L25" s="9">
        <v>2015.0</v>
      </c>
      <c r="M25" s="10">
        <v>2021.0</v>
      </c>
      <c r="N25" s="10">
        <v>2025.0</v>
      </c>
      <c r="O25" s="10">
        <v>2030.0</v>
      </c>
      <c r="P25" s="10">
        <v>2040.0</v>
      </c>
      <c r="Q25" s="11">
        <v>2050.0</v>
      </c>
      <c r="R25" s="58"/>
      <c r="S25" s="68" t="s">
        <v>217</v>
      </c>
      <c r="T25" s="8"/>
      <c r="U25" s="9">
        <v>2015.0</v>
      </c>
      <c r="V25" s="10">
        <v>2021.0</v>
      </c>
      <c r="W25" s="10">
        <v>2025.0</v>
      </c>
      <c r="X25" s="10">
        <v>2030.0</v>
      </c>
      <c r="Y25" s="10">
        <v>2040.0</v>
      </c>
      <c r="Z25" s="11">
        <v>2050.0</v>
      </c>
      <c r="AA25" s="58"/>
      <c r="AB25" s="57" t="s">
        <v>218</v>
      </c>
      <c r="AC25" s="8"/>
      <c r="AD25" s="9">
        <v>2015.0</v>
      </c>
      <c r="AE25" s="10">
        <v>2021.0</v>
      </c>
      <c r="AF25" s="10">
        <v>2025.0</v>
      </c>
      <c r="AG25" s="10">
        <v>2030.0</v>
      </c>
      <c r="AH25" s="10">
        <v>2040.0</v>
      </c>
      <c r="AI25" s="11">
        <v>2050.0</v>
      </c>
      <c r="AJ25" s="3"/>
      <c r="AK25" s="57" t="s">
        <v>219</v>
      </c>
      <c r="AL25" s="8"/>
      <c r="AM25" s="9">
        <v>2015.0</v>
      </c>
      <c r="AN25" s="10">
        <v>2021.0</v>
      </c>
      <c r="AO25" s="10">
        <v>2025.0</v>
      </c>
      <c r="AP25" s="10">
        <v>2030.0</v>
      </c>
      <c r="AQ25" s="10">
        <v>2040.0</v>
      </c>
      <c r="AR25" s="11">
        <v>2050.0</v>
      </c>
      <c r="AS25" s="3"/>
      <c r="AT25" s="57" t="s">
        <v>220</v>
      </c>
      <c r="AU25" s="8"/>
      <c r="AV25" s="9">
        <v>2015.0</v>
      </c>
      <c r="AW25" s="10">
        <v>2021.0</v>
      </c>
      <c r="AX25" s="10">
        <v>2025.0</v>
      </c>
      <c r="AY25" s="10">
        <v>2030.0</v>
      </c>
      <c r="AZ25" s="10">
        <v>2040.0</v>
      </c>
      <c r="BA25" s="11">
        <v>2050.0</v>
      </c>
      <c r="BB25" s="3"/>
      <c r="BC25" s="57" t="s">
        <v>141</v>
      </c>
      <c r="BD25" s="8"/>
      <c r="BE25" s="9">
        <v>2015.0</v>
      </c>
      <c r="BF25" s="10">
        <v>2021.0</v>
      </c>
      <c r="BG25" s="10">
        <v>2025.0</v>
      </c>
      <c r="BH25" s="10">
        <v>2030.0</v>
      </c>
      <c r="BI25" s="10">
        <v>2040.0</v>
      </c>
      <c r="BJ25" s="11">
        <v>2050.0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ht="15.0" customHeight="1">
      <c r="A26" s="59" t="s">
        <v>221</v>
      </c>
      <c r="B26" s="3" t="s">
        <v>152</v>
      </c>
      <c r="C26" s="35">
        <f>VLOOKUP($B26,reporting_base!$A$2:$AK$154,'Tab-reporting_baseline'!C$1,FALSE)</f>
        <v>2310</v>
      </c>
      <c r="D26" s="35">
        <f>VLOOKUP($B26,reporting_base!$A$2:$AK$154,'Tab-reporting_baseline'!D$1,FALSE)</f>
        <v>2316.33207</v>
      </c>
      <c r="E26" s="35">
        <f>VLOOKUP($B26,reporting_base!$A$2:$AK$154,'Tab-reporting_baseline'!E$1,FALSE)</f>
        <v>2312.590816</v>
      </c>
      <c r="F26" s="35">
        <f>VLOOKUP($B26,reporting_base!$A$2:$AK$154,'Tab-reporting_baseline'!F$1,FALSE)</f>
        <v>2314.114748</v>
      </c>
      <c r="G26" s="35">
        <f>VLOOKUP($B26,reporting_base!$A$2:$AK$154,'Tab-reporting_baseline'!G$1,FALSE)</f>
        <v>2330.686884</v>
      </c>
      <c r="H26" s="35">
        <f>VLOOKUP($B26,reporting_base!$A$2:$AK$154,'Tab-reporting_baseline'!H$1,FALSE)</f>
        <v>2349.107831</v>
      </c>
      <c r="I26" s="35"/>
      <c r="J26" s="26" t="s">
        <v>222</v>
      </c>
      <c r="K26" s="3"/>
      <c r="L26" s="35">
        <f t="shared" ref="L26:Q26" si="11">L4</f>
        <v>18609.93169</v>
      </c>
      <c r="M26" s="35">
        <f t="shared" si="11"/>
        <v>23068.20666</v>
      </c>
      <c r="N26" s="35">
        <f t="shared" si="11"/>
        <v>28491.70731</v>
      </c>
      <c r="O26" s="35">
        <f t="shared" si="11"/>
        <v>35917.32601</v>
      </c>
      <c r="P26" s="35">
        <f t="shared" si="11"/>
        <v>50894.21899</v>
      </c>
      <c r="Q26" s="35">
        <f t="shared" si="11"/>
        <v>61296.29577</v>
      </c>
      <c r="R26" s="35"/>
      <c r="S26" s="26" t="s">
        <v>223</v>
      </c>
      <c r="T26" s="3" t="s">
        <v>145</v>
      </c>
      <c r="U26" s="60">
        <f t="shared" ref="U26:Z26" si="12">U4</f>
        <v>18609.93169</v>
      </c>
      <c r="V26" s="60">
        <f t="shared" si="12"/>
        <v>23068.20666</v>
      </c>
      <c r="W26" s="60">
        <f t="shared" si="12"/>
        <v>28491.70731</v>
      </c>
      <c r="X26" s="60">
        <f t="shared" si="12"/>
        <v>35917.32601</v>
      </c>
      <c r="Y26" s="60">
        <f t="shared" si="12"/>
        <v>50894.21899</v>
      </c>
      <c r="Z26" s="60">
        <f t="shared" si="12"/>
        <v>61296.29577</v>
      </c>
      <c r="AA26" s="35"/>
      <c r="AB26" s="37" t="s">
        <v>224</v>
      </c>
      <c r="AC26" s="3"/>
      <c r="AD26" s="35">
        <f t="shared" ref="AD26:AI26" si="13">AD4</f>
        <v>1593.293734</v>
      </c>
      <c r="AE26" s="35">
        <f t="shared" si="13"/>
        <v>1733.770081</v>
      </c>
      <c r="AF26" s="35">
        <f t="shared" si="13"/>
        <v>1807.687634</v>
      </c>
      <c r="AG26" s="35">
        <f t="shared" si="13"/>
        <v>1846.769366</v>
      </c>
      <c r="AH26" s="35">
        <f t="shared" si="13"/>
        <v>1944.850528</v>
      </c>
      <c r="AI26" s="35">
        <f t="shared" si="13"/>
        <v>2012.648337</v>
      </c>
      <c r="AJ26" s="3"/>
      <c r="AK26" s="37" t="s">
        <v>224</v>
      </c>
      <c r="AL26" s="3"/>
      <c r="AM26" s="35">
        <f t="shared" ref="AM26:AR26" si="14">AM4</f>
        <v>3353.121487</v>
      </c>
      <c r="AN26" s="35">
        <f t="shared" si="14"/>
        <v>3909.822301</v>
      </c>
      <c r="AO26" s="35">
        <f t="shared" si="14"/>
        <v>4644.866826</v>
      </c>
      <c r="AP26" s="35">
        <f t="shared" si="14"/>
        <v>5908.430245</v>
      </c>
      <c r="AQ26" s="35">
        <f t="shared" si="14"/>
        <v>11274.85156</v>
      </c>
      <c r="AR26" s="35">
        <f t="shared" si="14"/>
        <v>20626.64322</v>
      </c>
      <c r="AS26" s="3"/>
      <c r="AT26" s="37" t="s">
        <v>224</v>
      </c>
      <c r="AU26" s="3"/>
      <c r="AV26" s="35">
        <f t="shared" ref="AV26:BA26" si="15">AV4</f>
        <v>25790.12515</v>
      </c>
      <c r="AW26" s="35">
        <f t="shared" si="15"/>
        <v>30407.4715</v>
      </c>
      <c r="AX26" s="35">
        <f t="shared" si="15"/>
        <v>35830.22266</v>
      </c>
      <c r="AY26" s="35">
        <f t="shared" si="15"/>
        <v>44100.10512</v>
      </c>
      <c r="AZ26" s="35">
        <f t="shared" si="15"/>
        <v>79419.30302</v>
      </c>
      <c r="BA26" s="35">
        <f t="shared" si="15"/>
        <v>135264.1429</v>
      </c>
      <c r="BB26" s="3"/>
      <c r="BC26" s="37" t="s">
        <v>224</v>
      </c>
      <c r="BD26" s="3"/>
      <c r="BE26" s="35">
        <f t="shared" ref="BE26:BJ26" si="16">BE4</f>
        <v>73412.88958</v>
      </c>
      <c r="BF26" s="35">
        <f t="shared" si="16"/>
        <v>87716.53861</v>
      </c>
      <c r="BG26" s="35">
        <f t="shared" si="16"/>
        <v>104574.8484</v>
      </c>
      <c r="BH26" s="35">
        <f t="shared" si="16"/>
        <v>131696.9981</v>
      </c>
      <c r="BI26" s="35">
        <f t="shared" si="16"/>
        <v>229786.2698</v>
      </c>
      <c r="BJ26" s="35">
        <f t="shared" si="16"/>
        <v>378921.49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ht="14.25" customHeight="1">
      <c r="A27" s="26" t="s">
        <v>192</v>
      </c>
      <c r="B27" s="3" t="s">
        <v>225</v>
      </c>
      <c r="C27" s="35">
        <f>VLOOKUP($B27,reporting_base!$A$2:$AK$154,'Tab-reporting_baseline'!C$1,FALSE)</f>
        <v>898</v>
      </c>
      <c r="D27" s="35">
        <f>VLOOKUP($B27,reporting_base!$A$2:$AK$154,'Tab-reporting_baseline'!D$1,FALSE)</f>
        <v>895.5146895</v>
      </c>
      <c r="E27" s="35">
        <f>VLOOKUP($B27,reporting_base!$A$2:$AK$154,'Tab-reporting_baseline'!E$1,FALSE)</f>
        <v>885.564054</v>
      </c>
      <c r="F27" s="35">
        <f>VLOOKUP($B27,reporting_base!$A$2:$AK$154,'Tab-reporting_baseline'!F$1,FALSE)</f>
        <v>883.8899432</v>
      </c>
      <c r="G27" s="35">
        <f>VLOOKUP($B27,reporting_base!$A$2:$AK$154,'Tab-reporting_baseline'!G$1,FALSE)</f>
        <v>901.7520139</v>
      </c>
      <c r="H27" s="35">
        <f>VLOOKUP($B27,reporting_base!$A$2:$AK$154,'Tab-reporting_baseline'!H$1,FALSE)</f>
        <v>921.298641</v>
      </c>
      <c r="I27" s="3"/>
      <c r="J27" s="37" t="s">
        <v>224</v>
      </c>
      <c r="K27" s="3"/>
      <c r="L27" s="35">
        <f t="shared" ref="L27:Q27" si="17">L5</f>
        <v>7243.763939</v>
      </c>
      <c r="M27" s="35">
        <f t="shared" si="17"/>
        <v>9098.292508</v>
      </c>
      <c r="N27" s="35">
        <f t="shared" si="17"/>
        <v>9550.958286</v>
      </c>
      <c r="O27" s="35">
        <f t="shared" si="17"/>
        <v>11689.75527</v>
      </c>
      <c r="P27" s="35">
        <f t="shared" si="17"/>
        <v>16822.99724</v>
      </c>
      <c r="Q27" s="35">
        <f t="shared" si="17"/>
        <v>19302.24928</v>
      </c>
      <c r="R27" s="35"/>
      <c r="S27" s="37" t="s">
        <v>100</v>
      </c>
      <c r="T27" s="3" t="s">
        <v>154</v>
      </c>
      <c r="U27" s="35">
        <f t="shared" ref="U27:Z27" si="18">U5</f>
        <v>3463.306288</v>
      </c>
      <c r="V27" s="35">
        <f t="shared" si="18"/>
        <v>4501.901975</v>
      </c>
      <c r="W27" s="35">
        <f t="shared" si="18"/>
        <v>4289.152734</v>
      </c>
      <c r="X27" s="35">
        <f t="shared" si="18"/>
        <v>5349.428382</v>
      </c>
      <c r="Y27" s="35">
        <f t="shared" si="18"/>
        <v>7079.364332</v>
      </c>
      <c r="Z27" s="35">
        <f t="shared" si="18"/>
        <v>8008.526957</v>
      </c>
      <c r="AA27" s="35"/>
      <c r="AB27" s="37" t="s">
        <v>155</v>
      </c>
      <c r="AC27" s="3"/>
      <c r="AD27" s="35">
        <f t="shared" ref="AD27:AI27" si="19">AD5</f>
        <v>124.3163492</v>
      </c>
      <c r="AE27" s="35">
        <f t="shared" si="19"/>
        <v>148.0010991</v>
      </c>
      <c r="AF27" s="35">
        <f t="shared" si="19"/>
        <v>166.0045461</v>
      </c>
      <c r="AG27" s="35">
        <f t="shared" si="19"/>
        <v>191.4866352</v>
      </c>
      <c r="AH27" s="35">
        <f t="shared" si="19"/>
        <v>181.9547681</v>
      </c>
      <c r="AI27" s="35">
        <f t="shared" si="19"/>
        <v>168.6476797</v>
      </c>
      <c r="AJ27" s="3"/>
      <c r="AK27" s="37" t="s">
        <v>155</v>
      </c>
      <c r="AL27" s="3"/>
      <c r="AM27" s="35">
        <f t="shared" ref="AM27:AR27" si="20">AM5</f>
        <v>2603.950741</v>
      </c>
      <c r="AN27" s="35">
        <f t="shared" si="20"/>
        <v>3382.567962</v>
      </c>
      <c r="AO27" s="35">
        <f t="shared" si="20"/>
        <v>4433.167037</v>
      </c>
      <c r="AP27" s="35">
        <f t="shared" si="20"/>
        <v>6594.314608</v>
      </c>
      <c r="AQ27" s="35">
        <f t="shared" si="20"/>
        <v>11896.97135</v>
      </c>
      <c r="AR27" s="35">
        <f t="shared" si="20"/>
        <v>19015.57808</v>
      </c>
      <c r="AS27" s="3"/>
      <c r="AT27" s="37" t="s">
        <v>155</v>
      </c>
      <c r="AU27" s="3"/>
      <c r="AV27" s="35">
        <f t="shared" ref="AV27:BA27" si="21">AV5</f>
        <v>5303.627666</v>
      </c>
      <c r="AW27" s="35">
        <f t="shared" si="21"/>
        <v>6896.345798</v>
      </c>
      <c r="AX27" s="35">
        <f t="shared" si="21"/>
        <v>8730.853326</v>
      </c>
      <c r="AY27" s="35">
        <f t="shared" si="21"/>
        <v>12163.3171</v>
      </c>
      <c r="AZ27" s="35">
        <f t="shared" si="21"/>
        <v>19681.41678</v>
      </c>
      <c r="BA27" s="35">
        <f t="shared" si="21"/>
        <v>30393.4723</v>
      </c>
      <c r="BB27" s="3"/>
      <c r="BC27" s="37" t="s">
        <v>155</v>
      </c>
      <c r="BD27" s="3"/>
      <c r="BE27" s="35">
        <f t="shared" ref="BE27:BJ27" si="22">BE5</f>
        <v>8375.689119</v>
      </c>
      <c r="BF27" s="35">
        <f t="shared" si="22"/>
        <v>10908.66802</v>
      </c>
      <c r="BG27" s="35">
        <f t="shared" si="22"/>
        <v>13630.94431</v>
      </c>
      <c r="BH27" s="35">
        <f t="shared" si="22"/>
        <v>18970.161</v>
      </c>
      <c r="BI27" s="35">
        <f t="shared" si="22"/>
        <v>30440.75719</v>
      </c>
      <c r="BJ27" s="35">
        <f t="shared" si="22"/>
        <v>46417.76731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ht="14.25" customHeight="1">
      <c r="A28" s="64" t="s">
        <v>196</v>
      </c>
      <c r="B28" s="64"/>
      <c r="C28" s="63">
        <f t="shared" ref="C28:H28" si="23">C26+C27</f>
        <v>3208</v>
      </c>
      <c r="D28" s="63">
        <f t="shared" si="23"/>
        <v>3211.84676</v>
      </c>
      <c r="E28" s="63">
        <f t="shared" si="23"/>
        <v>3198.15487</v>
      </c>
      <c r="F28" s="63">
        <f t="shared" si="23"/>
        <v>3198.004691</v>
      </c>
      <c r="G28" s="63">
        <f t="shared" si="23"/>
        <v>3232.438898</v>
      </c>
      <c r="H28" s="63">
        <f t="shared" si="23"/>
        <v>3270.406472</v>
      </c>
      <c r="I28" s="3"/>
      <c r="J28" s="37" t="s">
        <v>155</v>
      </c>
      <c r="K28" s="3"/>
      <c r="L28" s="35">
        <f t="shared" ref="L28:Q28" si="24">L6</f>
        <v>1139.855096</v>
      </c>
      <c r="M28" s="35">
        <f t="shared" si="24"/>
        <v>1519.716995</v>
      </c>
      <c r="N28" s="35">
        <f t="shared" si="24"/>
        <v>1478.549385</v>
      </c>
      <c r="O28" s="35">
        <f t="shared" si="24"/>
        <v>1932.181204</v>
      </c>
      <c r="P28" s="35">
        <f t="shared" si="24"/>
        <v>2674.88441</v>
      </c>
      <c r="Q28" s="35">
        <f t="shared" si="24"/>
        <v>3179.021254</v>
      </c>
      <c r="R28" s="35"/>
      <c r="S28" s="37" t="s">
        <v>101</v>
      </c>
      <c r="T28" s="3" t="s">
        <v>162</v>
      </c>
      <c r="U28" s="35">
        <f t="shared" ref="U28:Z28" si="25">U6</f>
        <v>4697.632055</v>
      </c>
      <c r="V28" s="35">
        <f t="shared" si="25"/>
        <v>5747.348891</v>
      </c>
      <c r="W28" s="35">
        <f t="shared" si="25"/>
        <v>6098.848953</v>
      </c>
      <c r="X28" s="35">
        <f t="shared" si="25"/>
        <v>7442.192965</v>
      </c>
      <c r="Y28" s="35">
        <f t="shared" si="25"/>
        <v>10841.12241</v>
      </c>
      <c r="Z28" s="35">
        <f t="shared" si="25"/>
        <v>10903.48673</v>
      </c>
      <c r="AA28" s="35"/>
      <c r="AB28" s="37" t="s">
        <v>163</v>
      </c>
      <c r="AC28" s="3"/>
      <c r="AD28" s="35">
        <f t="shared" ref="AD28:AI28" si="26">AD6</f>
        <v>1643.358651</v>
      </c>
      <c r="AE28" s="35">
        <f t="shared" si="26"/>
        <v>1792.289003</v>
      </c>
      <c r="AF28" s="35">
        <f t="shared" si="26"/>
        <v>1854.829686</v>
      </c>
      <c r="AG28" s="35">
        <f t="shared" si="26"/>
        <v>1899.610117</v>
      </c>
      <c r="AH28" s="35">
        <f t="shared" si="26"/>
        <v>1971.520089</v>
      </c>
      <c r="AI28" s="35">
        <f t="shared" si="26"/>
        <v>1991.860384</v>
      </c>
      <c r="AJ28" s="3"/>
      <c r="AK28" s="37" t="s">
        <v>163</v>
      </c>
      <c r="AL28" s="3"/>
      <c r="AM28" s="35">
        <f t="shared" ref="AM28:AR28" si="27">AM6</f>
        <v>8879.374421</v>
      </c>
      <c r="AN28" s="35">
        <f t="shared" si="27"/>
        <v>10443.37412</v>
      </c>
      <c r="AO28" s="35">
        <f t="shared" si="27"/>
        <v>12369.76191</v>
      </c>
      <c r="AP28" s="35">
        <f t="shared" si="27"/>
        <v>15775.80411</v>
      </c>
      <c r="AQ28" s="35">
        <f t="shared" si="27"/>
        <v>30493.56831</v>
      </c>
      <c r="AR28" s="35">
        <f t="shared" si="27"/>
        <v>55851.8845</v>
      </c>
      <c r="AS28" s="3"/>
      <c r="AT28" s="37" t="s">
        <v>163</v>
      </c>
      <c r="AU28" s="3"/>
      <c r="AV28" s="35">
        <f t="shared" ref="AV28:BA28" si="28">AV6</f>
        <v>45086.4618</v>
      </c>
      <c r="AW28" s="35">
        <f t="shared" si="28"/>
        <v>53289.35472</v>
      </c>
      <c r="AX28" s="35">
        <f t="shared" si="28"/>
        <v>62302.89064</v>
      </c>
      <c r="AY28" s="35">
        <f t="shared" si="28"/>
        <v>76992.2153</v>
      </c>
      <c r="AZ28" s="35">
        <f t="shared" si="28"/>
        <v>135310.6523</v>
      </c>
      <c r="BA28" s="35">
        <f t="shared" si="28"/>
        <v>223644.964</v>
      </c>
      <c r="BB28" s="3"/>
      <c r="BC28" s="37" t="s">
        <v>163</v>
      </c>
      <c r="BD28" s="3"/>
      <c r="BE28" s="35">
        <f t="shared" ref="BE28:BJ28" si="29">BE6</f>
        <v>60088.07615</v>
      </c>
      <c r="BF28" s="35">
        <f t="shared" si="29"/>
        <v>70806.1492</v>
      </c>
      <c r="BG28" s="35">
        <f t="shared" si="29"/>
        <v>82837.60835</v>
      </c>
      <c r="BH28" s="35">
        <f t="shared" si="29"/>
        <v>102086.3952</v>
      </c>
      <c r="BI28" s="35">
        <f t="shared" si="29"/>
        <v>178668.3443</v>
      </c>
      <c r="BJ28" s="35">
        <f t="shared" si="29"/>
        <v>294203.1489</v>
      </c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ht="14.25" customHeight="1">
      <c r="A29" s="26" t="s">
        <v>200</v>
      </c>
      <c r="B29" s="38" t="s">
        <v>226</v>
      </c>
      <c r="C29" s="35">
        <f>VLOOKUP($B29,reporting_base!$A$2:$AK$154,'Tab-reporting_baseline'!C$1,FALSE)</f>
        <v>1347</v>
      </c>
      <c r="D29" s="35">
        <f>VLOOKUP($B29,reporting_base!$A$2:$AK$154,'Tab-reporting_baseline'!D$1,FALSE)</f>
        <v>1348.805371</v>
      </c>
      <c r="E29" s="35">
        <f>VLOOKUP($B29,reporting_base!$A$2:$AK$154,'Tab-reporting_baseline'!E$1,FALSE)</f>
        <v>1333.618119</v>
      </c>
      <c r="F29" s="35">
        <f>VLOOKUP($B29,reporting_base!$A$2:$AK$154,'Tab-reporting_baseline'!F$1,FALSE)</f>
        <v>1331.432529</v>
      </c>
      <c r="G29" s="35">
        <f>VLOOKUP($B29,reporting_base!$A$2:$AK$154,'Tab-reporting_baseline'!G$1,FALSE)</f>
        <v>1361.170728</v>
      </c>
      <c r="H29" s="35">
        <f>VLOOKUP($B29,reporting_base!$A$2:$AK$154,'Tab-reporting_baseline'!H$1,FALSE)</f>
        <v>1393.465318</v>
      </c>
      <c r="I29" s="3"/>
      <c r="J29" s="37" t="s">
        <v>163</v>
      </c>
      <c r="K29" s="3"/>
      <c r="L29" s="35">
        <f t="shared" ref="L29:Q29" si="30">L7</f>
        <v>1409.732069</v>
      </c>
      <c r="M29" s="35">
        <f t="shared" si="30"/>
        <v>1722.528297</v>
      </c>
      <c r="N29" s="35">
        <f t="shared" si="30"/>
        <v>1625.237332</v>
      </c>
      <c r="O29" s="35">
        <f t="shared" si="30"/>
        <v>1825.642707</v>
      </c>
      <c r="P29" s="35">
        <f t="shared" si="30"/>
        <v>2499.479543</v>
      </c>
      <c r="Q29" s="35">
        <f t="shared" si="30"/>
        <v>2909.737103</v>
      </c>
      <c r="R29" s="35"/>
      <c r="S29" s="37" t="s">
        <v>102</v>
      </c>
      <c r="T29" s="3" t="s">
        <v>170</v>
      </c>
      <c r="U29" s="35">
        <f t="shared" ref="U29:Z29" si="31">U7</f>
        <v>10448.99334</v>
      </c>
      <c r="V29" s="35">
        <f t="shared" si="31"/>
        <v>12818.9558</v>
      </c>
      <c r="W29" s="35">
        <f t="shared" si="31"/>
        <v>18103.70562</v>
      </c>
      <c r="X29" s="35">
        <f t="shared" si="31"/>
        <v>23125.70466</v>
      </c>
      <c r="Y29" s="35">
        <f t="shared" si="31"/>
        <v>32973.73225</v>
      </c>
      <c r="Z29" s="35">
        <f t="shared" si="31"/>
        <v>42384.28209</v>
      </c>
      <c r="AA29" s="35"/>
      <c r="AB29" s="37" t="s">
        <v>227</v>
      </c>
      <c r="AC29" s="3"/>
      <c r="AD29" s="35">
        <f t="shared" ref="AD29:AI29" si="32">AD7</f>
        <v>25.25432093</v>
      </c>
      <c r="AE29" s="35">
        <f t="shared" si="32"/>
        <v>25.83155561</v>
      </c>
      <c r="AF29" s="35">
        <f t="shared" si="32"/>
        <v>28.56273603</v>
      </c>
      <c r="AG29" s="35">
        <f t="shared" si="32"/>
        <v>28.23118984</v>
      </c>
      <c r="AH29" s="35">
        <f t="shared" si="32"/>
        <v>21.51348193</v>
      </c>
      <c r="AI29" s="35">
        <f t="shared" si="32"/>
        <v>15.79588602</v>
      </c>
      <c r="AJ29" s="3"/>
      <c r="AK29" s="37" t="s">
        <v>227</v>
      </c>
      <c r="AL29" s="3"/>
      <c r="AM29" s="35">
        <f t="shared" ref="AM29:AR29" si="33">AM7</f>
        <v>1590.655315</v>
      </c>
      <c r="AN29" s="35">
        <f t="shared" si="33"/>
        <v>1791.542253</v>
      </c>
      <c r="AO29" s="35">
        <f t="shared" si="33"/>
        <v>2393.231166</v>
      </c>
      <c r="AP29" s="35">
        <f t="shared" si="33"/>
        <v>3092.006246</v>
      </c>
      <c r="AQ29" s="35">
        <f t="shared" si="33"/>
        <v>4296.40103</v>
      </c>
      <c r="AR29" s="35">
        <f t="shared" si="33"/>
        <v>5219.74262</v>
      </c>
      <c r="AS29" s="3"/>
      <c r="AT29" s="37" t="s">
        <v>227</v>
      </c>
      <c r="AU29" s="3"/>
      <c r="AV29" s="35">
        <f t="shared" ref="AV29:BA29" si="34">AV7</f>
        <v>2194.228188</v>
      </c>
      <c r="AW29" s="35">
        <f t="shared" si="34"/>
        <v>2469.112253</v>
      </c>
      <c r="AX29" s="35">
        <f t="shared" si="34"/>
        <v>3221.187732</v>
      </c>
      <c r="AY29" s="35">
        <f t="shared" si="34"/>
        <v>3862.072808</v>
      </c>
      <c r="AZ29" s="35">
        <f t="shared" si="34"/>
        <v>4773.482325</v>
      </c>
      <c r="BA29" s="35">
        <f t="shared" si="34"/>
        <v>5684.892064</v>
      </c>
      <c r="BB29" s="3"/>
      <c r="BC29" s="37" t="s">
        <v>227</v>
      </c>
      <c r="BD29" s="3"/>
      <c r="BE29" s="35">
        <f t="shared" ref="BE29:BJ29" si="35">BE7</f>
        <v>6037.734874</v>
      </c>
      <c r="BF29" s="35">
        <f t="shared" si="35"/>
        <v>6796.607902</v>
      </c>
      <c r="BG29" s="35">
        <f t="shared" si="35"/>
        <v>8906.706991</v>
      </c>
      <c r="BH29" s="35">
        <f t="shared" si="35"/>
        <v>10716.44579</v>
      </c>
      <c r="BI29" s="35">
        <f t="shared" si="35"/>
        <v>14209.96282</v>
      </c>
      <c r="BJ29" s="35">
        <f t="shared" si="35"/>
        <v>17097.86218</v>
      </c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ht="14.25" customHeight="1">
      <c r="A30" s="37" t="s">
        <v>147</v>
      </c>
      <c r="B30" s="3"/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"/>
      <c r="J30" s="37" t="s">
        <v>227</v>
      </c>
      <c r="K30" s="3"/>
      <c r="L30" s="35">
        <f t="shared" ref="L30:Q30" si="36">L8</f>
        <v>52.02356244</v>
      </c>
      <c r="M30" s="35">
        <f t="shared" si="36"/>
        <v>57.48330875</v>
      </c>
      <c r="N30" s="35">
        <f t="shared" si="36"/>
        <v>51.21162895</v>
      </c>
      <c r="O30" s="35">
        <f t="shared" si="36"/>
        <v>54.6923231</v>
      </c>
      <c r="P30" s="35">
        <f t="shared" si="36"/>
        <v>88.82023975</v>
      </c>
      <c r="Q30" s="35">
        <f t="shared" si="36"/>
        <v>115.3723546</v>
      </c>
      <c r="R30" s="35"/>
      <c r="S30" s="37" t="s">
        <v>228</v>
      </c>
      <c r="T30" s="3" t="s">
        <v>179</v>
      </c>
      <c r="U30" s="60">
        <f t="shared" ref="U30:Z30" si="37">U8</f>
        <v>5285.750044</v>
      </c>
      <c r="V30" s="60">
        <f t="shared" si="37"/>
        <v>6038.631336</v>
      </c>
      <c r="W30" s="60">
        <f t="shared" si="37"/>
        <v>4638.937002</v>
      </c>
      <c r="X30" s="60">
        <f t="shared" si="37"/>
        <v>8355.978759</v>
      </c>
      <c r="Y30" s="60">
        <f t="shared" si="37"/>
        <v>11704.38852</v>
      </c>
      <c r="Z30" s="60">
        <f t="shared" si="37"/>
        <v>12850.88458</v>
      </c>
      <c r="AA30" s="35"/>
      <c r="AB30" s="37" t="s">
        <v>103</v>
      </c>
      <c r="AC30" s="3"/>
      <c r="AD30" s="35">
        <f t="shared" ref="AD30:AI30" si="38">AD8</f>
        <v>6.596469694</v>
      </c>
      <c r="AE30" s="35">
        <f t="shared" si="38"/>
        <v>7.876138507</v>
      </c>
      <c r="AF30" s="35">
        <f t="shared" si="38"/>
        <v>10.991243</v>
      </c>
      <c r="AG30" s="35">
        <f t="shared" si="38"/>
        <v>14.00842176</v>
      </c>
      <c r="AH30" s="35">
        <f t="shared" si="38"/>
        <v>12.60178842</v>
      </c>
      <c r="AI30" s="35">
        <f t="shared" si="38"/>
        <v>11.94477186</v>
      </c>
      <c r="AJ30" s="3"/>
      <c r="AK30" s="37" t="s">
        <v>103</v>
      </c>
      <c r="AL30" s="3"/>
      <c r="AM30" s="35">
        <f t="shared" ref="AM30:AR30" si="39">AM8</f>
        <v>381.5980361</v>
      </c>
      <c r="AN30" s="35">
        <f t="shared" si="39"/>
        <v>485.7689705</v>
      </c>
      <c r="AO30" s="35">
        <f t="shared" si="39"/>
        <v>774.3428972</v>
      </c>
      <c r="AP30" s="35">
        <f t="shared" si="39"/>
        <v>1226.457211</v>
      </c>
      <c r="AQ30" s="35">
        <f t="shared" si="39"/>
        <v>2049.067569</v>
      </c>
      <c r="AR30" s="35">
        <f t="shared" si="39"/>
        <v>3101.953562</v>
      </c>
      <c r="AS30" s="3"/>
      <c r="AT30" s="37" t="s">
        <v>103</v>
      </c>
      <c r="AU30" s="3"/>
      <c r="AV30" s="35">
        <f t="shared" ref="AV30:BA30" si="40">AV8</f>
        <v>71.85720921</v>
      </c>
      <c r="AW30" s="35">
        <f t="shared" si="40"/>
        <v>157.3250377</v>
      </c>
      <c r="AX30" s="35">
        <f t="shared" si="40"/>
        <v>310.821555</v>
      </c>
      <c r="AY30" s="35">
        <f t="shared" si="40"/>
        <v>586.5250076</v>
      </c>
      <c r="AZ30" s="35">
        <f t="shared" si="40"/>
        <v>840.385739</v>
      </c>
      <c r="BA30" s="35">
        <f t="shared" si="40"/>
        <v>1630.248099</v>
      </c>
      <c r="BB30" s="3"/>
      <c r="BC30" s="37" t="s">
        <v>103</v>
      </c>
      <c r="BD30" s="3"/>
      <c r="BE30" s="35">
        <f t="shared" ref="BE30:BJ30" si="41">BE8</f>
        <v>2588.374994</v>
      </c>
      <c r="BF30" s="35">
        <f t="shared" si="41"/>
        <v>3226.130241</v>
      </c>
      <c r="BG30" s="35">
        <f t="shared" si="41"/>
        <v>4858.730138</v>
      </c>
      <c r="BH30" s="35">
        <f t="shared" si="41"/>
        <v>6479.486814</v>
      </c>
      <c r="BI30" s="35">
        <f t="shared" si="41"/>
        <v>9145.135376</v>
      </c>
      <c r="BJ30" s="35">
        <f t="shared" si="41"/>
        <v>12007.69133</v>
      </c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ht="14.25" customHeight="1">
      <c r="A31" s="37" t="s">
        <v>155</v>
      </c>
      <c r="B31" s="3"/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"/>
      <c r="J31" s="37" t="s">
        <v>103</v>
      </c>
      <c r="K31" s="3"/>
      <c r="L31" s="35">
        <f t="shared" ref="L31:Q31" si="42">L9</f>
        <v>8764.557019</v>
      </c>
      <c r="M31" s="35">
        <f t="shared" si="42"/>
        <v>10670.18556</v>
      </c>
      <c r="N31" s="35">
        <f t="shared" si="42"/>
        <v>15785.75068</v>
      </c>
      <c r="O31" s="35">
        <f t="shared" si="42"/>
        <v>20415.0545</v>
      </c>
      <c r="P31" s="35">
        <f t="shared" si="42"/>
        <v>28808.03755</v>
      </c>
      <c r="Q31" s="35">
        <f t="shared" si="42"/>
        <v>35789.91577</v>
      </c>
      <c r="R31" s="35"/>
      <c r="S31" s="37" t="s">
        <v>100</v>
      </c>
      <c r="T31" s="3" t="s">
        <v>186</v>
      </c>
      <c r="U31" s="35">
        <f t="shared" ref="U31:Z31" si="43">U9</f>
        <v>3196.746184</v>
      </c>
      <c r="V31" s="35">
        <f t="shared" si="43"/>
        <v>3084.067521</v>
      </c>
      <c r="W31" s="35">
        <f t="shared" si="43"/>
        <v>2109.15719</v>
      </c>
      <c r="X31" s="35">
        <f t="shared" si="43"/>
        <v>4907.223114</v>
      </c>
      <c r="Y31" s="35">
        <f t="shared" si="43"/>
        <v>6983.652508</v>
      </c>
      <c r="Z31" s="35">
        <f t="shared" si="43"/>
        <v>7245.628046</v>
      </c>
      <c r="AA31" s="35"/>
      <c r="AB31" s="61" t="s">
        <v>187</v>
      </c>
      <c r="AC31" s="62"/>
      <c r="AD31" s="63">
        <f t="shared" ref="AD31:AI31" si="44">AD9</f>
        <v>3392.819525</v>
      </c>
      <c r="AE31" s="63">
        <f t="shared" si="44"/>
        <v>3707.767877</v>
      </c>
      <c r="AF31" s="63">
        <f t="shared" si="44"/>
        <v>3868.075845</v>
      </c>
      <c r="AG31" s="63">
        <f t="shared" si="44"/>
        <v>3980.105731</v>
      </c>
      <c r="AH31" s="63">
        <f t="shared" si="44"/>
        <v>4132.440656</v>
      </c>
      <c r="AI31" s="63">
        <f t="shared" si="44"/>
        <v>4200.897059</v>
      </c>
      <c r="AJ31" s="3"/>
      <c r="AK31" s="61" t="s">
        <v>187</v>
      </c>
      <c r="AL31" s="62"/>
      <c r="AM31" s="63">
        <f t="shared" ref="AM31:AR31" si="45">AM9</f>
        <v>16808.7</v>
      </c>
      <c r="AN31" s="63">
        <f t="shared" si="45"/>
        <v>20013.0756</v>
      </c>
      <c r="AO31" s="63">
        <f t="shared" si="45"/>
        <v>24615.36983</v>
      </c>
      <c r="AP31" s="63">
        <f t="shared" si="45"/>
        <v>32597.01242</v>
      </c>
      <c r="AQ31" s="63">
        <f t="shared" si="45"/>
        <v>60010.85982</v>
      </c>
      <c r="AR31" s="63">
        <f t="shared" si="45"/>
        <v>103815.802</v>
      </c>
      <c r="AS31" s="3"/>
      <c r="AT31" s="61" t="s">
        <v>187</v>
      </c>
      <c r="AU31" s="62"/>
      <c r="AV31" s="63">
        <f t="shared" ref="AV31:BA31" si="46">AV9</f>
        <v>78446.30001</v>
      </c>
      <c r="AW31" s="63">
        <f t="shared" si="46"/>
        <v>93219.60931</v>
      </c>
      <c r="AX31" s="63">
        <f t="shared" si="46"/>
        <v>110395.9759</v>
      </c>
      <c r="AY31" s="63">
        <f t="shared" si="46"/>
        <v>137704.2353</v>
      </c>
      <c r="AZ31" s="63">
        <f t="shared" si="46"/>
        <v>240025.2402</v>
      </c>
      <c r="BA31" s="63">
        <f t="shared" si="46"/>
        <v>396617.7194</v>
      </c>
      <c r="BB31" s="3"/>
      <c r="BC31" s="61" t="s">
        <v>187</v>
      </c>
      <c r="BD31" s="62"/>
      <c r="BE31" s="63">
        <f t="shared" ref="BE31:BJ31" si="47">BE9</f>
        <v>150502.7647</v>
      </c>
      <c r="BF31" s="63">
        <f t="shared" si="47"/>
        <v>179454.094</v>
      </c>
      <c r="BG31" s="63">
        <f t="shared" si="47"/>
        <v>214808.8382</v>
      </c>
      <c r="BH31" s="63">
        <f t="shared" si="47"/>
        <v>269949.487</v>
      </c>
      <c r="BI31" s="63">
        <f t="shared" si="47"/>
        <v>462250.4695</v>
      </c>
      <c r="BJ31" s="63">
        <f t="shared" si="47"/>
        <v>748647.9597</v>
      </c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ht="14.25" customHeight="1">
      <c r="A32" s="37" t="s">
        <v>163</v>
      </c>
      <c r="B32" s="3"/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"/>
      <c r="J32" s="37" t="s">
        <v>229</v>
      </c>
      <c r="K32" s="3"/>
      <c r="L32" s="35">
        <f t="shared" ref="L32:Q32" si="48">L10</f>
        <v>5285.750044</v>
      </c>
      <c r="M32" s="35">
        <f t="shared" si="48"/>
        <v>6038.631336</v>
      </c>
      <c r="N32" s="35">
        <f t="shared" si="48"/>
        <v>4638.937002</v>
      </c>
      <c r="O32" s="35">
        <f t="shared" si="48"/>
        <v>8355.978759</v>
      </c>
      <c r="P32" s="35">
        <f t="shared" si="48"/>
        <v>11704.38852</v>
      </c>
      <c r="Q32" s="35">
        <f t="shared" si="48"/>
        <v>12850.88458</v>
      </c>
      <c r="R32" s="35"/>
      <c r="S32" s="37" t="s">
        <v>101</v>
      </c>
      <c r="T32" s="3" t="s">
        <v>195</v>
      </c>
      <c r="U32" s="35">
        <f t="shared" ref="U32:Z32" si="49">U10</f>
        <v>1581.664183</v>
      </c>
      <c r="V32" s="35">
        <f t="shared" si="49"/>
        <v>2331.195593</v>
      </c>
      <c r="W32" s="35">
        <f t="shared" si="49"/>
        <v>1803.187965</v>
      </c>
      <c r="X32" s="35">
        <f t="shared" si="49"/>
        <v>2536.265292</v>
      </c>
      <c r="Y32" s="35">
        <f t="shared" si="49"/>
        <v>3331.944998</v>
      </c>
      <c r="Z32" s="35">
        <f t="shared" si="49"/>
        <v>3627.323153</v>
      </c>
      <c r="AA32" s="35"/>
      <c r="AB32" s="37"/>
      <c r="AC32" s="3"/>
      <c r="AD32" s="35"/>
      <c r="AE32" s="35"/>
      <c r="AF32" s="35"/>
      <c r="AG32" s="35"/>
      <c r="AH32" s="35"/>
      <c r="AI32" s="35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ht="14.25" customHeight="1">
      <c r="A33" s="37" t="s">
        <v>171</v>
      </c>
      <c r="B33" s="38" t="s">
        <v>230</v>
      </c>
      <c r="C33" s="35">
        <f>VLOOKUP($B33,reporting_base!$A$2:$AK$154,'Tab-reporting_baseline'!C$1,FALSE)</f>
        <v>1347</v>
      </c>
      <c r="D33" s="35">
        <f>VLOOKUP($B33,reporting_base!$A$2:$AK$154,'Tab-reporting_baseline'!D$1,FALSE)</f>
        <v>1348.805371</v>
      </c>
      <c r="E33" s="35">
        <f>VLOOKUP($B33,reporting_base!$A$2:$AK$154,'Tab-reporting_baseline'!E$1,FALSE)</f>
        <v>1333.618119</v>
      </c>
      <c r="F33" s="35">
        <f>VLOOKUP($B33,reporting_base!$A$2:$AK$154,'Tab-reporting_baseline'!F$1,FALSE)</f>
        <v>1331.432529</v>
      </c>
      <c r="G33" s="35">
        <f>VLOOKUP($B33,reporting_base!$A$2:$AK$154,'Tab-reporting_baseline'!G$1,FALSE)</f>
        <v>1361.170728</v>
      </c>
      <c r="H33" s="35">
        <f>VLOOKUP($B33,reporting_base!$A$2:$AK$154,'Tab-reporting_baseline'!H$1,FALSE)</f>
        <v>1393.465318</v>
      </c>
      <c r="I33" s="3"/>
      <c r="J33" s="64" t="s">
        <v>231</v>
      </c>
      <c r="K33" s="62"/>
      <c r="L33" s="63">
        <f t="shared" ref="L33:Q33" si="50">L11</f>
        <v>23895.68173</v>
      </c>
      <c r="M33" s="63">
        <f t="shared" si="50"/>
        <v>29106.838</v>
      </c>
      <c r="N33" s="63">
        <f t="shared" si="50"/>
        <v>33130.64431</v>
      </c>
      <c r="O33" s="63">
        <f t="shared" si="50"/>
        <v>44273.30477</v>
      </c>
      <c r="P33" s="63">
        <f t="shared" si="50"/>
        <v>62598.60751</v>
      </c>
      <c r="Q33" s="63">
        <f t="shared" si="50"/>
        <v>74147.18035</v>
      </c>
      <c r="R33" s="60"/>
      <c r="S33" s="61" t="s">
        <v>102</v>
      </c>
      <c r="T33" s="62" t="s">
        <v>199</v>
      </c>
      <c r="U33" s="65">
        <f t="shared" ref="U33:Z33" si="51">U11</f>
        <v>507.3396768</v>
      </c>
      <c r="V33" s="65">
        <f t="shared" si="51"/>
        <v>623.3682216</v>
      </c>
      <c r="W33" s="65">
        <f t="shared" si="51"/>
        <v>726.5918468</v>
      </c>
      <c r="X33" s="65">
        <f t="shared" si="51"/>
        <v>912.4903524</v>
      </c>
      <c r="Y33" s="65">
        <f t="shared" si="51"/>
        <v>1388.791017</v>
      </c>
      <c r="Z33" s="65">
        <f t="shared" si="51"/>
        <v>1977.933385</v>
      </c>
      <c r="AA33" s="60"/>
      <c r="AB33" s="26"/>
      <c r="AC33" s="3"/>
      <c r="AD33" s="35"/>
      <c r="AE33" s="35"/>
      <c r="AF33" s="35"/>
      <c r="AG33" s="35"/>
      <c r="AH33" s="35"/>
      <c r="AI33" s="35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ht="14.25" customHeight="1">
      <c r="A34" s="37" t="s">
        <v>77</v>
      </c>
      <c r="B34" s="3"/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"/>
      <c r="J34" s="37"/>
      <c r="K34" s="3"/>
      <c r="L34" s="35"/>
      <c r="M34" s="35"/>
      <c r="N34" s="35"/>
      <c r="O34" s="35"/>
      <c r="P34" s="35"/>
      <c r="Q34" s="35"/>
      <c r="R34" s="35"/>
      <c r="S34" s="26" t="s">
        <v>232</v>
      </c>
      <c r="T34" s="3"/>
      <c r="U34" s="60">
        <f t="shared" ref="U34:Z34" si="52">U12</f>
        <v>23895.68173</v>
      </c>
      <c r="V34" s="60">
        <f t="shared" si="52"/>
        <v>29106.838</v>
      </c>
      <c r="W34" s="60">
        <f t="shared" si="52"/>
        <v>33130.64431</v>
      </c>
      <c r="X34" s="60">
        <f t="shared" si="52"/>
        <v>44273.30477</v>
      </c>
      <c r="Y34" s="60">
        <f t="shared" si="52"/>
        <v>62598.60751</v>
      </c>
      <c r="Z34" s="60">
        <f t="shared" si="52"/>
        <v>74147.18035</v>
      </c>
      <c r="AA34" s="35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ht="14.25" customHeight="1">
      <c r="A35" s="37" t="s">
        <v>194</v>
      </c>
      <c r="B35" s="3"/>
      <c r="C35" s="35">
        <v>0.0</v>
      </c>
      <c r="D35" s="35">
        <v>0.0</v>
      </c>
      <c r="E35" s="35">
        <v>0.0</v>
      </c>
      <c r="F35" s="35">
        <v>0.0</v>
      </c>
      <c r="G35" s="35">
        <v>0.0</v>
      </c>
      <c r="H35" s="35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7" t="s">
        <v>100</v>
      </c>
      <c r="T35" s="3"/>
      <c r="U35" s="35">
        <f t="shared" ref="U35:Z35" si="53">U13</f>
        <v>6660.052472</v>
      </c>
      <c r="V35" s="35">
        <f t="shared" si="53"/>
        <v>7585.969496</v>
      </c>
      <c r="W35" s="35">
        <f t="shared" si="53"/>
        <v>6398.309924</v>
      </c>
      <c r="X35" s="35">
        <f t="shared" si="53"/>
        <v>10256.6515</v>
      </c>
      <c r="Y35" s="35">
        <f t="shared" si="53"/>
        <v>14063.01684</v>
      </c>
      <c r="Z35" s="35">
        <f t="shared" si="53"/>
        <v>15254.155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ht="14.25" customHeight="1">
      <c r="A36" s="37" t="s">
        <v>210</v>
      </c>
      <c r="B36" s="38" t="s">
        <v>233</v>
      </c>
      <c r="C36" s="35">
        <f>VLOOKUP($B36,reporting_base!$A$2:$AK$154,'Tab-reporting_baseline'!C$1,FALSE)</f>
        <v>1844</v>
      </c>
      <c r="D36" s="35">
        <f>VLOOKUP($B36,reporting_base!$A$2:$AK$154,'Tab-reporting_baseline'!D$1,FALSE)</f>
        <v>1844</v>
      </c>
      <c r="E36" s="35">
        <f>VLOOKUP($B36,reporting_base!$A$2:$AK$154,'Tab-reporting_baseline'!E$1,FALSE)</f>
        <v>1844</v>
      </c>
      <c r="F36" s="35">
        <f>VLOOKUP($B36,reporting_base!$A$2:$AK$154,'Tab-reporting_baseline'!F$1,FALSE)</f>
        <v>1844</v>
      </c>
      <c r="G36" s="35">
        <f>VLOOKUP($B36,reporting_base!$A$2:$AK$154,'Tab-reporting_baseline'!G$1,FALSE)</f>
        <v>1844</v>
      </c>
      <c r="H36" s="35">
        <f>VLOOKUP($B36,reporting_base!$A$2:$AK$154,'Tab-reporting_baseline'!H$1,FALSE)</f>
        <v>1844</v>
      </c>
      <c r="I36" s="3">
        <f>H36/C36-1</f>
        <v>0</v>
      </c>
      <c r="J36" s="3"/>
      <c r="K36" s="3"/>
      <c r="L36" s="3"/>
      <c r="M36" s="3"/>
      <c r="N36" s="3"/>
      <c r="O36" s="3"/>
      <c r="P36" s="3"/>
      <c r="Q36" s="3"/>
      <c r="R36" s="3"/>
      <c r="S36" s="37" t="s">
        <v>101</v>
      </c>
      <c r="T36" s="3"/>
      <c r="U36" s="35">
        <f t="shared" ref="U36:Z36" si="54">U14</f>
        <v>6279.296238</v>
      </c>
      <c r="V36" s="35">
        <f t="shared" si="54"/>
        <v>8078.544484</v>
      </c>
      <c r="W36" s="35">
        <f t="shared" si="54"/>
        <v>7902.036918</v>
      </c>
      <c r="X36" s="35">
        <f t="shared" si="54"/>
        <v>9978.458257</v>
      </c>
      <c r="Y36" s="35">
        <f t="shared" si="54"/>
        <v>14173.06741</v>
      </c>
      <c r="Z36" s="35">
        <f t="shared" si="54"/>
        <v>14530.80988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ht="14.25" customHeight="1">
      <c r="A37" s="37" t="s">
        <v>212</v>
      </c>
      <c r="B37" s="3"/>
      <c r="C37" s="35">
        <f t="shared" ref="C37:H37" si="55">C28-SUM(C29,C35,C36)</f>
        <v>17</v>
      </c>
      <c r="D37" s="35">
        <f t="shared" si="55"/>
        <v>19.0413885</v>
      </c>
      <c r="E37" s="35">
        <f t="shared" si="55"/>
        <v>20.536751</v>
      </c>
      <c r="F37" s="35">
        <f t="shared" si="55"/>
        <v>22.5721622</v>
      </c>
      <c r="G37" s="35">
        <f t="shared" si="55"/>
        <v>27.2681699</v>
      </c>
      <c r="H37" s="35">
        <f t="shared" si="55"/>
        <v>32.941154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61" t="s">
        <v>102</v>
      </c>
      <c r="T37" s="62"/>
      <c r="U37" s="65">
        <f t="shared" ref="U37:Z37" si="56">U15</f>
        <v>10956.33302</v>
      </c>
      <c r="V37" s="65">
        <f t="shared" si="56"/>
        <v>13442.32402</v>
      </c>
      <c r="W37" s="65">
        <f t="shared" si="56"/>
        <v>18830.29747</v>
      </c>
      <c r="X37" s="65">
        <f t="shared" si="56"/>
        <v>24038.19501</v>
      </c>
      <c r="Y37" s="65">
        <f t="shared" si="56"/>
        <v>34362.52327</v>
      </c>
      <c r="Z37" s="65">
        <f t="shared" si="56"/>
        <v>44362.21548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ht="14.25" customHeight="1">
      <c r="A38" s="64" t="s">
        <v>213</v>
      </c>
      <c r="B38" s="62"/>
      <c r="C38" s="63">
        <f t="shared" ref="C38:H38" si="57">C29+C35+C36+C37</f>
        <v>3208</v>
      </c>
      <c r="D38" s="63">
        <f t="shared" si="57"/>
        <v>3211.84676</v>
      </c>
      <c r="E38" s="63">
        <f t="shared" si="57"/>
        <v>3198.15487</v>
      </c>
      <c r="F38" s="63">
        <f t="shared" si="57"/>
        <v>3198.004691</v>
      </c>
      <c r="G38" s="63">
        <f t="shared" si="57"/>
        <v>3232.438898</v>
      </c>
      <c r="H38" s="63">
        <f t="shared" si="57"/>
        <v>3270.406472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ht="14.25" customHeight="1">
      <c r="A39" s="26" t="s">
        <v>214</v>
      </c>
      <c r="B39" s="3"/>
      <c r="C39" s="63">
        <f t="shared" ref="C39:H39" si="58">SUM(C30:C32,C35)</f>
        <v>0</v>
      </c>
      <c r="D39" s="63">
        <f t="shared" si="58"/>
        <v>0</v>
      </c>
      <c r="E39" s="63">
        <f t="shared" si="58"/>
        <v>0</v>
      </c>
      <c r="F39" s="63">
        <f t="shared" si="58"/>
        <v>0</v>
      </c>
      <c r="G39" s="63">
        <f t="shared" si="58"/>
        <v>0</v>
      </c>
      <c r="H39" s="63">
        <f t="shared" si="58"/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ht="14.25" customHeight="1">
      <c r="A41" s="3"/>
      <c r="B41" s="3"/>
      <c r="C41" s="5" t="s">
        <v>1</v>
      </c>
      <c r="D41" s="6"/>
      <c r="E41" s="6"/>
      <c r="F41" s="6"/>
      <c r="G41" s="6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ht="15.75" customHeight="1">
      <c r="A42" s="56" t="s">
        <v>234</v>
      </c>
      <c r="B42" s="8"/>
      <c r="C42" s="9">
        <v>2015.0</v>
      </c>
      <c r="D42" s="10">
        <v>2021.0</v>
      </c>
      <c r="E42" s="10">
        <v>2025.0</v>
      </c>
      <c r="F42" s="10">
        <v>2030.0</v>
      </c>
      <c r="G42" s="10">
        <v>2040.0</v>
      </c>
      <c r="H42" s="11">
        <v>2050.0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ht="14.25" customHeight="1">
      <c r="A43" s="59" t="s">
        <v>221</v>
      </c>
      <c r="B43" s="3" t="s">
        <v>160</v>
      </c>
      <c r="C43" s="35">
        <f>VLOOKUP($B43,reporting_base!$A$2:$AK$154,'Tab-reporting_baseline'!C$1,FALSE)</f>
        <v>412.7632961</v>
      </c>
      <c r="D43" s="35">
        <f>VLOOKUP($B43,reporting_base!$A$2:$AK$154,'Tab-reporting_baseline'!D$1,FALSE)</f>
        <v>459.0903126</v>
      </c>
      <c r="E43" s="35">
        <f>VLOOKUP($B43,reporting_base!$A$2:$AK$154,'Tab-reporting_baseline'!E$1,FALSE)</f>
        <v>537.3409773</v>
      </c>
      <c r="F43" s="35">
        <f>VLOOKUP($B43,reporting_base!$A$2:$AK$154,'Tab-reporting_baseline'!F$1,FALSE)</f>
        <v>328.850805</v>
      </c>
      <c r="G43" s="35">
        <f>VLOOKUP($B43,reporting_base!$A$2:$AK$154,'Tab-reporting_baseline'!G$1,FALSE)</f>
        <v>207.228885</v>
      </c>
      <c r="H43" s="35">
        <f>VLOOKUP($B43,reporting_base!$A$2:$AK$154,'Tab-reporting_baseline'!H$1,FALSE)</f>
        <v>216.9234852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ht="14.25" customHeight="1">
      <c r="A44" s="26" t="s">
        <v>192</v>
      </c>
      <c r="B44" s="3" t="s">
        <v>235</v>
      </c>
      <c r="C44" s="35">
        <f>VLOOKUP($B44,reporting_base!$A$2:$AK$154,'Tab-reporting_baseline'!C$1,FALSE)</f>
        <v>1935.063719</v>
      </c>
      <c r="D44" s="35">
        <f>VLOOKUP($B44,reporting_base!$A$2:$AK$154,'Tab-reporting_baseline'!D$1,FALSE)</f>
        <v>2210.022149</v>
      </c>
      <c r="E44" s="35">
        <f>VLOOKUP($B44,reporting_base!$A$2:$AK$154,'Tab-reporting_baseline'!E$1,FALSE)</f>
        <v>1719.663568</v>
      </c>
      <c r="F44" s="35">
        <f>VLOOKUP($B44,reporting_base!$A$2:$AK$154,'Tab-reporting_baseline'!F$1,FALSE)</f>
        <v>3266.965923</v>
      </c>
      <c r="G44" s="35">
        <f>VLOOKUP($B44,reporting_base!$A$2:$AK$154,'Tab-reporting_baseline'!G$1,FALSE)</f>
        <v>4709.36471</v>
      </c>
      <c r="H44" s="35">
        <f>VLOOKUP($B44,reporting_base!$A$2:$AK$154,'Tab-reporting_baseline'!H$1,FALSE)</f>
        <v>5112.985068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ht="14.25" customHeight="1">
      <c r="A45" s="64" t="s">
        <v>196</v>
      </c>
      <c r="B45" s="64"/>
      <c r="C45" s="63">
        <f t="shared" ref="C45:H45" si="59">C43+C44</f>
        <v>2347.827015</v>
      </c>
      <c r="D45" s="63">
        <f t="shared" si="59"/>
        <v>2669.112462</v>
      </c>
      <c r="E45" s="63">
        <f t="shared" si="59"/>
        <v>2257.004545</v>
      </c>
      <c r="F45" s="63">
        <f t="shared" si="59"/>
        <v>3595.816728</v>
      </c>
      <c r="G45" s="63">
        <f t="shared" si="59"/>
        <v>4916.593595</v>
      </c>
      <c r="H45" s="63">
        <f t="shared" si="59"/>
        <v>5329.908553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ht="14.25" customHeight="1">
      <c r="A46" s="26" t="s">
        <v>200</v>
      </c>
      <c r="B46" s="3" t="s">
        <v>236</v>
      </c>
      <c r="C46" s="35">
        <f>VLOOKUP($B46,reporting_base!$A$2:$AK$154,'Tab-reporting_baseline'!C$1,FALSE)</f>
        <v>1201.73825</v>
      </c>
      <c r="D46" s="35">
        <f>VLOOKUP($B46,reporting_base!$A$2:$AK$154,'Tab-reporting_baseline'!D$1,FALSE)</f>
        <v>1562.122248</v>
      </c>
      <c r="E46" s="35">
        <f>VLOOKUP($B46,reporting_base!$A$2:$AK$154,'Tab-reporting_baseline'!E$1,FALSE)</f>
        <v>1488.300044</v>
      </c>
      <c r="F46" s="35">
        <f>VLOOKUP($B46,reporting_base!$A$2:$AK$154,'Tab-reporting_baseline'!F$1,FALSE)</f>
        <v>1856.206806</v>
      </c>
      <c r="G46" s="35">
        <f>VLOOKUP($B46,reporting_base!$A$2:$AK$154,'Tab-reporting_baseline'!G$1,FALSE)</f>
        <v>2456.48008</v>
      </c>
      <c r="H46" s="35">
        <f>VLOOKUP($B46,reporting_base!$A$2:$AK$154,'Tab-reporting_baseline'!H$1,FALSE)</f>
        <v>2778.891722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ht="14.25" customHeight="1">
      <c r="A47" s="37" t="s">
        <v>147</v>
      </c>
      <c r="B47" s="3" t="s">
        <v>237</v>
      </c>
      <c r="C47" s="35">
        <f>VLOOKUP($B47,reporting_base!$A$2:$AK$154,'Tab-reporting_baseline'!C$1,FALSE)</f>
        <v>528.4202659</v>
      </c>
      <c r="D47" s="35">
        <f>VLOOKUP($B47,reporting_base!$A$2:$AK$154,'Tab-reporting_baseline'!D$1,FALSE)</f>
        <v>696.6206101</v>
      </c>
      <c r="E47" s="35">
        <f>VLOOKUP($B47,reporting_base!$A$2:$AK$154,'Tab-reporting_baseline'!E$1,FALSE)</f>
        <v>686.2635357</v>
      </c>
      <c r="F47" s="35">
        <f>VLOOKUP($B47,reporting_base!$A$2:$AK$154,'Tab-reporting_baseline'!F$1,FALSE)</f>
        <v>864.6482225</v>
      </c>
      <c r="G47" s="35">
        <f>VLOOKUP($B47,reporting_base!$A$2:$AK$154,'Tab-reporting_baseline'!G$1,FALSE)</f>
        <v>1118.633369</v>
      </c>
      <c r="H47" s="35">
        <f>VLOOKUP($B47,reporting_base!$A$2:$AK$154,'Tab-reporting_baseline'!H$1,FALSE)</f>
        <v>1231.275382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ht="14.25" customHeight="1">
      <c r="A48" s="37" t="s">
        <v>155</v>
      </c>
      <c r="B48" s="3" t="s">
        <v>238</v>
      </c>
      <c r="C48" s="35">
        <f>VLOOKUP($B48,reporting_base!$A$2:$AK$154,'Tab-reporting_baseline'!C$1,FALSE)</f>
        <v>383.5208966</v>
      </c>
      <c r="D48" s="35">
        <f>VLOOKUP($B48,reporting_base!$A$2:$AK$154,'Tab-reporting_baseline'!D$1,FALSE)</f>
        <v>514.1968855</v>
      </c>
      <c r="E48" s="35">
        <f>VLOOKUP($B48,reporting_base!$A$2:$AK$154,'Tab-reporting_baseline'!E$1,FALSE)</f>
        <v>501.2822781</v>
      </c>
      <c r="F48" s="35">
        <f>VLOOKUP($B48,reporting_base!$A$2:$AK$154,'Tab-reporting_baseline'!F$1,FALSE)</f>
        <v>657.0474381</v>
      </c>
      <c r="G48" s="35">
        <f>VLOOKUP($B48,reporting_base!$A$2:$AK$154,'Tab-reporting_baseline'!G$1,FALSE)</f>
        <v>906.1788015</v>
      </c>
      <c r="H48" s="35">
        <f>VLOOKUP($B48,reporting_base!$A$2:$AK$154,'Tab-reporting_baseline'!H$1,FALSE)</f>
        <v>1073.733739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ht="14.25" customHeight="1">
      <c r="A49" s="37" t="s">
        <v>163</v>
      </c>
      <c r="B49" s="3" t="s">
        <v>239</v>
      </c>
      <c r="C49" s="35">
        <f>VLOOKUP($B49,reporting_base!$A$2:$AK$154,'Tab-reporting_baseline'!C$1,FALSE)</f>
        <v>255.1993547</v>
      </c>
      <c r="D49" s="35">
        <f>VLOOKUP($B49,reporting_base!$A$2:$AK$154,'Tab-reporting_baseline'!D$1,FALSE)</f>
        <v>308.2862828</v>
      </c>
      <c r="E49" s="35">
        <f>VLOOKUP($B49,reporting_base!$A$2:$AK$154,'Tab-reporting_baseline'!E$1,FALSE)</f>
        <v>253.8126741</v>
      </c>
      <c r="F49" s="35">
        <f>VLOOKUP($B49,reporting_base!$A$2:$AK$154,'Tab-reporting_baseline'!F$1,FALSE)</f>
        <v>273.7762995</v>
      </c>
      <c r="G49" s="35">
        <f>VLOOKUP($B49,reporting_base!$A$2:$AK$154,'Tab-reporting_baseline'!G$1,FALSE)</f>
        <v>338.4149622</v>
      </c>
      <c r="H49" s="35">
        <f>VLOOKUP($B49,reporting_base!$A$2:$AK$154,'Tab-reporting_baseline'!H$1,FALSE)</f>
        <v>355.3925639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ht="14.25" customHeight="1">
      <c r="A50" s="37" t="s">
        <v>171</v>
      </c>
      <c r="B50" s="3" t="s">
        <v>240</v>
      </c>
      <c r="C50" s="35">
        <f>VLOOKUP($B50,reporting_base!$A$2:$AK$154,'Tab-reporting_baseline'!C$1,FALSE)</f>
        <v>16.82794121</v>
      </c>
      <c r="D50" s="35">
        <f>VLOOKUP($B50,reporting_base!$A$2:$AK$154,'Tab-reporting_baseline'!D$1,FALSE)</f>
        <v>18.63017682</v>
      </c>
      <c r="E50" s="35">
        <f>VLOOKUP($B50,reporting_base!$A$2:$AK$154,'Tab-reporting_baseline'!E$1,FALSE)</f>
        <v>16.30591553</v>
      </c>
      <c r="F50" s="35">
        <f>VLOOKUP($B50,reporting_base!$A$2:$AK$154,'Tab-reporting_baseline'!F$1,FALSE)</f>
        <v>17.36116198</v>
      </c>
      <c r="G50" s="35">
        <f>VLOOKUP($B50,reporting_base!$A$2:$AK$154,'Tab-reporting_baseline'!G$1,FALSE)</f>
        <v>28.52094029</v>
      </c>
      <c r="H50" s="35">
        <f>VLOOKUP($B50,reporting_base!$A$2:$AK$154,'Tab-reporting_baseline'!H$1,FALSE)</f>
        <v>37.42682568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ht="14.25" customHeight="1">
      <c r="A51" s="37" t="s">
        <v>77</v>
      </c>
      <c r="B51" s="3" t="s">
        <v>241</v>
      </c>
      <c r="C51" s="35">
        <f>VLOOKUP($B51,reporting_base!$A$2:$AK$154,'Tab-reporting_baseline'!C$1,FALSE)</f>
        <v>17.76979171</v>
      </c>
      <c r="D51" s="35">
        <f>VLOOKUP($B51,reporting_base!$A$2:$AK$154,'Tab-reporting_baseline'!D$1,FALSE)</f>
        <v>24.3882923</v>
      </c>
      <c r="E51" s="35">
        <f>VLOOKUP($B51,reporting_base!$A$2:$AK$154,'Tab-reporting_baseline'!E$1,FALSE)</f>
        <v>30.635641</v>
      </c>
      <c r="F51" s="35">
        <f>VLOOKUP($B51,reporting_base!$A$2:$AK$154,'Tab-reporting_baseline'!F$1,FALSE)</f>
        <v>43.37368419</v>
      </c>
      <c r="G51" s="35">
        <f>VLOOKUP($B51,reporting_base!$A$2:$AK$154,'Tab-reporting_baseline'!G$1,FALSE)</f>
        <v>64.73200668</v>
      </c>
      <c r="H51" s="35">
        <f>VLOOKUP($B51,reporting_base!$A$2:$AK$154,'Tab-reporting_baseline'!H$1,FALSE)</f>
        <v>81.06321159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ht="14.25" customHeight="1">
      <c r="A52" s="37" t="s">
        <v>194</v>
      </c>
      <c r="B52" s="3" t="s">
        <v>242</v>
      </c>
      <c r="C52" s="35">
        <f>VLOOKUP($B52,reporting_base!$A$2:$AK$154,'Tab-reporting_baseline'!C$1,FALSE)</f>
        <v>1109.244129</v>
      </c>
      <c r="D52" s="35">
        <f>VLOOKUP($B52,reporting_base!$A$2:$AK$154,'Tab-reporting_baseline'!D$1,FALSE)</f>
        <v>1070.145578</v>
      </c>
      <c r="E52" s="35">
        <f>VLOOKUP($B52,reporting_base!$A$2:$AK$154,'Tab-reporting_baseline'!E$1,FALSE)</f>
        <v>731.8598648</v>
      </c>
      <c r="F52" s="35">
        <f>VLOOKUP($B52,reporting_base!$A$2:$AK$154,'Tab-reporting_baseline'!F$1,FALSE)</f>
        <v>1702.765286</v>
      </c>
      <c r="G52" s="35">
        <f>VLOOKUP($B52,reporting_base!$A$2:$AK$154,'Tab-reporting_baseline'!G$1,FALSE)</f>
        <v>2423.26888</v>
      </c>
      <c r="H52" s="35">
        <f>VLOOKUP($B52,reporting_base!$A$2:$AK$154,'Tab-reporting_baseline'!H$1,FALSE)</f>
        <v>2514.172195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ht="14.25" customHeight="1">
      <c r="A53" s="37" t="s">
        <v>210</v>
      </c>
      <c r="B53" s="3" t="s">
        <v>243</v>
      </c>
      <c r="C53" s="35">
        <f>VLOOKUP($B53,reporting_base!$A$2:$AK$154,'Tab-reporting_baseline'!C$1,FALSE)</f>
        <v>36.84463606</v>
      </c>
      <c r="D53" s="35">
        <f>VLOOKUP($B53,reporting_base!$A$2:$AK$154,'Tab-reporting_baseline'!D$1,FALSE)</f>
        <v>36.84463606</v>
      </c>
      <c r="E53" s="35">
        <f>VLOOKUP($B53,reporting_base!$A$2:$AK$154,'Tab-reporting_baseline'!E$1,FALSE)</f>
        <v>36.84463606</v>
      </c>
      <c r="F53" s="35">
        <f>VLOOKUP($B53,reporting_base!$A$2:$AK$154,'Tab-reporting_baseline'!F$1,FALSE)</f>
        <v>36.84463606</v>
      </c>
      <c r="G53" s="35">
        <f>VLOOKUP($B53,reporting_base!$A$2:$AK$154,'Tab-reporting_baseline'!G$1,FALSE)</f>
        <v>36.84463606</v>
      </c>
      <c r="H53" s="35">
        <f>VLOOKUP($B53,reporting_base!$A$2:$AK$154,'Tab-reporting_baseline'!H$1,FALSE)</f>
        <v>36.84463606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ht="14.25" customHeight="1">
      <c r="A54" s="37" t="s">
        <v>212</v>
      </c>
      <c r="B54" s="3"/>
      <c r="C54" s="69"/>
      <c r="D54" s="69"/>
      <c r="E54" s="69"/>
      <c r="F54" s="69"/>
      <c r="G54" s="69"/>
      <c r="H54" s="6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ht="14.25" customHeight="1">
      <c r="A55" s="64" t="s">
        <v>213</v>
      </c>
      <c r="B55" s="62"/>
      <c r="C55" s="63">
        <f t="shared" ref="C55:H55" si="60">C46+C52+C53+C54</f>
        <v>2347.827015</v>
      </c>
      <c r="D55" s="63">
        <f t="shared" si="60"/>
        <v>2669.112462</v>
      </c>
      <c r="E55" s="63">
        <f t="shared" si="60"/>
        <v>2257.004545</v>
      </c>
      <c r="F55" s="63">
        <f t="shared" si="60"/>
        <v>3595.816728</v>
      </c>
      <c r="G55" s="63">
        <f t="shared" si="60"/>
        <v>4916.593596</v>
      </c>
      <c r="H55" s="63">
        <f t="shared" si="60"/>
        <v>5329.908553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ht="14.25" customHeight="1">
      <c r="A56" s="26" t="s">
        <v>214</v>
      </c>
      <c r="B56" s="3"/>
      <c r="C56" s="63">
        <f t="shared" ref="C56:H56" si="61">SUM(C47:C49,C52)</f>
        <v>2276.384646</v>
      </c>
      <c r="D56" s="63">
        <f t="shared" si="61"/>
        <v>2589.249356</v>
      </c>
      <c r="E56" s="63">
        <f t="shared" si="61"/>
        <v>2173.218353</v>
      </c>
      <c r="F56" s="63">
        <f t="shared" si="61"/>
        <v>3498.237246</v>
      </c>
      <c r="G56" s="63">
        <f t="shared" si="61"/>
        <v>4786.496013</v>
      </c>
      <c r="H56" s="63">
        <f t="shared" si="61"/>
        <v>5174.57388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ht="14.25" customHeight="1">
      <c r="A58" s="3"/>
      <c r="B58" s="3"/>
      <c r="C58" s="5" t="s">
        <v>1</v>
      </c>
      <c r="D58" s="6"/>
      <c r="E58" s="6"/>
      <c r="F58" s="6"/>
      <c r="G58" s="6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ht="19.5" customHeight="1">
      <c r="A59" s="56" t="s">
        <v>244</v>
      </c>
      <c r="B59" s="8"/>
      <c r="C59" s="9">
        <v>2015.0</v>
      </c>
      <c r="D59" s="10">
        <v>2021.0</v>
      </c>
      <c r="E59" s="10">
        <v>2025.0</v>
      </c>
      <c r="F59" s="10">
        <v>2030.0</v>
      </c>
      <c r="G59" s="10">
        <v>2040.0</v>
      </c>
      <c r="H59" s="11">
        <v>2050.0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ht="14.25" customHeight="1">
      <c r="A60" s="59" t="s">
        <v>221</v>
      </c>
      <c r="B60" s="3" t="s">
        <v>168</v>
      </c>
      <c r="C60" s="35">
        <f>VLOOKUP($B60,reporting_base!$A$2:$AK$154,'Tab-reporting_baseline'!C$1,FALSE)</f>
        <v>767.0073495</v>
      </c>
      <c r="D60" s="35">
        <f>VLOOKUP($B60,reporting_base!$A$2:$AK$154,'Tab-reporting_baseline'!D$1,FALSE)</f>
        <v>786.8255859</v>
      </c>
      <c r="E60" s="35">
        <f>VLOOKUP($B60,reporting_base!$A$2:$AK$154,'Tab-reporting_baseline'!E$1,FALSE)</f>
        <v>758.9956572</v>
      </c>
      <c r="F60" s="35">
        <f>VLOOKUP($B60,reporting_base!$A$2:$AK$154,'Tab-reporting_baseline'!F$1,FALSE)</f>
        <v>841.9266747</v>
      </c>
      <c r="G60" s="35">
        <f>VLOOKUP($B60,reporting_base!$A$2:$AK$154,'Tab-reporting_baseline'!G$1,FALSE)</f>
        <v>772.3828674</v>
      </c>
      <c r="H60" s="35">
        <f>VLOOKUP($B60,reporting_base!$A$2:$AK$154,'Tab-reporting_baseline'!H$1,FALSE)</f>
        <v>725.9768973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ht="14.25" customHeight="1">
      <c r="A61" s="26" t="s">
        <v>192</v>
      </c>
      <c r="B61" s="3" t="s">
        <v>245</v>
      </c>
      <c r="C61" s="35">
        <f>VLOOKUP($B61,reporting_base!$A$2:$AK$154,'Tab-reporting_baseline'!C$1,FALSE)</f>
        <v>2158.936281</v>
      </c>
      <c r="D61" s="35">
        <f>VLOOKUP($B61,reporting_base!$A$2:$AK$154,'Tab-reporting_baseline'!D$1,FALSE)</f>
        <v>2755.679107</v>
      </c>
      <c r="E61" s="35">
        <f>VLOOKUP($B61,reporting_base!$A$2:$AK$154,'Tab-reporting_baseline'!E$1,FALSE)</f>
        <v>2723.023946</v>
      </c>
      <c r="F61" s="35">
        <f>VLOOKUP($B61,reporting_base!$A$2:$AK$154,'Tab-reporting_baseline'!F$1,FALSE)</f>
        <v>3351.634846</v>
      </c>
      <c r="G61" s="35">
        <f>VLOOKUP($B61,reporting_base!$A$2:$AK$154,'Tab-reporting_baseline'!G$1,FALSE)</f>
        <v>4858.574898</v>
      </c>
      <c r="H61" s="35">
        <f>VLOOKUP($B61,reporting_base!$A$2:$AK$154,'Tab-reporting_baseline'!H$1,FALSE)</f>
        <v>5027.571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ht="14.25" customHeight="1">
      <c r="A62" s="64" t="s">
        <v>196</v>
      </c>
      <c r="B62" s="64"/>
      <c r="C62" s="63">
        <f t="shared" ref="C62:H62" si="62">C60+C61</f>
        <v>2925.943631</v>
      </c>
      <c r="D62" s="63">
        <f t="shared" si="62"/>
        <v>3542.504693</v>
      </c>
      <c r="E62" s="63">
        <f t="shared" si="62"/>
        <v>3482.019603</v>
      </c>
      <c r="F62" s="63">
        <f t="shared" si="62"/>
        <v>4193.561521</v>
      </c>
      <c r="G62" s="63">
        <f t="shared" si="62"/>
        <v>5630.957765</v>
      </c>
      <c r="H62" s="63">
        <f t="shared" si="62"/>
        <v>5753.547897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ht="14.25" customHeight="1">
      <c r="A63" s="26" t="s">
        <v>200</v>
      </c>
      <c r="B63" s="3" t="s">
        <v>246</v>
      </c>
      <c r="C63" s="35">
        <f>VLOOKUP($B63,reporting_base!$A$2:$AK$154,'Tab-reporting_baseline'!C$1,FALSE)</f>
        <v>1609.770646</v>
      </c>
      <c r="D63" s="35">
        <f>VLOOKUP($B63,reporting_base!$A$2:$AK$154,'Tab-reporting_baseline'!D$1,FALSE)</f>
        <v>1969.484504</v>
      </c>
      <c r="E63" s="35">
        <f>VLOOKUP($B63,reporting_base!$A$2:$AK$154,'Tab-reporting_baseline'!E$1,FALSE)</f>
        <v>2089.935504</v>
      </c>
      <c r="F63" s="35">
        <f>VLOOKUP($B63,reporting_base!$A$2:$AK$154,'Tab-reporting_baseline'!F$1,FALSE)</f>
        <v>2550.268654</v>
      </c>
      <c r="G63" s="35">
        <f>VLOOKUP($B63,reporting_base!$A$2:$AK$154,'Tab-reporting_baseline'!G$1,FALSE)</f>
        <v>3715.003733</v>
      </c>
      <c r="H63" s="35">
        <f>VLOOKUP($B63,reporting_base!$A$2:$AK$154,'Tab-reporting_baseline'!H$1,FALSE)</f>
        <v>3736.374553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ht="14.25" customHeight="1">
      <c r="A64" s="37" t="s">
        <v>147</v>
      </c>
      <c r="B64" s="3" t="s">
        <v>247</v>
      </c>
      <c r="C64" s="35">
        <f>VLOOKUP($B64,reporting_base!$A$2:$AK$154,'Tab-reporting_baseline'!C$1,FALSE)</f>
        <v>1284.631503</v>
      </c>
      <c r="D64" s="35">
        <f>VLOOKUP($B64,reporting_base!$A$2:$AK$154,'Tab-reporting_baseline'!D$1,FALSE)</f>
        <v>1577.467087</v>
      </c>
      <c r="E64" s="35">
        <f>VLOOKUP($B64,reporting_base!$A$2:$AK$154,'Tab-reporting_baseline'!E$1,FALSE)</f>
        <v>1594.571668</v>
      </c>
      <c r="F64" s="35">
        <f>VLOOKUP($B64,reporting_base!$A$2:$AK$154,'Tab-reporting_baseline'!F$1,FALSE)</f>
        <v>1921.184111</v>
      </c>
      <c r="G64" s="35">
        <f>VLOOKUP($B64,reporting_base!$A$2:$AK$154,'Tab-reporting_baseline'!G$1,FALSE)</f>
        <v>2773.765359</v>
      </c>
      <c r="H64" s="35">
        <f>VLOOKUP($B64,reporting_base!$A$2:$AK$154,'Tab-reporting_baseline'!H$1,FALSE)</f>
        <v>2714.694925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ht="14.25" customHeight="1">
      <c r="A65" s="37" t="s">
        <v>155</v>
      </c>
      <c r="B65" s="3" t="s">
        <v>248</v>
      </c>
      <c r="C65" s="35">
        <f>VLOOKUP($B65,reporting_base!$A$2:$AK$154,'Tab-reporting_baseline'!C$1,FALSE)</f>
        <v>11.43462651</v>
      </c>
      <c r="D65" s="35">
        <f>VLOOKUP($B65,reporting_base!$A$2:$AK$154,'Tab-reporting_baseline'!D$1,FALSE)</f>
        <v>12.36787805</v>
      </c>
      <c r="E65" s="35">
        <f>VLOOKUP($B65,reporting_base!$A$2:$AK$154,'Tab-reporting_baseline'!E$1,FALSE)</f>
        <v>10.75841592</v>
      </c>
      <c r="F65" s="35">
        <f>VLOOKUP($B65,reporting_base!$A$2:$AK$154,'Tab-reporting_baseline'!F$1,FALSE)</f>
        <v>11.96524166</v>
      </c>
      <c r="G65" s="35">
        <f>VLOOKUP($B65,reporting_base!$A$2:$AK$154,'Tab-reporting_baseline'!G$1,FALSE)</f>
        <v>19.540776</v>
      </c>
      <c r="H65" s="35">
        <f>VLOOKUP($B65,reporting_base!$A$2:$AK$154,'Tab-reporting_baseline'!H$1,FALSE)</f>
        <v>25.62397435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ht="14.25" customHeight="1">
      <c r="A66" s="37" t="s">
        <v>163</v>
      </c>
      <c r="B66" s="3" t="s">
        <v>249</v>
      </c>
      <c r="C66" s="35">
        <f>VLOOKUP($B66,reporting_base!$A$2:$AK$154,'Tab-reporting_baseline'!C$1,FALSE)</f>
        <v>94.4073467</v>
      </c>
      <c r="D66" s="35">
        <f>VLOOKUP($B66,reporting_base!$A$2:$AK$154,'Tab-reporting_baseline'!D$1,FALSE)</f>
        <v>113.0194048</v>
      </c>
      <c r="E66" s="35">
        <f>VLOOKUP($B66,reporting_base!$A$2:$AK$154,'Tab-reporting_baseline'!E$1,FALSE)</f>
        <v>106.4029497</v>
      </c>
      <c r="F66" s="35">
        <f>VLOOKUP($B66,reporting_base!$A$2:$AK$154,'Tab-reporting_baseline'!F$1,FALSE)</f>
        <v>120.9486962</v>
      </c>
      <c r="G66" s="35">
        <f>VLOOKUP($B66,reporting_base!$A$2:$AK$154,'Tab-reporting_baseline'!G$1,FALSE)</f>
        <v>166.0245331</v>
      </c>
      <c r="H66" s="35">
        <f>VLOOKUP($B66,reporting_base!$A$2:$AK$154,'Tab-reporting_baseline'!H$1,FALSE)</f>
        <v>151.0037148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ht="14.25" customHeight="1">
      <c r="A67" s="37" t="s">
        <v>171</v>
      </c>
      <c r="B67" s="3" t="s">
        <v>250</v>
      </c>
      <c r="C67" s="35">
        <f>VLOOKUP($B67,reporting_base!$A$2:$AK$154,'Tab-reporting_baseline'!C$1,FALSE)</f>
        <v>0.1847421416</v>
      </c>
      <c r="D67" s="35">
        <f>VLOOKUP($B67,reporting_base!$A$2:$AK$154,'Tab-reporting_baseline'!D$1,FALSE)</f>
        <v>0.2580639274</v>
      </c>
      <c r="E67" s="35">
        <f>VLOOKUP($B67,reporting_base!$A$2:$AK$154,'Tab-reporting_baseline'!E$1,FALSE)</f>
        <v>0.3039305591</v>
      </c>
      <c r="F67" s="35">
        <f>VLOOKUP($B67,reporting_base!$A$2:$AK$154,'Tab-reporting_baseline'!F$1,FALSE)</f>
        <v>0.41509757</v>
      </c>
      <c r="G67" s="35">
        <f>VLOOKUP($B67,reporting_base!$A$2:$AK$154,'Tab-reporting_baseline'!G$1,FALSE)</f>
        <v>0.6220707948</v>
      </c>
      <c r="H67" s="35">
        <f>VLOOKUP($B67,reporting_base!$A$2:$AK$154,'Tab-reporting_baseline'!H$1,FALSE)</f>
        <v>0.5761965615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ht="14.25" customHeight="1">
      <c r="A68" s="37" t="s">
        <v>77</v>
      </c>
      <c r="B68" s="3" t="s">
        <v>251</v>
      </c>
      <c r="C68" s="35">
        <f>VLOOKUP($B68,reporting_base!$A$2:$AK$154,'Tab-reporting_baseline'!C$1,FALSE)</f>
        <v>219.1124278</v>
      </c>
      <c r="D68" s="35">
        <f>VLOOKUP($B68,reporting_base!$A$2:$AK$154,'Tab-reporting_baseline'!D$1,FALSE)</f>
        <v>266.37207</v>
      </c>
      <c r="E68" s="35">
        <f>VLOOKUP($B68,reporting_base!$A$2:$AK$154,'Tab-reporting_baseline'!E$1,FALSE)</f>
        <v>377.8985405</v>
      </c>
      <c r="F68" s="35">
        <f>VLOOKUP($B68,reporting_base!$A$2:$AK$154,'Tab-reporting_baseline'!F$1,FALSE)</f>
        <v>495.755507</v>
      </c>
      <c r="G68" s="35">
        <f>VLOOKUP($B68,reporting_base!$A$2:$AK$154,'Tab-reporting_baseline'!G$1,FALSE)</f>
        <v>755.0509938</v>
      </c>
      <c r="H68" s="35">
        <f>VLOOKUP($B68,reporting_base!$A$2:$AK$154,'Tab-reporting_baseline'!H$1,FALSE)</f>
        <v>844.4757423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ht="14.25" customHeight="1">
      <c r="A69" s="37" t="s">
        <v>194</v>
      </c>
      <c r="B69" s="3" t="s">
        <v>252</v>
      </c>
      <c r="C69" s="35">
        <f>VLOOKUP($B69,reporting_base!$A$2:$AK$154,'Tab-reporting_baseline'!C$1,FALSE)</f>
        <v>542</v>
      </c>
      <c r="D69" s="35">
        <f>VLOOKUP($B69,reporting_base!$A$2:$AK$154,'Tab-reporting_baseline'!D$1,FALSE)</f>
        <v>798.8472046</v>
      </c>
      <c r="E69" s="35">
        <f>VLOOKUP($B69,reporting_base!$A$2:$AK$154,'Tab-reporting_baseline'!E$1,FALSE)</f>
        <v>617.9111138</v>
      </c>
      <c r="F69" s="35">
        <f>VLOOKUP($B69,reporting_base!$A$2:$AK$154,'Tab-reporting_baseline'!F$1,FALSE)</f>
        <v>869.1198822</v>
      </c>
      <c r="G69" s="35">
        <f>VLOOKUP($B69,reporting_base!$A$2:$AK$154,'Tab-reporting_baseline'!G$1,FALSE)</f>
        <v>1141.781048</v>
      </c>
      <c r="H69" s="35">
        <f>VLOOKUP($B69,reporting_base!$A$2:$AK$154,'Tab-reporting_baseline'!H$1,FALSE)</f>
        <v>1243.00036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ht="14.25" customHeight="1">
      <c r="A70" s="37" t="s">
        <v>210</v>
      </c>
      <c r="B70" s="3" t="s">
        <v>253</v>
      </c>
      <c r="C70" s="35">
        <f>VLOOKUP($B70,reporting_base!$A$2:$AK$154,'Tab-reporting_baseline'!C$1,FALSE)</f>
        <v>774.1729851</v>
      </c>
      <c r="D70" s="35">
        <f>VLOOKUP($B70,reporting_base!$A$2:$AK$154,'Tab-reporting_baseline'!D$1,FALSE)</f>
        <v>774.1729851</v>
      </c>
      <c r="E70" s="35">
        <f>VLOOKUP($B70,reporting_base!$A$2:$AK$154,'Tab-reporting_baseline'!E$1,FALSE)</f>
        <v>774.1729851</v>
      </c>
      <c r="F70" s="35">
        <f>VLOOKUP($B70,reporting_base!$A$2:$AK$154,'Tab-reporting_baseline'!F$1,FALSE)</f>
        <v>774.1729851</v>
      </c>
      <c r="G70" s="35">
        <f>VLOOKUP($B70,reporting_base!$A$2:$AK$154,'Tab-reporting_baseline'!G$1,FALSE)</f>
        <v>774.1729851</v>
      </c>
      <c r="H70" s="35">
        <f>VLOOKUP($B70,reporting_base!$A$2:$AK$154,'Tab-reporting_baseline'!H$1,FALSE)</f>
        <v>774.1729851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ht="14.25" customHeight="1">
      <c r="A71" s="37" t="s">
        <v>212</v>
      </c>
      <c r="B71" s="3"/>
      <c r="C71" s="70"/>
      <c r="D71" s="70"/>
      <c r="E71" s="70"/>
      <c r="F71" s="70"/>
      <c r="G71" s="70"/>
      <c r="H71" s="7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ht="14.25" customHeight="1">
      <c r="A72" s="64" t="s">
        <v>213</v>
      </c>
      <c r="B72" s="62"/>
      <c r="C72" s="63">
        <f t="shared" ref="C72:H72" si="63">C63+C69+C70+C71</f>
        <v>2925.943631</v>
      </c>
      <c r="D72" s="63">
        <f t="shared" si="63"/>
        <v>3542.504694</v>
      </c>
      <c r="E72" s="63">
        <f t="shared" si="63"/>
        <v>3482.019603</v>
      </c>
      <c r="F72" s="63">
        <f t="shared" si="63"/>
        <v>4193.561521</v>
      </c>
      <c r="G72" s="63">
        <f t="shared" si="63"/>
        <v>5630.957766</v>
      </c>
      <c r="H72" s="63">
        <f t="shared" si="63"/>
        <v>5753.547898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ht="14.25" customHeight="1">
      <c r="A73" s="26" t="s">
        <v>214</v>
      </c>
      <c r="B73" s="3"/>
      <c r="C73" s="63">
        <f t="shared" ref="C73:H73" si="64">SUM(C64:C66,C69)</f>
        <v>1932.473476</v>
      </c>
      <c r="D73" s="63">
        <f t="shared" si="64"/>
        <v>2501.701574</v>
      </c>
      <c r="E73" s="63">
        <f t="shared" si="64"/>
        <v>2329.644147</v>
      </c>
      <c r="F73" s="63">
        <f t="shared" si="64"/>
        <v>2923.217931</v>
      </c>
      <c r="G73" s="63">
        <f t="shared" si="64"/>
        <v>4101.111716</v>
      </c>
      <c r="H73" s="63">
        <f t="shared" si="64"/>
        <v>4134.322974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ht="14.25" customHeight="1">
      <c r="A75" s="3"/>
      <c r="B75" s="3"/>
      <c r="C75" s="5" t="s">
        <v>1</v>
      </c>
      <c r="D75" s="6"/>
      <c r="E75" s="6"/>
      <c r="F75" s="6"/>
      <c r="G75" s="6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ht="14.25" customHeight="1">
      <c r="A76" s="56" t="s">
        <v>254</v>
      </c>
      <c r="B76" s="8"/>
      <c r="C76" s="9">
        <v>2015.0</v>
      </c>
      <c r="D76" s="10">
        <v>2021.0</v>
      </c>
      <c r="E76" s="10">
        <v>2025.0</v>
      </c>
      <c r="F76" s="10">
        <v>2030.0</v>
      </c>
      <c r="G76" s="10">
        <v>2040.0</v>
      </c>
      <c r="H76" s="11">
        <v>2050.0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ht="14.25" customHeight="1">
      <c r="A77" s="59" t="s">
        <v>221</v>
      </c>
      <c r="B77" s="3" t="s">
        <v>176</v>
      </c>
      <c r="C77" s="35">
        <f>VLOOKUP($B77,reporting_base!$A$2:$AK$154,'Tab-reporting_baseline'!C$1,FALSE)</f>
        <v>6789.323294</v>
      </c>
      <c r="D77" s="35">
        <f>VLOOKUP($B77,reporting_base!$A$2:$AK$154,'Tab-reporting_baseline'!D$1,FALSE)</f>
        <v>8278.544669</v>
      </c>
      <c r="E77" s="35">
        <f>VLOOKUP($B77,reporting_base!$A$2:$AK$154,'Tab-reporting_baseline'!E$1,FALSE)</f>
        <v>11747.61052</v>
      </c>
      <c r="F77" s="35">
        <f>VLOOKUP($B77,reporting_base!$A$2:$AK$154,'Tab-reporting_baseline'!F$1,FALSE)</f>
        <v>14976.54763</v>
      </c>
      <c r="G77" s="35">
        <f>VLOOKUP($B77,reporting_base!$A$2:$AK$154,'Tab-reporting_baseline'!G$1,FALSE)</f>
        <v>21591.99907</v>
      </c>
      <c r="H77" s="35">
        <f>VLOOKUP($B77,reporting_base!$A$2:$AK$154,'Tab-reporting_baseline'!H$1,FALSE)</f>
        <v>27538.10012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ht="14.25" customHeight="1">
      <c r="A78" s="26" t="s">
        <v>192</v>
      </c>
      <c r="B78" s="3" t="s">
        <v>255</v>
      </c>
      <c r="C78" s="35">
        <f>VLOOKUP($B78,reporting_base!$A$2:$AK$154,'Tab-reporting_baseline'!C$1,FALSE)</f>
        <v>2540</v>
      </c>
      <c r="D78" s="35">
        <f>VLOOKUP($B78,reporting_base!$A$2:$AK$154,'Tab-reporting_baseline'!D$1,FALSE)</f>
        <v>3055.026731</v>
      </c>
      <c r="E78" s="35">
        <f>VLOOKUP($B78,reporting_base!$A$2:$AK$154,'Tab-reporting_baseline'!E$1,FALSE)</f>
        <v>4459.882071</v>
      </c>
      <c r="F78" s="35">
        <f>VLOOKUP($B78,reporting_base!$A$2:$AK$154,'Tab-reporting_baseline'!F$1,FALSE)</f>
        <v>5669.321882</v>
      </c>
      <c r="G78" s="35">
        <f>VLOOKUP($B78,reporting_base!$A$2:$AK$154,'Tab-reporting_baseline'!G$1,FALSE)</f>
        <v>8323.137163</v>
      </c>
      <c r="H78" s="35">
        <f>VLOOKUP($B78,reporting_base!$A$2:$AK$154,'Tab-reporting_baseline'!H$1,FALSE)</f>
        <v>10341.98701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ht="14.25" customHeight="1">
      <c r="A79" s="64" t="s">
        <v>196</v>
      </c>
      <c r="B79" s="64"/>
      <c r="C79" s="63">
        <f t="shared" ref="C79:H79" si="65">C77+C78</f>
        <v>9329.323294</v>
      </c>
      <c r="D79" s="63">
        <f t="shared" si="65"/>
        <v>11333.5714</v>
      </c>
      <c r="E79" s="63">
        <f t="shared" si="65"/>
        <v>16207.49259</v>
      </c>
      <c r="F79" s="63">
        <f t="shared" si="65"/>
        <v>20645.86951</v>
      </c>
      <c r="G79" s="63">
        <f t="shared" si="65"/>
        <v>29915.13623</v>
      </c>
      <c r="H79" s="63">
        <f t="shared" si="65"/>
        <v>37880.08713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ht="14.25" customHeight="1">
      <c r="A80" s="26" t="s">
        <v>200</v>
      </c>
      <c r="B80" s="3" t="s">
        <v>256</v>
      </c>
      <c r="C80" s="35">
        <f>VLOOKUP($B80,reporting_base!$A$2:$AK$154,'Tab-reporting_baseline'!C$1,FALSE)</f>
        <v>9113.323294</v>
      </c>
      <c r="D80" s="35">
        <f>VLOOKUP($B80,reporting_base!$A$2:$AK$154,'Tab-reporting_baseline'!D$1,FALSE)</f>
        <v>11068.17222</v>
      </c>
      <c r="E80" s="35">
        <f>VLOOKUP($B80,reporting_base!$A$2:$AK$154,'Tab-reporting_baseline'!E$1,FALSE)</f>
        <v>15898.14592</v>
      </c>
      <c r="F80" s="35">
        <f>VLOOKUP($B80,reporting_base!$A$2:$AK$154,'Tab-reporting_baseline'!F$1,FALSE)</f>
        <v>20257.37651</v>
      </c>
      <c r="G80" s="35">
        <f>VLOOKUP($B80,reporting_base!$A$2:$AK$154,'Tab-reporting_baseline'!G$1,FALSE)</f>
        <v>29323.8581</v>
      </c>
      <c r="H80" s="35">
        <f>VLOOKUP($B80,reporting_base!$A$2:$AK$154,'Tab-reporting_baseline'!H$1,FALSE)</f>
        <v>37037.98147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ht="14.25" customHeight="1">
      <c r="A81" s="37" t="s">
        <v>147</v>
      </c>
      <c r="B81" s="3" t="s">
        <v>257</v>
      </c>
      <c r="C81" s="35">
        <f>VLOOKUP($B81,reporting_base!$A$2:$AK$154,'Tab-reporting_baseline'!C$1,FALSE)</f>
        <v>839.6182753</v>
      </c>
      <c r="D81" s="35">
        <f>VLOOKUP($B81,reporting_base!$A$2:$AK$154,'Tab-reporting_baseline'!D$1,FALSE)</f>
        <v>1058.980545</v>
      </c>
      <c r="E81" s="35">
        <f>VLOOKUP($B81,reporting_base!$A$2:$AK$154,'Tab-reporting_baseline'!E$1,FALSE)</f>
        <v>1243.159851</v>
      </c>
      <c r="F81" s="35">
        <f>VLOOKUP($B81,reporting_base!$A$2:$AK$154,'Tab-reporting_baseline'!F$1,FALSE)</f>
        <v>1529.088341</v>
      </c>
      <c r="G81" s="35">
        <f>VLOOKUP($B81,reporting_base!$A$2:$AK$154,'Tab-reporting_baseline'!G$1,FALSE)</f>
        <v>2343.666256</v>
      </c>
      <c r="H81" s="35">
        <f>VLOOKUP($B81,reporting_base!$A$2:$AK$154,'Tab-reporting_baseline'!H$1,FALSE)</f>
        <v>3334.389994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ht="14.25" customHeight="1">
      <c r="A82" s="37" t="s">
        <v>155</v>
      </c>
      <c r="B82" s="3" t="s">
        <v>258</v>
      </c>
      <c r="C82" s="35">
        <f>VLOOKUP($B82,reporting_base!$A$2:$AK$154,'Tab-reporting_baseline'!C$1,FALSE)</f>
        <v>0.5161509341</v>
      </c>
      <c r="D82" s="35">
        <f>VLOOKUP($B82,reporting_base!$A$2:$AK$154,'Tab-reporting_baseline'!D$1,FALSE)</f>
        <v>0.7467044909</v>
      </c>
      <c r="E82" s="35">
        <f>VLOOKUP($B82,reporting_base!$A$2:$AK$154,'Tab-reporting_baseline'!E$1,FALSE)</f>
        <v>1.065127111</v>
      </c>
      <c r="F82" s="35">
        <f>VLOOKUP($B82,reporting_base!$A$2:$AK$154,'Tab-reporting_baseline'!F$1,FALSE)</f>
        <v>1.579546058</v>
      </c>
      <c r="G82" s="35">
        <f>VLOOKUP($B82,reporting_base!$A$2:$AK$154,'Tab-reporting_baseline'!G$1,FALSE)</f>
        <v>2.695488937</v>
      </c>
      <c r="H82" s="35">
        <f>VLOOKUP($B82,reporting_base!$A$2:$AK$154,'Tab-reporting_baseline'!H$1,FALSE)</f>
        <v>4.188142975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ht="14.25" customHeight="1">
      <c r="A83" s="37" t="s">
        <v>163</v>
      </c>
      <c r="B83" s="3" t="s">
        <v>259</v>
      </c>
      <c r="C83" s="35">
        <f>VLOOKUP($B83,reporting_base!$A$2:$AK$154,'Tab-reporting_baseline'!C$1,FALSE)</f>
        <v>169.7764295</v>
      </c>
      <c r="D83" s="35">
        <f>VLOOKUP($B83,reporting_base!$A$2:$AK$154,'Tab-reporting_baseline'!D$1,FALSE)</f>
        <v>214.6890654</v>
      </c>
      <c r="E83" s="35">
        <f>VLOOKUP($B83,reporting_base!$A$2:$AK$154,'Tab-reporting_baseline'!E$1,FALSE)</f>
        <v>248.3256465</v>
      </c>
      <c r="F83" s="35">
        <f>VLOOKUP($B83,reporting_base!$A$2:$AK$154,'Tab-reporting_baseline'!F$1,FALSE)</f>
        <v>291.0814175</v>
      </c>
      <c r="G83" s="35">
        <f>VLOOKUP($B83,reporting_base!$A$2:$AK$154,'Tab-reporting_baseline'!G$1,FALSE)</f>
        <v>442.6542496</v>
      </c>
      <c r="H83" s="35">
        <f>VLOOKUP($B83,reporting_base!$A$2:$AK$154,'Tab-reporting_baseline'!H$1,FALSE)</f>
        <v>615.1526378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ht="14.25" customHeight="1">
      <c r="A84" s="37" t="s">
        <v>171</v>
      </c>
      <c r="B84" s="3" t="s">
        <v>260</v>
      </c>
      <c r="C84" s="35">
        <f>VLOOKUP($B84,reporting_base!$A$2:$AK$154,'Tab-reporting_baseline'!C$1,FALSE)</f>
        <v>4665.933691</v>
      </c>
      <c r="D84" s="35">
        <f>VLOOKUP($B84,reporting_base!$A$2:$AK$154,'Tab-reporting_baseline'!D$1,FALSE)</f>
        <v>5611.792572</v>
      </c>
      <c r="E84" s="35">
        <f>VLOOKUP($B84,reporting_base!$A$2:$AK$154,'Tab-reporting_baseline'!E$1,FALSE)</f>
        <v>8191.907315</v>
      </c>
      <c r="F84" s="35">
        <f>VLOOKUP($B84,reporting_base!$A$2:$AK$154,'Tab-reporting_baseline'!F$1,FALSE)</f>
        <v>10413.06953</v>
      </c>
      <c r="G84" s="35">
        <f>VLOOKUP($B84,reporting_base!$A$2:$AK$154,'Tab-reporting_baseline'!G$1,FALSE)</f>
        <v>15287.33084</v>
      </c>
      <c r="H84" s="35">
        <f>VLOOKUP($B84,reporting_base!$A$2:$AK$154,'Tab-reporting_baseline'!H$1,FALSE)</f>
        <v>18995.34442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ht="14.25" customHeight="1">
      <c r="A85" s="37" t="s">
        <v>77</v>
      </c>
      <c r="B85" s="3" t="s">
        <v>261</v>
      </c>
      <c r="C85" s="35">
        <f>VLOOKUP($B85,reporting_base!$A$2:$AK$154,'Tab-reporting_baseline'!C$1,FALSE)</f>
        <v>3437.478748</v>
      </c>
      <c r="D85" s="35">
        <f>VLOOKUP($B85,reporting_base!$A$2:$AK$154,'Tab-reporting_baseline'!D$1,FALSE)</f>
        <v>4181.963331</v>
      </c>
      <c r="E85" s="35">
        <f>VLOOKUP($B85,reporting_base!$A$2:$AK$154,'Tab-reporting_baseline'!E$1,FALSE)</f>
        <v>6213.687983</v>
      </c>
      <c r="F85" s="35">
        <f>VLOOKUP($B85,reporting_base!$A$2:$AK$154,'Tab-reporting_baseline'!F$1,FALSE)</f>
        <v>8022.557677</v>
      </c>
      <c r="G85" s="35">
        <f>VLOOKUP($B85,reporting_base!$A$2:$AK$154,'Tab-reporting_baseline'!G$1,FALSE)</f>
        <v>11247.51126</v>
      </c>
      <c r="H85" s="35">
        <f>VLOOKUP($B85,reporting_base!$A$2:$AK$154,'Tab-reporting_baseline'!H$1,FALSE)</f>
        <v>14088.90628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ht="14.25" customHeight="1">
      <c r="A86" s="37" t="s">
        <v>194</v>
      </c>
      <c r="B86" s="3" t="s">
        <v>262</v>
      </c>
      <c r="C86" s="35">
        <f>VLOOKUP($B86,reporting_base!$A$2:$AK$154,'Tab-reporting_baseline'!C$1,FALSE)</f>
        <v>216</v>
      </c>
      <c r="D86" s="35">
        <f>VLOOKUP($B86,reporting_base!$A$2:$AK$154,'Tab-reporting_baseline'!D$1,FALSE)</f>
        <v>265.3991833</v>
      </c>
      <c r="E86" s="35">
        <f>VLOOKUP($B86,reporting_base!$A$2:$AK$154,'Tab-reporting_baseline'!E$1,FALSE)</f>
        <v>309.3466687</v>
      </c>
      <c r="F86" s="35">
        <f>VLOOKUP($B86,reporting_base!$A$2:$AK$154,'Tab-reporting_baseline'!F$1,FALSE)</f>
        <v>388.493006</v>
      </c>
      <c r="G86" s="35">
        <f>VLOOKUP($B86,reporting_base!$A$2:$AK$154,'Tab-reporting_baseline'!G$1,FALSE)</f>
        <v>591.2781384</v>
      </c>
      <c r="H86" s="35">
        <f>VLOOKUP($B86,reporting_base!$A$2:$AK$154,'Tab-reporting_baseline'!H$1,FALSE)</f>
        <v>842.1056555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ht="14.25" customHeight="1">
      <c r="A87" s="37" t="s">
        <v>210</v>
      </c>
      <c r="B87" s="3" t="s">
        <v>263</v>
      </c>
      <c r="C87" s="71"/>
      <c r="D87" s="71"/>
      <c r="E87" s="71"/>
      <c r="F87" s="71"/>
      <c r="G87" s="71"/>
      <c r="H87" s="7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ht="14.25" customHeight="1">
      <c r="A88" s="37" t="s">
        <v>212</v>
      </c>
      <c r="B88" s="3"/>
      <c r="C88" s="71"/>
      <c r="D88" s="71"/>
      <c r="E88" s="71"/>
      <c r="F88" s="71"/>
      <c r="G88" s="71"/>
      <c r="H88" s="7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ht="14.25" customHeight="1">
      <c r="A89" s="64" t="s">
        <v>213</v>
      </c>
      <c r="B89" s="62"/>
      <c r="C89" s="63">
        <f t="shared" ref="C89:H89" si="66">C80+C86+C87+C88</f>
        <v>9329.323294</v>
      </c>
      <c r="D89" s="63">
        <f t="shared" si="66"/>
        <v>11333.5714</v>
      </c>
      <c r="E89" s="63">
        <f t="shared" si="66"/>
        <v>16207.49259</v>
      </c>
      <c r="F89" s="63">
        <f t="shared" si="66"/>
        <v>20645.86952</v>
      </c>
      <c r="G89" s="63">
        <f t="shared" si="66"/>
        <v>29915.13624</v>
      </c>
      <c r="H89" s="63">
        <f t="shared" si="66"/>
        <v>37880.08713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ht="14.25" customHeight="1">
      <c r="A90" s="26" t="s">
        <v>214</v>
      </c>
      <c r="B90" s="3"/>
      <c r="C90" s="63">
        <f t="shared" ref="C90:H90" si="67">SUM(C81:C83,C86)</f>
        <v>1225.910856</v>
      </c>
      <c r="D90" s="63">
        <f t="shared" si="67"/>
        <v>1539.815498</v>
      </c>
      <c r="E90" s="63">
        <f t="shared" si="67"/>
        <v>1801.897293</v>
      </c>
      <c r="F90" s="63">
        <f t="shared" si="67"/>
        <v>2210.242311</v>
      </c>
      <c r="G90" s="63">
        <f t="shared" si="67"/>
        <v>3380.294133</v>
      </c>
      <c r="H90" s="63">
        <f t="shared" si="67"/>
        <v>4795.83643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ht="14.25" customHeight="1">
      <c r="A92" s="3"/>
      <c r="B92" s="3"/>
      <c r="C92" s="5" t="s">
        <v>1</v>
      </c>
      <c r="D92" s="6"/>
      <c r="E92" s="6"/>
      <c r="F92" s="6"/>
      <c r="G92" s="6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ht="14.25" customHeight="1">
      <c r="A93" s="56" t="s">
        <v>264</v>
      </c>
      <c r="B93" s="8"/>
      <c r="C93" s="9">
        <v>2015.0</v>
      </c>
      <c r="D93" s="10">
        <v>2021.0</v>
      </c>
      <c r="E93" s="10">
        <v>2025.0</v>
      </c>
      <c r="F93" s="10">
        <v>2030.0</v>
      </c>
      <c r="G93" s="10">
        <v>2040.0</v>
      </c>
      <c r="H93" s="11">
        <v>2050.0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ht="14.25" customHeight="1">
      <c r="A94" s="59" t="s">
        <v>221</v>
      </c>
      <c r="B94" s="3" t="s">
        <v>184</v>
      </c>
      <c r="C94" s="35">
        <f>VLOOKUP($B94,reporting_base!$A$2:$AK$154,'Tab-reporting_baseline'!C$1,FALSE)</f>
        <v>1372.721324</v>
      </c>
      <c r="D94" s="35">
        <f>VLOOKUP($B94,reporting_base!$A$2:$AK$154,'Tab-reporting_baseline'!D$1,FALSE)</f>
        <v>1702.933298</v>
      </c>
      <c r="E94" s="35">
        <f>VLOOKUP($B94,reporting_base!$A$2:$AK$154,'Tab-reporting_baseline'!E$1,FALSE)</f>
        <v>2566.936256</v>
      </c>
      <c r="F94" s="35">
        <f>VLOOKUP($B94,reporting_base!$A$2:$AK$154,'Tab-reporting_baseline'!F$1,FALSE)</f>
        <v>3440.003557</v>
      </c>
      <c r="G94" s="35">
        <f>VLOOKUP($B94,reporting_base!$A$2:$AK$154,'Tab-reporting_baseline'!G$1,FALSE)</f>
        <v>4855.846804</v>
      </c>
      <c r="H94" s="35">
        <f>VLOOKUP($B94,reporting_base!$A$2:$AK$154,'Tab-reporting_baseline'!H$1,FALSE)</f>
        <v>6375.3057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ht="14.25" customHeight="1">
      <c r="A95" s="26" t="s">
        <v>192</v>
      </c>
      <c r="B95" s="3" t="s">
        <v>265</v>
      </c>
      <c r="C95" s="35">
        <v>0.0</v>
      </c>
      <c r="D95" s="35">
        <v>0.0</v>
      </c>
      <c r="E95" s="35">
        <v>0.0</v>
      </c>
      <c r="F95" s="35">
        <v>0.0</v>
      </c>
      <c r="G95" s="35">
        <v>0.0</v>
      </c>
      <c r="H95" s="35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ht="14.25" customHeight="1">
      <c r="A96" s="64" t="s">
        <v>196</v>
      </c>
      <c r="B96" s="64"/>
      <c r="C96" s="63">
        <f t="shared" ref="C96:H96" si="68">C94+C95</f>
        <v>1372.721324</v>
      </c>
      <c r="D96" s="63">
        <f t="shared" si="68"/>
        <v>1702.933298</v>
      </c>
      <c r="E96" s="63">
        <f t="shared" si="68"/>
        <v>2566.936256</v>
      </c>
      <c r="F96" s="63">
        <f t="shared" si="68"/>
        <v>3440.003557</v>
      </c>
      <c r="G96" s="63">
        <f t="shared" si="68"/>
        <v>4855.846804</v>
      </c>
      <c r="H96" s="63">
        <f t="shared" si="68"/>
        <v>6375.3057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ht="14.25" customHeight="1">
      <c r="A97" s="26" t="s">
        <v>200</v>
      </c>
      <c r="B97" s="3" t="s">
        <v>266</v>
      </c>
      <c r="C97" s="35">
        <f>VLOOKUP($B97,reporting_base!$A$2:$AK$154,'Tab-reporting_baseline'!C$1,FALSE)</f>
        <v>933.3213242</v>
      </c>
      <c r="D97" s="35">
        <f>VLOOKUP($B97,reporting_base!$A$2:$AK$154,'Tab-reporting_baseline'!D$1,FALSE)</f>
        <v>1110.268778</v>
      </c>
      <c r="E97" s="35">
        <f>VLOOKUP($B97,reporting_base!$A$2:$AK$154,'Tab-reporting_baseline'!E$1,FALSE)</f>
        <v>1698.109354</v>
      </c>
      <c r="F97" s="35">
        <f>VLOOKUP($B97,reporting_base!$A$2:$AK$154,'Tab-reporting_baseline'!F$1,FALSE)</f>
        <v>2345.064738</v>
      </c>
      <c r="G97" s="35">
        <f>VLOOKUP($B97,reporting_base!$A$2:$AK$154,'Tab-reporting_baseline'!G$1,FALSE)</f>
        <v>3316.050203</v>
      </c>
      <c r="H97" s="35">
        <f>VLOOKUP($B97,reporting_base!$A$2:$AK$154,'Tab-reporting_baseline'!H$1,FALSE)</f>
        <v>4300.9596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ht="14.25" customHeight="1">
      <c r="A98" s="37" t="s">
        <v>147</v>
      </c>
      <c r="B98" s="3" t="s">
        <v>267</v>
      </c>
      <c r="C98" s="35">
        <f>VLOOKUP($B98,reporting_base!$A$2:$AK$154,'Tab-reporting_baseline'!C$1,FALSE)</f>
        <v>515.306568</v>
      </c>
      <c r="D98" s="35">
        <f>VLOOKUP($B98,reporting_base!$A$2:$AK$154,'Tab-reporting_baseline'!D$1,FALSE)</f>
        <v>618.2763199</v>
      </c>
      <c r="E98" s="35">
        <f>VLOOKUP($B98,reporting_base!$A$2:$AK$154,'Tab-reporting_baseline'!E$1,FALSE)</f>
        <v>949.6283781</v>
      </c>
      <c r="F98" s="35">
        <f>VLOOKUP($B98,reporting_base!$A$2:$AK$154,'Tab-reporting_baseline'!F$1,FALSE)</f>
        <v>1325.904528</v>
      </c>
      <c r="G98" s="35">
        <f>VLOOKUP($B98,reporting_base!$A$2:$AK$154,'Tab-reporting_baseline'!G$1,FALSE)</f>
        <v>1882.201042</v>
      </c>
      <c r="H98" s="35">
        <f>VLOOKUP($B98,reporting_base!$A$2:$AK$154,'Tab-reporting_baseline'!H$1,FALSE)</f>
        <v>2470.437343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ht="14.25" customHeight="1">
      <c r="A99" s="37" t="s">
        <v>155</v>
      </c>
      <c r="B99" s="3" t="s">
        <v>268</v>
      </c>
      <c r="C99" s="35">
        <f>VLOOKUP($B99,reporting_base!$A$2:$AK$154,'Tab-reporting_baseline'!C$1,FALSE)</f>
        <v>25.53473101</v>
      </c>
      <c r="D99" s="35">
        <f>VLOOKUP($B99,reporting_base!$A$2:$AK$154,'Tab-reporting_baseline'!D$1,FALSE)</f>
        <v>34.49331168</v>
      </c>
      <c r="E99" s="35">
        <f>VLOOKUP($B99,reporting_base!$A$2:$AK$154,'Tab-reporting_baseline'!E$1,FALSE)</f>
        <v>62.85038941</v>
      </c>
      <c r="F99" s="35">
        <f>VLOOKUP($B99,reporting_base!$A$2:$AK$154,'Tab-reporting_baseline'!F$1,FALSE)</f>
        <v>105.3206254</v>
      </c>
      <c r="G99" s="35">
        <f>VLOOKUP($B99,reporting_base!$A$2:$AK$154,'Tab-reporting_baseline'!G$1,FALSE)</f>
        <v>163.0094459</v>
      </c>
      <c r="H99" s="35">
        <f>VLOOKUP($B99,reporting_base!$A$2:$AK$154,'Tab-reporting_baseline'!H$1,FALSE)</f>
        <v>229.4711685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ht="14.25" customHeight="1">
      <c r="A100" s="37" t="s">
        <v>163</v>
      </c>
      <c r="B100" s="3" t="s">
        <v>269</v>
      </c>
      <c r="C100" s="35">
        <f>VLOOKUP($B100,reporting_base!$A$2:$AK$154,'Tab-reporting_baseline'!C$1,FALSE)</f>
        <v>345.6594756</v>
      </c>
      <c r="D100" s="35">
        <f>VLOOKUP($B100,reporting_base!$A$2:$AK$154,'Tab-reporting_baseline'!D$1,FALSE)</f>
        <v>413.2229658</v>
      </c>
      <c r="E100" s="35">
        <f>VLOOKUP($B100,reporting_base!$A$2:$AK$154,'Tab-reporting_baseline'!E$1,FALSE)</f>
        <v>621.8049928</v>
      </c>
      <c r="F100" s="35">
        <f>VLOOKUP($B100,reporting_base!$A$2:$AK$154,'Tab-reporting_baseline'!F$1,FALSE)</f>
        <v>838.9731228</v>
      </c>
      <c r="G100" s="35">
        <f>VLOOKUP($B100,reporting_base!$A$2:$AK$154,'Tab-reporting_baseline'!G$1,FALSE)</f>
        <v>1169.393073</v>
      </c>
      <c r="H100" s="35">
        <f>VLOOKUP($B100,reporting_base!$A$2:$AK$154,'Tab-reporting_baseline'!H$1,FALSE)</f>
        <v>1486.289394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ht="14.25" customHeight="1">
      <c r="A101" s="37" t="s">
        <v>171</v>
      </c>
      <c r="B101" s="3" t="s">
        <v>270</v>
      </c>
      <c r="C101" s="35">
        <f>VLOOKUP($B101,reporting_base!$A$2:$AK$154,'Tab-reporting_baseline'!C$1,FALSE)</f>
        <v>46.82054961</v>
      </c>
      <c r="D101" s="35">
        <f>VLOOKUP($B101,reporting_base!$A$2:$AK$154,'Tab-reporting_baseline'!D$1,FALSE)</f>
        <v>44.27618093</v>
      </c>
      <c r="E101" s="35">
        <f>VLOOKUP($B101,reporting_base!$A$2:$AK$154,'Tab-reporting_baseline'!E$1,FALSE)</f>
        <v>63.82559363</v>
      </c>
      <c r="F101" s="35">
        <f>VLOOKUP($B101,reporting_base!$A$2:$AK$154,'Tab-reporting_baseline'!F$1,FALSE)</f>
        <v>74.866462</v>
      </c>
      <c r="G101" s="35">
        <f>VLOOKUP($B101,reporting_base!$A$2:$AK$154,'Tab-reporting_baseline'!G$1,FALSE)</f>
        <v>101.4466418</v>
      </c>
      <c r="H101" s="35">
        <f>VLOOKUP($B101,reporting_base!$A$2:$AK$154,'Tab-reporting_baseline'!H$1,FALSE)</f>
        <v>114.7616941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ht="14.25" customHeight="1">
      <c r="A102" s="37" t="s">
        <v>77</v>
      </c>
      <c r="B102" s="3" t="s">
        <v>271</v>
      </c>
      <c r="C102" s="35">
        <v>0.0</v>
      </c>
      <c r="D102" s="35">
        <v>0.0</v>
      </c>
      <c r="E102" s="35">
        <v>0.0</v>
      </c>
      <c r="F102" s="35">
        <v>0.0</v>
      </c>
      <c r="G102" s="35">
        <v>0.0</v>
      </c>
      <c r="H102" s="35">
        <v>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ht="14.25" customHeight="1">
      <c r="A103" s="37" t="s">
        <v>194</v>
      </c>
      <c r="B103" s="3" t="s">
        <v>272</v>
      </c>
      <c r="C103" s="35">
        <f>VLOOKUP($B103,reporting_base!$A$2:$AK$154,'Tab-reporting_baseline'!C$1,FALSE)</f>
        <v>396.4</v>
      </c>
      <c r="D103" s="35">
        <f>VLOOKUP($B103,reporting_base!$A$2:$AK$154,'Tab-reporting_baseline'!D$1,FALSE)</f>
        <v>543.1907868</v>
      </c>
      <c r="E103" s="35">
        <f>VLOOKUP($B103,reporting_base!$A$2:$AK$154,'Tab-reporting_baseline'!E$1,FALSE)</f>
        <v>805.0574509</v>
      </c>
      <c r="F103" s="35">
        <f>VLOOKUP($B103,reporting_base!$A$2:$AK$154,'Tab-reporting_baseline'!F$1,FALSE)</f>
        <v>1012.171639</v>
      </c>
      <c r="G103" s="35">
        <f>VLOOKUP($B103,reporting_base!$A$2:$AK$154,'Tab-reporting_baseline'!G$1,FALSE)</f>
        <v>1399.166879</v>
      </c>
      <c r="H103" s="35">
        <f>VLOOKUP($B103,reporting_base!$A$2:$AK$154,'Tab-reporting_baseline'!H$1,FALSE)</f>
        <v>1862.780205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ht="14.25" customHeight="1">
      <c r="A104" s="37" t="s">
        <v>210</v>
      </c>
      <c r="B104" s="3" t="s">
        <v>273</v>
      </c>
      <c r="C104" s="35">
        <f>VLOOKUP($B104,reporting_base!$A$2:$AK$154,'Tab-reporting_baseline'!C$1,FALSE)</f>
        <v>43</v>
      </c>
      <c r="D104" s="35">
        <f>VLOOKUP($B104,reporting_base!$A$2:$AK$154,'Tab-reporting_baseline'!D$1,FALSE)</f>
        <v>49.47373328</v>
      </c>
      <c r="E104" s="35">
        <f>VLOOKUP($B104,reporting_base!$A$2:$AK$154,'Tab-reporting_baseline'!E$1,FALSE)</f>
        <v>63.76945175</v>
      </c>
      <c r="F104" s="35">
        <f>VLOOKUP($B104,reporting_base!$A$2:$AK$154,'Tab-reporting_baseline'!F$1,FALSE)</f>
        <v>82.76717979</v>
      </c>
      <c r="G104" s="35">
        <f>VLOOKUP($B104,reporting_base!$A$2:$AK$154,'Tab-reporting_baseline'!G$1,FALSE)</f>
        <v>140.6297231</v>
      </c>
      <c r="H104" s="35">
        <f>VLOOKUP($B104,reporting_base!$A$2:$AK$154,'Tab-reporting_baseline'!H$1,FALSE)</f>
        <v>211.5658952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ht="14.25" customHeight="1">
      <c r="A105" s="37" t="s">
        <v>212</v>
      </c>
      <c r="B105" s="3"/>
      <c r="C105" s="71"/>
      <c r="D105" s="71"/>
      <c r="E105" s="71"/>
      <c r="F105" s="71"/>
      <c r="G105" s="71"/>
      <c r="H105" s="7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ht="14.25" customHeight="1">
      <c r="A106" s="64" t="s">
        <v>213</v>
      </c>
      <c r="B106" s="62"/>
      <c r="C106" s="63">
        <f t="shared" ref="C106:H106" si="69">C97+C103+C104+C105</f>
        <v>1372.721324</v>
      </c>
      <c r="D106" s="63">
        <f t="shared" si="69"/>
        <v>1702.933298</v>
      </c>
      <c r="E106" s="63">
        <f t="shared" si="69"/>
        <v>2566.936257</v>
      </c>
      <c r="F106" s="63">
        <f t="shared" si="69"/>
        <v>3440.003557</v>
      </c>
      <c r="G106" s="63">
        <f t="shared" si="69"/>
        <v>4855.846805</v>
      </c>
      <c r="H106" s="63">
        <f t="shared" si="69"/>
        <v>6375.3057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ht="14.25" customHeight="1">
      <c r="A107" s="26" t="s">
        <v>214</v>
      </c>
      <c r="B107" s="3"/>
      <c r="C107" s="63">
        <f t="shared" ref="C107:H107" si="70">SUM(C98:C100,C103)</f>
        <v>1282.900775</v>
      </c>
      <c r="D107" s="63">
        <f t="shared" si="70"/>
        <v>1609.183384</v>
      </c>
      <c r="E107" s="63">
        <f t="shared" si="70"/>
        <v>2439.341211</v>
      </c>
      <c r="F107" s="63">
        <f t="shared" si="70"/>
        <v>3282.369915</v>
      </c>
      <c r="G107" s="63">
        <f t="shared" si="70"/>
        <v>4613.77044</v>
      </c>
      <c r="H107" s="63">
        <f t="shared" si="70"/>
        <v>6048.978111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ht="14.25" customHeight="1">
      <c r="A109" s="3"/>
      <c r="B109" s="3"/>
      <c r="C109" s="5" t="s">
        <v>1</v>
      </c>
      <c r="D109" s="6"/>
      <c r="E109" s="6"/>
      <c r="F109" s="6"/>
      <c r="G109" s="6"/>
      <c r="H109" s="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ht="14.25" customHeight="1">
      <c r="A110" s="68" t="s">
        <v>274</v>
      </c>
      <c r="B110" s="8"/>
      <c r="C110" s="9">
        <v>2015.0</v>
      </c>
      <c r="D110" s="10">
        <v>2021.0</v>
      </c>
      <c r="E110" s="10">
        <v>2025.0</v>
      </c>
      <c r="F110" s="10">
        <v>2030.0</v>
      </c>
      <c r="G110" s="10">
        <v>2040.0</v>
      </c>
      <c r="H110" s="11">
        <v>2050.0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ht="14.25" customHeight="1">
      <c r="A111" s="26" t="s">
        <v>275</v>
      </c>
      <c r="B111" s="3"/>
      <c r="C111" s="35">
        <f t="shared" ref="C111:H111" si="71">C4</f>
        <v>11651.81526</v>
      </c>
      <c r="D111" s="35">
        <f t="shared" si="71"/>
        <v>13543.72594</v>
      </c>
      <c r="E111" s="35">
        <f t="shared" si="71"/>
        <v>17923.47423</v>
      </c>
      <c r="F111" s="35">
        <f t="shared" si="71"/>
        <v>21901.44342</v>
      </c>
      <c r="G111" s="35">
        <f t="shared" si="71"/>
        <v>29758.14451</v>
      </c>
      <c r="H111" s="35">
        <f t="shared" si="71"/>
        <v>37205.41403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ht="14.25" customHeight="1">
      <c r="A112" s="37" t="s">
        <v>99</v>
      </c>
      <c r="B112" s="3"/>
      <c r="C112" s="35">
        <f t="shared" ref="C112:H112" si="72">C5</f>
        <v>2310</v>
      </c>
      <c r="D112" s="35">
        <f t="shared" si="72"/>
        <v>2316.33207</v>
      </c>
      <c r="E112" s="35">
        <f t="shared" si="72"/>
        <v>2312.590816</v>
      </c>
      <c r="F112" s="35">
        <f t="shared" si="72"/>
        <v>2314.114748</v>
      </c>
      <c r="G112" s="35">
        <f t="shared" si="72"/>
        <v>2330.686884</v>
      </c>
      <c r="H112" s="35">
        <f t="shared" si="72"/>
        <v>2349.107831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ht="14.25" customHeight="1">
      <c r="A113" s="37" t="s">
        <v>100</v>
      </c>
      <c r="B113" s="3"/>
      <c r="C113" s="35">
        <f t="shared" ref="C113:H113" si="73">C6</f>
        <v>412.7632961</v>
      </c>
      <c r="D113" s="35">
        <f t="shared" si="73"/>
        <v>459.0903126</v>
      </c>
      <c r="E113" s="35">
        <f t="shared" si="73"/>
        <v>537.3409773</v>
      </c>
      <c r="F113" s="35">
        <f t="shared" si="73"/>
        <v>328.850805</v>
      </c>
      <c r="G113" s="35">
        <f t="shared" si="73"/>
        <v>207.228885</v>
      </c>
      <c r="H113" s="35">
        <f t="shared" si="73"/>
        <v>216.9234852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ht="14.25" customHeight="1">
      <c r="A114" s="37" t="s">
        <v>101</v>
      </c>
      <c r="B114" s="3"/>
      <c r="C114" s="35">
        <f t="shared" ref="C114:H114" si="74">C7</f>
        <v>767.0073495</v>
      </c>
      <c r="D114" s="35">
        <f t="shared" si="74"/>
        <v>786.8255859</v>
      </c>
      <c r="E114" s="35">
        <f t="shared" si="74"/>
        <v>758.9956572</v>
      </c>
      <c r="F114" s="35">
        <f t="shared" si="74"/>
        <v>841.9266747</v>
      </c>
      <c r="G114" s="35">
        <f t="shared" si="74"/>
        <v>772.3828674</v>
      </c>
      <c r="H114" s="35">
        <f t="shared" si="74"/>
        <v>725.9768973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ht="14.25" customHeight="1">
      <c r="A115" s="37" t="s">
        <v>102</v>
      </c>
      <c r="B115" s="3"/>
      <c r="C115" s="35">
        <f t="shared" ref="C115:H115" si="75">C8</f>
        <v>6789.323294</v>
      </c>
      <c r="D115" s="35">
        <f t="shared" si="75"/>
        <v>8278.544669</v>
      </c>
      <c r="E115" s="35">
        <f t="shared" si="75"/>
        <v>11747.61052</v>
      </c>
      <c r="F115" s="35">
        <f t="shared" si="75"/>
        <v>14976.54763</v>
      </c>
      <c r="G115" s="35">
        <f t="shared" si="75"/>
        <v>21591.99907</v>
      </c>
      <c r="H115" s="35">
        <f t="shared" si="75"/>
        <v>27538.10012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ht="14.25" customHeight="1">
      <c r="A116" s="37" t="s">
        <v>103</v>
      </c>
      <c r="B116" s="3"/>
      <c r="C116" s="35">
        <f t="shared" ref="C116:H116" si="76">C9</f>
        <v>1372.721324</v>
      </c>
      <c r="D116" s="35">
        <f t="shared" si="76"/>
        <v>1702.933298</v>
      </c>
      <c r="E116" s="35">
        <f t="shared" si="76"/>
        <v>2566.936256</v>
      </c>
      <c r="F116" s="35">
        <f t="shared" si="76"/>
        <v>3440.003557</v>
      </c>
      <c r="G116" s="35">
        <f t="shared" si="76"/>
        <v>4855.846804</v>
      </c>
      <c r="H116" s="35">
        <f t="shared" si="76"/>
        <v>6375.3057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ht="14.25" customHeight="1">
      <c r="A117" s="26" t="s">
        <v>276</v>
      </c>
      <c r="B117" s="3"/>
      <c r="C117" s="35">
        <f t="shared" ref="C117:H117" si="77">C10</f>
        <v>7532.000001</v>
      </c>
      <c r="D117" s="35">
        <f t="shared" si="77"/>
        <v>8916.242677</v>
      </c>
      <c r="E117" s="35">
        <f t="shared" si="77"/>
        <v>9788.133639</v>
      </c>
      <c r="F117" s="35">
        <f t="shared" si="77"/>
        <v>13171.81259</v>
      </c>
      <c r="G117" s="35">
        <f t="shared" si="77"/>
        <v>18792.82879</v>
      </c>
      <c r="H117" s="35">
        <f t="shared" si="77"/>
        <v>21403.84172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ht="14.25" customHeight="1">
      <c r="A118" s="64" t="s">
        <v>277</v>
      </c>
      <c r="B118" s="64"/>
      <c r="C118" s="63">
        <f t="shared" ref="C118:H118" si="78">C11</f>
        <v>19183.81526</v>
      </c>
      <c r="D118" s="63">
        <f t="shared" si="78"/>
        <v>22459.96862</v>
      </c>
      <c r="E118" s="63">
        <f t="shared" si="78"/>
        <v>27711.60787</v>
      </c>
      <c r="F118" s="63">
        <f t="shared" si="78"/>
        <v>35073.25601</v>
      </c>
      <c r="G118" s="63">
        <f t="shared" si="78"/>
        <v>48550.9733</v>
      </c>
      <c r="H118" s="63">
        <f t="shared" si="78"/>
        <v>58609.25575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ht="14.25" customHeight="1">
      <c r="A119" s="26" t="s">
        <v>278</v>
      </c>
      <c r="B119" s="3"/>
      <c r="C119" s="35">
        <f t="shared" ref="C119:H119" si="79">C12</f>
        <v>14205.15351</v>
      </c>
      <c r="D119" s="35">
        <f t="shared" si="79"/>
        <v>17058.85312</v>
      </c>
      <c r="E119" s="35">
        <f t="shared" si="79"/>
        <v>22508.10894</v>
      </c>
      <c r="F119" s="35">
        <f t="shared" si="79"/>
        <v>28340.34923</v>
      </c>
      <c r="G119" s="35">
        <f t="shared" si="79"/>
        <v>40172.56284</v>
      </c>
      <c r="H119" s="35">
        <f t="shared" si="79"/>
        <v>49247.67266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ht="14.25" customHeight="1">
      <c r="A120" s="37" t="s">
        <v>224</v>
      </c>
      <c r="B120" s="3"/>
      <c r="C120" s="35">
        <f t="shared" ref="C120:H120" si="80">C13</f>
        <v>3167.976612</v>
      </c>
      <c r="D120" s="35">
        <f t="shared" si="80"/>
        <v>3951.344562</v>
      </c>
      <c r="E120" s="35">
        <f t="shared" si="80"/>
        <v>4473.623432</v>
      </c>
      <c r="F120" s="35">
        <f t="shared" si="80"/>
        <v>5640.825203</v>
      </c>
      <c r="G120" s="35">
        <f t="shared" si="80"/>
        <v>8118.266027</v>
      </c>
      <c r="H120" s="35">
        <f t="shared" si="80"/>
        <v>9750.797644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ht="14.25" customHeight="1">
      <c r="A121" s="37" t="s">
        <v>155</v>
      </c>
      <c r="B121" s="3"/>
      <c r="C121" s="35">
        <f t="shared" ref="C121:H121" si="81">C14</f>
        <v>421.0064051</v>
      </c>
      <c r="D121" s="35">
        <f t="shared" si="81"/>
        <v>561.8047797</v>
      </c>
      <c r="E121" s="35">
        <f t="shared" si="81"/>
        <v>575.9562105</v>
      </c>
      <c r="F121" s="35">
        <f t="shared" si="81"/>
        <v>775.9128512</v>
      </c>
      <c r="G121" s="35">
        <f t="shared" si="81"/>
        <v>1091.424512</v>
      </c>
      <c r="H121" s="35">
        <f t="shared" si="81"/>
        <v>1333.017025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ht="14.25" customHeight="1">
      <c r="A122" s="37" t="s">
        <v>163</v>
      </c>
      <c r="B122" s="3"/>
      <c r="C122" s="35">
        <f t="shared" ref="C122:H122" si="82">C15</f>
        <v>865.0426065</v>
      </c>
      <c r="D122" s="35">
        <f t="shared" si="82"/>
        <v>1049.217719</v>
      </c>
      <c r="E122" s="35">
        <f t="shared" si="82"/>
        <v>1230.346263</v>
      </c>
      <c r="F122" s="35">
        <f t="shared" si="82"/>
        <v>1524.779536</v>
      </c>
      <c r="G122" s="35">
        <f t="shared" si="82"/>
        <v>2116.486818</v>
      </c>
      <c r="H122" s="35">
        <f t="shared" si="82"/>
        <v>2607.83831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ht="14.25" customHeight="1">
      <c r="A123" s="37" t="s">
        <v>279</v>
      </c>
      <c r="B123" s="3"/>
      <c r="C123" s="35">
        <f t="shared" ref="C123:H123" si="83">C16</f>
        <v>6076.766924</v>
      </c>
      <c r="D123" s="35">
        <f t="shared" si="83"/>
        <v>7023.762364</v>
      </c>
      <c r="E123" s="35">
        <f t="shared" si="83"/>
        <v>9605.960874</v>
      </c>
      <c r="F123" s="35">
        <f t="shared" si="83"/>
        <v>11837.14478</v>
      </c>
      <c r="G123" s="35">
        <f t="shared" si="83"/>
        <v>16779.09122</v>
      </c>
      <c r="H123" s="35">
        <f t="shared" si="83"/>
        <v>20541.57445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ht="14.25" customHeight="1">
      <c r="A124" s="37" t="s">
        <v>103</v>
      </c>
      <c r="B124" s="3"/>
      <c r="C124" s="35">
        <f t="shared" ref="C124:H124" si="84">C17</f>
        <v>3674.360968</v>
      </c>
      <c r="D124" s="35">
        <f t="shared" si="84"/>
        <v>4472.723693</v>
      </c>
      <c r="E124" s="35">
        <f t="shared" si="84"/>
        <v>6622.222164</v>
      </c>
      <c r="F124" s="35">
        <f t="shared" si="84"/>
        <v>8561.686868</v>
      </c>
      <c r="G124" s="35">
        <f t="shared" si="84"/>
        <v>12067.29426</v>
      </c>
      <c r="H124" s="35">
        <f t="shared" si="84"/>
        <v>15014.44523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ht="14.25" customHeight="1">
      <c r="A125" s="37" t="s">
        <v>280</v>
      </c>
      <c r="B125" s="3"/>
      <c r="C125" s="35">
        <f t="shared" ref="C125:H125" si="85">C18</f>
        <v>2263.644129</v>
      </c>
      <c r="D125" s="35">
        <f t="shared" si="85"/>
        <v>2677.582752</v>
      </c>
      <c r="E125" s="35">
        <f t="shared" si="85"/>
        <v>2464.175098</v>
      </c>
      <c r="F125" s="35">
        <f t="shared" si="85"/>
        <v>3972.549813</v>
      </c>
      <c r="G125" s="35">
        <f t="shared" si="85"/>
        <v>5555.494945</v>
      </c>
      <c r="H125" s="35">
        <f t="shared" si="85"/>
        <v>6462.058416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ht="14.25" customHeight="1">
      <c r="A126" s="37" t="s">
        <v>210</v>
      </c>
      <c r="B126" s="3"/>
      <c r="C126" s="35">
        <f t="shared" ref="C126:H126" si="86">C19</f>
        <v>2698.017621</v>
      </c>
      <c r="D126" s="35">
        <f t="shared" si="86"/>
        <v>2704.491354</v>
      </c>
      <c r="E126" s="35">
        <f t="shared" si="86"/>
        <v>2718.787073</v>
      </c>
      <c r="F126" s="35">
        <f t="shared" si="86"/>
        <v>2737.784801</v>
      </c>
      <c r="G126" s="35">
        <f t="shared" si="86"/>
        <v>2795.647344</v>
      </c>
      <c r="H126" s="35">
        <f t="shared" si="86"/>
        <v>2866.583516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ht="14.25" customHeight="1">
      <c r="A127" s="37" t="s">
        <v>281</v>
      </c>
      <c r="B127" s="3"/>
      <c r="C127" s="35">
        <f t="shared" ref="C127:H127" si="87">C20</f>
        <v>17.000001</v>
      </c>
      <c r="D127" s="35">
        <f t="shared" si="87"/>
        <v>19.041391</v>
      </c>
      <c r="E127" s="35">
        <f t="shared" si="87"/>
        <v>20.536758</v>
      </c>
      <c r="F127" s="35">
        <f t="shared" si="87"/>
        <v>22.572166</v>
      </c>
      <c r="G127" s="35">
        <f t="shared" si="87"/>
        <v>27.268171</v>
      </c>
      <c r="H127" s="35">
        <f t="shared" si="87"/>
        <v>32.941158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ht="14.25" customHeight="1">
      <c r="A128" s="64" t="s">
        <v>282</v>
      </c>
      <c r="B128" s="62"/>
      <c r="C128" s="63">
        <f t="shared" ref="C128:H128" si="88">C21</f>
        <v>19183.81526</v>
      </c>
      <c r="D128" s="63">
        <f t="shared" si="88"/>
        <v>22459.96862</v>
      </c>
      <c r="E128" s="63">
        <f t="shared" si="88"/>
        <v>27711.60787</v>
      </c>
      <c r="F128" s="63">
        <f t="shared" si="88"/>
        <v>35073.25601</v>
      </c>
      <c r="G128" s="63">
        <f t="shared" si="88"/>
        <v>48550.9733</v>
      </c>
      <c r="H128" s="63">
        <f t="shared" si="88"/>
        <v>58609.25575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ht="14.25" customHeight="1">
      <c r="A129" s="37" t="s">
        <v>283</v>
      </c>
      <c r="B129" s="3"/>
      <c r="C129" s="63">
        <f t="shared" ref="C129:H129" si="89">C22</f>
        <v>6717.669753</v>
      </c>
      <c r="D129" s="63">
        <f t="shared" si="89"/>
        <v>8239.949813</v>
      </c>
      <c r="E129" s="63">
        <f t="shared" si="89"/>
        <v>8744.101004</v>
      </c>
      <c r="F129" s="63">
        <f t="shared" si="89"/>
        <v>11914.0674</v>
      </c>
      <c r="G129" s="63">
        <f t="shared" si="89"/>
        <v>16881.6723</v>
      </c>
      <c r="H129" s="63">
        <f t="shared" si="89"/>
        <v>20153.7114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ht="14.25" customHeight="1"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4.25" customHeight="1"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4.25" customHeight="1"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4.25" customHeight="1"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4.25" customHeight="1"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4.25" customHeight="1"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4.25" customHeight="1"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4.25" customHeight="1"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4.25" customHeight="1"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4.25" customHeight="1"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4.25" customHeight="1"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4.25" customHeight="1"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4.25" customHeight="1"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4.25" customHeight="1"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4.25" customHeight="1"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4.25" customHeight="1"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4.25" customHeight="1"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4.25" customHeight="1"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4.25" customHeight="1"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4.25" customHeight="1"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4.25" customHeight="1"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4.25" customHeight="1"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4.25" customHeight="1"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4.25" customHeight="1"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4.25" customHeight="1"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4.25" customHeight="1"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4.25" customHeight="1"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4.25" customHeight="1"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4.25" customHeight="1"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4.25" customHeight="1"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4.25" customHeight="1"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4.25" customHeight="1"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4.25" customHeight="1"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4.25" customHeight="1"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4.25" customHeight="1"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4.25" customHeight="1"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4.25" customHeight="1"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4.25" customHeight="1"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4.25" customHeight="1"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4.25" customHeight="1"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4.25" customHeight="1"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1">
    <mergeCell ref="C2:H2"/>
    <mergeCell ref="L2:Q2"/>
    <mergeCell ref="U2:Z2"/>
    <mergeCell ref="AD2:AI2"/>
    <mergeCell ref="AM2:AR2"/>
    <mergeCell ref="AV2:BA2"/>
    <mergeCell ref="BE2:BJ2"/>
    <mergeCell ref="AV24:BA24"/>
    <mergeCell ref="BE24:BJ24"/>
    <mergeCell ref="C41:H41"/>
    <mergeCell ref="C58:H58"/>
    <mergeCell ref="C75:H75"/>
    <mergeCell ref="C92:H92"/>
    <mergeCell ref="C109:H109"/>
    <mergeCell ref="C23:H23"/>
    <mergeCell ref="L23:Q23"/>
    <mergeCell ref="C24:H24"/>
    <mergeCell ref="L24:Q24"/>
    <mergeCell ref="U24:Z24"/>
    <mergeCell ref="AD24:AI24"/>
    <mergeCell ref="AM24:AR2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13"/>
    <col customWidth="1" hidden="1" min="2" max="2" width="11.38"/>
    <col customWidth="1" min="3" max="3" width="12.13"/>
    <col customWidth="1" min="4" max="9" width="10.88"/>
    <col customWidth="1" min="10" max="10" width="28.13"/>
    <col customWidth="1" hidden="1" min="11" max="11" width="17.88"/>
    <col customWidth="1" min="12" max="18" width="10.88"/>
    <col customWidth="1" min="19" max="19" width="38.88"/>
    <col customWidth="1" hidden="1" min="20" max="20" width="14.5"/>
    <col customWidth="1" min="21" max="27" width="10.88"/>
    <col customWidth="1" min="28" max="28" width="21.88"/>
    <col customWidth="1" hidden="1" min="29" max="29" width="10.88"/>
    <col customWidth="1" min="30" max="36" width="10.88"/>
    <col customWidth="1" min="37" max="37" width="29.38"/>
    <col customWidth="1" hidden="1" min="38" max="38" width="10.88"/>
    <col customWidth="1" min="39" max="45" width="10.88"/>
    <col customWidth="1" min="46" max="46" width="19.13"/>
    <col customWidth="1" hidden="1" min="47" max="47" width="10.88"/>
    <col customWidth="1" min="48" max="54" width="10.88"/>
    <col customWidth="1" min="55" max="55" width="19.25"/>
    <col customWidth="1" hidden="1" min="56" max="56" width="10.88"/>
    <col customWidth="1" min="57" max="62" width="10.88"/>
  </cols>
  <sheetData>
    <row r="1" ht="16.5" customHeight="1">
      <c r="B1" s="1"/>
      <c r="C1" s="19">
        <v>2.0</v>
      </c>
      <c r="D1" s="19">
        <v>8.0</v>
      </c>
      <c r="E1" s="19">
        <v>12.0</v>
      </c>
      <c r="F1" s="19">
        <v>17.0</v>
      </c>
      <c r="G1" s="19">
        <v>27.0</v>
      </c>
      <c r="H1" s="19">
        <v>37.0</v>
      </c>
      <c r="I1" s="3"/>
      <c r="K1" s="1"/>
      <c r="L1" s="19">
        <v>2.0</v>
      </c>
      <c r="M1" s="19">
        <v>8.0</v>
      </c>
      <c r="N1" s="19">
        <v>12.0</v>
      </c>
      <c r="O1" s="19">
        <v>17.0</v>
      </c>
      <c r="P1" s="19">
        <v>27.0</v>
      </c>
      <c r="Q1" s="19">
        <v>37.0</v>
      </c>
      <c r="R1" s="3"/>
      <c r="T1" s="1"/>
      <c r="U1" s="19">
        <v>2.0</v>
      </c>
      <c r="V1" s="19">
        <v>8.0</v>
      </c>
      <c r="W1" s="19">
        <v>12.0</v>
      </c>
      <c r="X1" s="19">
        <v>17.0</v>
      </c>
      <c r="Y1" s="19">
        <v>27.0</v>
      </c>
      <c r="Z1" s="19">
        <v>37.0</v>
      </c>
      <c r="AA1" s="3"/>
      <c r="AC1" s="1"/>
      <c r="AD1" s="19">
        <v>2.0</v>
      </c>
      <c r="AE1" s="19">
        <v>8.0</v>
      </c>
      <c r="AF1" s="19">
        <v>12.0</v>
      </c>
      <c r="AG1" s="19">
        <v>17.0</v>
      </c>
      <c r="AH1" s="19">
        <v>27.0</v>
      </c>
      <c r="AI1" s="19">
        <v>37.0</v>
      </c>
      <c r="AJ1" s="3"/>
      <c r="AL1" s="1"/>
      <c r="AM1" s="19">
        <v>2.0</v>
      </c>
      <c r="AN1" s="19">
        <v>8.0</v>
      </c>
      <c r="AO1" s="19">
        <v>12.0</v>
      </c>
      <c r="AP1" s="19">
        <v>17.0</v>
      </c>
      <c r="AQ1" s="19">
        <v>27.0</v>
      </c>
      <c r="AR1" s="19">
        <v>37.0</v>
      </c>
      <c r="AS1" s="3"/>
      <c r="AU1" s="1"/>
      <c r="AV1" s="19">
        <v>2.0</v>
      </c>
      <c r="AW1" s="19">
        <v>8.0</v>
      </c>
      <c r="AX1" s="19">
        <v>12.0</v>
      </c>
      <c r="AY1" s="19">
        <v>17.0</v>
      </c>
      <c r="AZ1" s="19">
        <v>27.0</v>
      </c>
      <c r="BA1" s="19">
        <v>37.0</v>
      </c>
      <c r="BB1" s="3"/>
      <c r="BD1" s="1"/>
      <c r="BE1" s="19">
        <v>2.0</v>
      </c>
      <c r="BF1" s="19">
        <v>8.0</v>
      </c>
      <c r="BG1" s="19">
        <v>12.0</v>
      </c>
      <c r="BH1" s="19">
        <v>17.0</v>
      </c>
      <c r="BI1" s="19">
        <v>27.0</v>
      </c>
      <c r="BJ1" s="19">
        <v>37.0</v>
      </c>
    </row>
    <row r="2" ht="14.25" customHeight="1">
      <c r="A2" s="3"/>
      <c r="B2" s="3"/>
      <c r="C2" s="5" t="s">
        <v>1</v>
      </c>
      <c r="D2" s="6"/>
      <c r="E2" s="6"/>
      <c r="F2" s="6"/>
      <c r="G2" s="6"/>
      <c r="H2" s="7"/>
      <c r="I2" s="3"/>
      <c r="J2" s="3"/>
      <c r="K2" s="3"/>
      <c r="L2" s="5" t="s">
        <v>1</v>
      </c>
      <c r="M2" s="6"/>
      <c r="N2" s="6"/>
      <c r="O2" s="6"/>
      <c r="P2" s="6"/>
      <c r="Q2" s="7"/>
      <c r="R2" s="3"/>
      <c r="S2" s="3"/>
      <c r="T2" s="3"/>
      <c r="U2" s="5" t="s">
        <v>1</v>
      </c>
      <c r="V2" s="6"/>
      <c r="W2" s="6"/>
      <c r="X2" s="6"/>
      <c r="Y2" s="6"/>
      <c r="Z2" s="7"/>
      <c r="AA2" s="3"/>
      <c r="AB2" s="3"/>
      <c r="AC2" s="3"/>
      <c r="AD2" s="5" t="s">
        <v>1</v>
      </c>
      <c r="AE2" s="6"/>
      <c r="AF2" s="6"/>
      <c r="AG2" s="6"/>
      <c r="AH2" s="6"/>
      <c r="AI2" s="7"/>
      <c r="AJ2" s="3"/>
      <c r="AK2" s="3"/>
      <c r="AL2" s="3"/>
      <c r="AM2" s="5" t="s">
        <v>1</v>
      </c>
      <c r="AN2" s="6"/>
      <c r="AO2" s="6"/>
      <c r="AP2" s="6"/>
      <c r="AQ2" s="6"/>
      <c r="AR2" s="7"/>
      <c r="AS2" s="3"/>
      <c r="AT2" s="3"/>
      <c r="AU2" s="3"/>
      <c r="AV2" s="5" t="s">
        <v>1</v>
      </c>
      <c r="AW2" s="6"/>
      <c r="AX2" s="6"/>
      <c r="AY2" s="6"/>
      <c r="AZ2" s="6"/>
      <c r="BA2" s="7"/>
      <c r="BB2" s="3"/>
      <c r="BC2" s="3"/>
      <c r="BD2" s="3"/>
      <c r="BE2" s="5" t="s">
        <v>1</v>
      </c>
      <c r="BF2" s="6"/>
      <c r="BG2" s="6"/>
      <c r="BH2" s="6"/>
      <c r="BI2" s="6"/>
      <c r="BJ2" s="7"/>
    </row>
    <row r="3" ht="18.75" customHeight="1">
      <c r="A3" s="56" t="s">
        <v>284</v>
      </c>
      <c r="B3" s="8"/>
      <c r="C3" s="9">
        <v>2015.0</v>
      </c>
      <c r="D3" s="10">
        <v>2021.0</v>
      </c>
      <c r="E3" s="10">
        <v>2025.0</v>
      </c>
      <c r="F3" s="10">
        <v>2030.0</v>
      </c>
      <c r="G3" s="10">
        <v>2040.0</v>
      </c>
      <c r="H3" s="11">
        <v>2050.0</v>
      </c>
      <c r="I3" s="3"/>
      <c r="J3" s="57" t="s">
        <v>285</v>
      </c>
      <c r="K3" s="8"/>
      <c r="L3" s="9">
        <v>2015.0</v>
      </c>
      <c r="M3" s="10">
        <v>2021.0</v>
      </c>
      <c r="N3" s="10">
        <v>2025.0</v>
      </c>
      <c r="O3" s="10">
        <v>2030.0</v>
      </c>
      <c r="P3" s="10">
        <v>2040.0</v>
      </c>
      <c r="Q3" s="11">
        <v>2050.0</v>
      </c>
      <c r="R3" s="3"/>
      <c r="S3" s="57" t="s">
        <v>286</v>
      </c>
      <c r="T3" s="8"/>
      <c r="U3" s="9">
        <v>2015.0</v>
      </c>
      <c r="V3" s="10">
        <v>2021.0</v>
      </c>
      <c r="W3" s="10">
        <v>2025.0</v>
      </c>
      <c r="X3" s="10">
        <v>2030.0</v>
      </c>
      <c r="Y3" s="10">
        <v>2040.0</v>
      </c>
      <c r="Z3" s="11">
        <v>2050.0</v>
      </c>
      <c r="AA3" s="3"/>
      <c r="AB3" s="57" t="s">
        <v>138</v>
      </c>
      <c r="AC3" s="8"/>
      <c r="AD3" s="9">
        <v>2015.0</v>
      </c>
      <c r="AE3" s="10">
        <v>2021.0</v>
      </c>
      <c r="AF3" s="10">
        <v>2025.0</v>
      </c>
      <c r="AG3" s="10">
        <v>2030.0</v>
      </c>
      <c r="AH3" s="10">
        <v>2040.0</v>
      </c>
      <c r="AI3" s="11">
        <v>2050.0</v>
      </c>
      <c r="AJ3" s="3"/>
      <c r="AK3" s="57" t="s">
        <v>139</v>
      </c>
      <c r="AL3" s="8"/>
      <c r="AM3" s="9">
        <v>2015.0</v>
      </c>
      <c r="AN3" s="10">
        <v>2021.0</v>
      </c>
      <c r="AO3" s="10">
        <v>2025.0</v>
      </c>
      <c r="AP3" s="10">
        <v>2030.0</v>
      </c>
      <c r="AQ3" s="10">
        <v>2040.0</v>
      </c>
      <c r="AR3" s="11">
        <v>2050.0</v>
      </c>
      <c r="AS3" s="3"/>
      <c r="AT3" s="57" t="s">
        <v>140</v>
      </c>
      <c r="AU3" s="8"/>
      <c r="AV3" s="9">
        <v>2015.0</v>
      </c>
      <c r="AW3" s="10">
        <v>2021.0</v>
      </c>
      <c r="AX3" s="10">
        <v>2025.0</v>
      </c>
      <c r="AY3" s="10">
        <v>2030.0</v>
      </c>
      <c r="AZ3" s="10">
        <v>2040.0</v>
      </c>
      <c r="BA3" s="11">
        <v>2050.0</v>
      </c>
      <c r="BB3" s="3"/>
      <c r="BC3" s="57" t="s">
        <v>141</v>
      </c>
      <c r="BD3" s="8"/>
      <c r="BE3" s="9">
        <v>2015.0</v>
      </c>
      <c r="BF3" s="10">
        <v>2021.0</v>
      </c>
      <c r="BG3" s="10">
        <v>2025.0</v>
      </c>
      <c r="BH3" s="10">
        <v>2030.0</v>
      </c>
      <c r="BI3" s="10">
        <v>2040.0</v>
      </c>
      <c r="BJ3" s="11">
        <v>2050.0</v>
      </c>
    </row>
    <row r="4" ht="16.5" customHeight="1">
      <c r="A4" s="59" t="s">
        <v>142</v>
      </c>
      <c r="B4" s="3" t="s">
        <v>287</v>
      </c>
      <c r="C4" s="35">
        <f>VLOOKUP($B4,reporting_shock!$A$2:$AK$154,'Tab-reporting_shock'!C$1,FALSE)</f>
        <v>11651.81526</v>
      </c>
      <c r="D4" s="35">
        <f>VLOOKUP($B4,reporting_shock!$A$2:$AK$154,'Tab-reporting_shock'!D$1,FALSE)</f>
        <v>13512.48174</v>
      </c>
      <c r="E4" s="35">
        <f>VLOOKUP($B4,reporting_shock!$A$2:$AK$154,'Tab-reporting_shock'!E$1,FALSE)</f>
        <v>17704.96973</v>
      </c>
      <c r="F4" s="35">
        <f>VLOOKUP($B4,reporting_shock!$A$2:$AK$154,'Tab-reporting_shock'!F$1,FALSE)</f>
        <v>21513.4558</v>
      </c>
      <c r="G4" s="35">
        <f>VLOOKUP($B4,reporting_shock!$A$2:$AK$154,'Tab-reporting_shock'!G$1,FALSE)</f>
        <v>24529.20612</v>
      </c>
      <c r="H4" s="35">
        <f>VLOOKUP($B4,reporting_shock!$A$2:$AK$154,'Tab-reporting_shock'!H$1,FALSE)</f>
        <v>26686.08711</v>
      </c>
      <c r="I4" s="3"/>
      <c r="J4" s="26" t="s">
        <v>288</v>
      </c>
      <c r="K4" s="3" t="s">
        <v>289</v>
      </c>
      <c r="L4" s="35">
        <f>VLOOKUP($K4,reporting_shock!$A$2:$AK$154,'Tab-reporting_shock'!L$1,FALSE)</f>
        <v>18609.93169</v>
      </c>
      <c r="M4" s="35">
        <f>VLOOKUP($K4,reporting_shock!$A$2:$AK$154,'Tab-reporting_shock'!M$1,FALSE)</f>
        <v>22956.46492</v>
      </c>
      <c r="N4" s="35">
        <f>VLOOKUP($K4,reporting_shock!$A$2:$AK$154,'Tab-reporting_shock'!N$1,FALSE)</f>
        <v>27926.41806</v>
      </c>
      <c r="O4" s="35">
        <f>VLOOKUP($K4,reporting_shock!$A$2:$AK$154,'Tab-reporting_shock'!O$1,FALSE)</f>
        <v>34850.78231</v>
      </c>
      <c r="P4" s="35">
        <f>VLOOKUP($K4,reporting_shock!$A$2:$AK$154,'Tab-reporting_shock'!P$1,FALSE)</f>
        <v>36931.87331</v>
      </c>
      <c r="Q4" s="35">
        <f>VLOOKUP($K4,reporting_shock!$A$2:$AK$154,'Tab-reporting_shock'!Q$1,FALSE)</f>
        <v>36989.90115</v>
      </c>
      <c r="R4" s="3"/>
      <c r="S4" s="26" t="s">
        <v>290</v>
      </c>
      <c r="T4" s="3" t="s">
        <v>289</v>
      </c>
      <c r="U4" s="60">
        <f>VLOOKUP($T4,reporting_shock!$A$2:$AK$154,'Tab-reporting_shock'!U$1,FALSE)</f>
        <v>18609.93169</v>
      </c>
      <c r="V4" s="60">
        <f>VLOOKUP($T4,reporting_shock!$A$2:$AK$154,'Tab-reporting_shock'!V$1,FALSE)</f>
        <v>22956.46492</v>
      </c>
      <c r="W4" s="60">
        <f>VLOOKUP($T4,reporting_shock!$A$2:$AK$154,'Tab-reporting_shock'!W$1,FALSE)</f>
        <v>27926.41806</v>
      </c>
      <c r="X4" s="60">
        <f>VLOOKUP($T4,reporting_shock!$A$2:$AK$154,'Tab-reporting_shock'!X$1,FALSE)</f>
        <v>34850.78231</v>
      </c>
      <c r="Y4" s="60">
        <f>VLOOKUP($T4,reporting_shock!$A$2:$AK$154,'Tab-reporting_shock'!Y$1,FALSE)</f>
        <v>36931.87331</v>
      </c>
      <c r="Z4" s="60">
        <f>VLOOKUP($T4,reporting_shock!$A$2:$AK$154,'Tab-reporting_shock'!Z$1,FALSE)</f>
        <v>36989.90115</v>
      </c>
      <c r="AA4" s="3"/>
      <c r="AB4" s="37" t="s">
        <v>147</v>
      </c>
      <c r="AC4" s="3" t="s">
        <v>291</v>
      </c>
      <c r="AD4" s="35">
        <f>VLOOKUP($AC4,reporting_shock!$A$2:$AK$154,'Tab-reporting_shock'!AD$1,FALSE)</f>
        <v>1593.293734</v>
      </c>
      <c r="AE4" s="35">
        <f>VLOOKUP($AC4,reporting_shock!$A$2:$AK$154,'Tab-reporting_shock'!AE$1,FALSE)</f>
        <v>1734.188585</v>
      </c>
      <c r="AF4" s="35">
        <f>VLOOKUP($AC4,reporting_shock!$A$2:$AK$154,'Tab-reporting_shock'!AF$1,FALSE)</f>
        <v>1810.159281</v>
      </c>
      <c r="AG4" s="35">
        <f>VLOOKUP($AC4,reporting_shock!$A$2:$AK$154,'Tab-reporting_shock'!AG$1,FALSE)</f>
        <v>1849.74554</v>
      </c>
      <c r="AH4" s="35">
        <f>VLOOKUP($AC4,reporting_shock!$A$2:$AK$154,'Tab-reporting_shock'!AH$1,FALSE)</f>
        <v>1988.269559</v>
      </c>
      <c r="AI4" s="35">
        <f>VLOOKUP($AC4,reporting_shock!$A$2:$AK$154,'Tab-reporting_shock'!AI$1,FALSE)</f>
        <v>2083.478623</v>
      </c>
      <c r="AJ4" s="3"/>
      <c r="AK4" s="37" t="s">
        <v>147</v>
      </c>
      <c r="AL4" s="3" t="s">
        <v>292</v>
      </c>
      <c r="AM4" s="35">
        <f>VLOOKUP($AL4,reporting_shock!$A$2:$AK$154,AM$1,FALSE)</f>
        <v>3353.121487</v>
      </c>
      <c r="AN4" s="35">
        <f>VLOOKUP($AL4,reporting_shock!$A$2:$AK$154,AN$1,FALSE)</f>
        <v>3912.022449</v>
      </c>
      <c r="AO4" s="35">
        <f>VLOOKUP($AL4,reporting_shock!$A$2:$AK$154,AO$1,FALSE)</f>
        <v>4659.076371</v>
      </c>
      <c r="AP4" s="35">
        <f>VLOOKUP($AL4,reporting_shock!$A$2:$AK$154,AP$1,FALSE)</f>
        <v>5938.98261</v>
      </c>
      <c r="AQ4" s="35">
        <f>VLOOKUP($AL4,reporting_shock!$A$2:$AK$154,AQ$1,FALSE)</f>
        <v>12016.47752</v>
      </c>
      <c r="AR4" s="35">
        <f>VLOOKUP($AL4,reporting_shock!$A$2:$AK$154,AR$1,FALSE)</f>
        <v>23428.34906</v>
      </c>
      <c r="AS4" s="3"/>
      <c r="AT4" s="37" t="s">
        <v>147</v>
      </c>
      <c r="AU4" s="3" t="s">
        <v>293</v>
      </c>
      <c r="AV4" s="35">
        <f>VLOOKUP($AU4,reporting_shock!$A$2:$AK$154,AV$1,FALSE)</f>
        <v>25790.12515</v>
      </c>
      <c r="AW4" s="35">
        <f>VLOOKUP($AU4,reporting_shock!$A$2:$AK$154,AW$1,FALSE)</f>
        <v>30424.52965</v>
      </c>
      <c r="AX4" s="35">
        <f>VLOOKUP($AU4,reporting_shock!$A$2:$AK$154,AX$1,FALSE)</f>
        <v>35893.57598</v>
      </c>
      <c r="AY4" s="35">
        <f>VLOOKUP($AU4,reporting_shock!$A$2:$AK$154,AY$1,FALSE)</f>
        <v>44199.44677</v>
      </c>
      <c r="AZ4" s="35">
        <f>VLOOKUP($AU4,reporting_shock!$A$2:$AK$154,AZ$1,FALSE)</f>
        <v>81335.81729</v>
      </c>
      <c r="BA4" s="35">
        <f>VLOOKUP($AU4,reporting_shock!$A$2:$AK$154,BA$1,FALSE)</f>
        <v>138703.5761</v>
      </c>
      <c r="BB4" s="3"/>
      <c r="BC4" s="37" t="s">
        <v>147</v>
      </c>
      <c r="BD4" s="3" t="s">
        <v>294</v>
      </c>
      <c r="BE4" s="35">
        <f>VLOOKUP($BD4,reporting_shock!$A$2:$AK$154,BE$1,FALSE)</f>
        <v>73412.88958</v>
      </c>
      <c r="BF4" s="35">
        <f>VLOOKUP($BD4,reporting_shock!$A$2:$AK$154,BF$1,FALSE)</f>
        <v>87737.26824</v>
      </c>
      <c r="BG4" s="35">
        <f>VLOOKUP($BD4,reporting_shock!$A$2:$AK$154,BG$1,FALSE)</f>
        <v>104644.8956</v>
      </c>
      <c r="BH4" s="35">
        <f>VLOOKUP($BD4,reporting_shock!$A$2:$AK$154,BH$1,FALSE)</f>
        <v>131760.1541</v>
      </c>
      <c r="BI4" s="35">
        <f>VLOOKUP($BD4,reporting_shock!$A$2:$AK$154,BI$1,FALSE)</f>
        <v>231430.5989</v>
      </c>
      <c r="BJ4" s="35">
        <f>VLOOKUP($BD4,reporting_shock!$A$2:$AK$154,BJ$1,FALSE)</f>
        <v>381759.617</v>
      </c>
    </row>
    <row r="5" ht="14.25" customHeight="1">
      <c r="A5" s="37" t="s">
        <v>69</v>
      </c>
      <c r="B5" s="3" t="s">
        <v>295</v>
      </c>
      <c r="C5" s="35">
        <f>VLOOKUP($B5,reporting_shock!$A$2:$AK$154,'Tab-reporting_shock'!C$1,FALSE)</f>
        <v>2310</v>
      </c>
      <c r="D5" s="35">
        <f>VLOOKUP($B5,reporting_shock!$A$2:$AK$154,'Tab-reporting_shock'!D$1,FALSE)</f>
        <v>2316.340932</v>
      </c>
      <c r="E5" s="35">
        <f>VLOOKUP($B5,reporting_shock!$A$2:$AK$154,'Tab-reporting_shock'!E$1,FALSE)</f>
        <v>2312.628385</v>
      </c>
      <c r="F5" s="35">
        <f>VLOOKUP($B5,reporting_shock!$A$2:$AK$154,'Tab-reporting_shock'!F$1,FALSE)</f>
        <v>2314.172466</v>
      </c>
      <c r="G5" s="35">
        <f>VLOOKUP($B5,reporting_shock!$A$2:$AK$154,'Tab-reporting_shock'!G$1,FALSE)</f>
        <v>2331.555607</v>
      </c>
      <c r="H5" s="35">
        <f>VLOOKUP($B5,reporting_shock!$A$2:$AK$154,'Tab-reporting_shock'!H$1,FALSE)</f>
        <v>2350.203216</v>
      </c>
      <c r="I5" s="3"/>
      <c r="J5" s="37" t="s">
        <v>147</v>
      </c>
      <c r="K5" s="3" t="s">
        <v>296</v>
      </c>
      <c r="L5" s="35">
        <f>VLOOKUP($K5,reporting_shock!$A$2:$AK$154,'Tab-reporting_shock'!L$1,FALSE)</f>
        <v>7243.763939</v>
      </c>
      <c r="M5" s="35">
        <f>VLOOKUP($K5,reporting_shock!$A$2:$AK$154,'Tab-reporting_shock'!M$1,FALSE)</f>
        <v>9002.147352</v>
      </c>
      <c r="N5" s="35">
        <f>VLOOKUP($K5,reporting_shock!$A$2:$AK$154,'Tab-reporting_shock'!N$1,FALSE)</f>
        <v>9143.951035</v>
      </c>
      <c r="O5" s="35">
        <f>VLOOKUP($K5,reporting_shock!$A$2:$AK$154,'Tab-reporting_shock'!O$1,FALSE)</f>
        <v>10910.25403</v>
      </c>
      <c r="P5" s="35">
        <f>VLOOKUP($K5,reporting_shock!$A$2:$AK$154,'Tab-reporting_shock'!P$1,FALSE)</f>
        <v>8961.124343</v>
      </c>
      <c r="Q5" s="35">
        <f>VLOOKUP($K5,reporting_shock!$A$2:$AK$154,'Tab-reporting_shock'!Q$1,FALSE)</f>
        <v>7624.327217</v>
      </c>
      <c r="R5" s="3"/>
      <c r="S5" s="37" t="s">
        <v>71</v>
      </c>
      <c r="T5" s="3" t="s">
        <v>297</v>
      </c>
      <c r="U5" s="35">
        <f>VLOOKUP($T5,reporting_shock!$A$2:$AK$154,'Tab-reporting_shock'!U$1,FALSE)</f>
        <v>3463.306288</v>
      </c>
      <c r="V5" s="35">
        <f>VLOOKUP($T5,reporting_shock!$A$2:$AK$154,'Tab-reporting_shock'!V$1,FALSE)</f>
        <v>4493.347209</v>
      </c>
      <c r="W5" s="35">
        <f>VLOOKUP($T5,reporting_shock!$A$2:$AK$154,'Tab-reporting_shock'!W$1,FALSE)</f>
        <v>4262.999201</v>
      </c>
      <c r="X5" s="35">
        <f>VLOOKUP($T5,reporting_shock!$A$2:$AK$154,'Tab-reporting_shock'!X$1,FALSE)</f>
        <v>5302.530435</v>
      </c>
      <c r="Y5" s="35">
        <f>VLOOKUP($T5,reporting_shock!$A$2:$AK$154,'Tab-reporting_shock'!Y$1,FALSE)</f>
        <v>5792.775024</v>
      </c>
      <c r="Z5" s="35">
        <f>VLOOKUP($T5,reporting_shock!$A$2:$AK$154,'Tab-reporting_shock'!Z$1,FALSE)</f>
        <v>5258.281723</v>
      </c>
      <c r="AA5" s="3"/>
      <c r="AB5" s="37" t="s">
        <v>155</v>
      </c>
      <c r="AC5" s="3" t="s">
        <v>298</v>
      </c>
      <c r="AD5" s="35">
        <f>VLOOKUP($AC5,reporting_shock!$A$2:$AK$154,'Tab-reporting_shock'!AD$1,FALSE)</f>
        <v>124.3163492</v>
      </c>
      <c r="AE5" s="35">
        <f>VLOOKUP($AC5,reporting_shock!$A$2:$AK$154,'Tab-reporting_shock'!AE$1,FALSE)</f>
        <v>148.0280096</v>
      </c>
      <c r="AF5" s="35">
        <f>VLOOKUP($AC5,reporting_shock!$A$2:$AK$154,'Tab-reporting_shock'!AF$1,FALSE)</f>
        <v>166.1831805</v>
      </c>
      <c r="AG5" s="35">
        <f>VLOOKUP($AC5,reporting_shock!$A$2:$AK$154,'Tab-reporting_shock'!AG$1,FALSE)</f>
        <v>191.7230045</v>
      </c>
      <c r="AH5" s="35">
        <f>VLOOKUP($AC5,reporting_shock!$A$2:$AK$154,'Tab-reporting_shock'!AH$1,FALSE)</f>
        <v>184.4526409</v>
      </c>
      <c r="AI5" s="35">
        <f>VLOOKUP($AC5,reporting_shock!$A$2:$AK$154,'Tab-reporting_shock'!AI$1,FALSE)</f>
        <v>170.2464186</v>
      </c>
      <c r="AJ5" s="3"/>
      <c r="AK5" s="37" t="s">
        <v>155</v>
      </c>
      <c r="AL5" s="3" t="s">
        <v>299</v>
      </c>
      <c r="AM5" s="35">
        <f>VLOOKUP($AL5,reporting_shock!$A$2:$AK$154,AM$1,FALSE)</f>
        <v>2603.950741</v>
      </c>
      <c r="AN5" s="35">
        <f>VLOOKUP($AL5,reporting_shock!$A$2:$AK$154,AN$1,FALSE)</f>
        <v>3383.250952</v>
      </c>
      <c r="AO5" s="35">
        <f>VLOOKUP($AL5,reporting_shock!$A$2:$AK$154,AO$1,FALSE)</f>
        <v>4437.999905</v>
      </c>
      <c r="AP5" s="35">
        <f>VLOOKUP($AL5,reporting_shock!$A$2:$AK$154,AP$1,FALSE)</f>
        <v>6605.011</v>
      </c>
      <c r="AQ5" s="35">
        <f>VLOOKUP($AL5,reporting_shock!$A$2:$AK$154,AQ$1,FALSE)</f>
        <v>12114.30729</v>
      </c>
      <c r="AR5" s="35">
        <f>VLOOKUP($AL5,reporting_shock!$A$2:$AK$154,AR$1,FALSE)</f>
        <v>19617.75797</v>
      </c>
      <c r="AS5" s="3"/>
      <c r="AT5" s="37" t="s">
        <v>155</v>
      </c>
      <c r="AU5" s="3" t="s">
        <v>300</v>
      </c>
      <c r="AV5" s="35">
        <f>VLOOKUP($AU5,reporting_shock!$A$2:$AK$154,AV$1,FALSE)</f>
        <v>5303.627666</v>
      </c>
      <c r="AW5" s="35">
        <f>VLOOKUP($AU5,reporting_shock!$A$2:$AK$154,AW$1,FALSE)</f>
        <v>6898.551588</v>
      </c>
      <c r="AX5" s="35">
        <f>VLOOKUP($AU5,reporting_shock!$A$2:$AK$154,AX$1,FALSE)</f>
        <v>8740.064547</v>
      </c>
      <c r="AY5" s="35">
        <f>VLOOKUP($AU5,reporting_shock!$A$2:$AK$154,AY$1,FALSE)</f>
        <v>12178.21434</v>
      </c>
      <c r="AZ5" s="35">
        <f>VLOOKUP($AU5,reporting_shock!$A$2:$AK$154,AZ$1,FALSE)</f>
        <v>19960.87565</v>
      </c>
      <c r="BA5" s="35">
        <f>VLOOKUP($AU5,reporting_shock!$A$2:$AK$154,BA$1,FALSE)</f>
        <v>30721.98354</v>
      </c>
      <c r="BB5" s="3"/>
      <c r="BC5" s="37" t="s">
        <v>155</v>
      </c>
      <c r="BD5" s="3" t="s">
        <v>301</v>
      </c>
      <c r="BE5" s="35">
        <f>VLOOKUP($BD5,reporting_shock!$A$2:$AK$154,BE$1,FALSE)</f>
        <v>8375.689119</v>
      </c>
      <c r="BF5" s="35">
        <f>VLOOKUP($BD5,reporting_shock!$A$2:$AK$154,BF$1,FALSE)</f>
        <v>10910.27572</v>
      </c>
      <c r="BG5" s="35">
        <f>VLOOKUP($BD5,reporting_shock!$A$2:$AK$154,BG$1,FALSE)</f>
        <v>13637.76854</v>
      </c>
      <c r="BH5" s="35">
        <f>VLOOKUP($BD5,reporting_shock!$A$2:$AK$154,BH$1,FALSE)</f>
        <v>18978.31112</v>
      </c>
      <c r="BI5" s="35">
        <f>VLOOKUP($BD5,reporting_shock!$A$2:$AK$154,BI$1,FALSE)</f>
        <v>30486.20772</v>
      </c>
      <c r="BJ5" s="35">
        <f>VLOOKUP($BD5,reporting_shock!$A$2:$AK$154,BJ$1,FALSE)</f>
        <v>46054.47252</v>
      </c>
    </row>
    <row r="6" ht="14.25" customHeight="1">
      <c r="A6" s="37" t="s">
        <v>302</v>
      </c>
      <c r="B6" s="3" t="s">
        <v>303</v>
      </c>
      <c r="C6" s="35">
        <f>VLOOKUP($B6,reporting_shock!$A$2:$AK$154,'Tab-reporting_shock'!C$1,FALSE)</f>
        <v>412.7632961</v>
      </c>
      <c r="D6" s="35">
        <f>VLOOKUP($B6,reporting_shock!$A$2:$AK$154,'Tab-reporting_shock'!D$1,FALSE)</f>
        <v>459.9024583</v>
      </c>
      <c r="E6" s="35">
        <f>VLOOKUP($B6,reporting_shock!$A$2:$AK$154,'Tab-reporting_shock'!E$1,FALSE)</f>
        <v>537.934197</v>
      </c>
      <c r="F6" s="35">
        <f>VLOOKUP($B6,reporting_shock!$A$2:$AK$154,'Tab-reporting_shock'!F$1,FALSE)</f>
        <v>329.8632152</v>
      </c>
      <c r="G6" s="35">
        <f>VLOOKUP($B6,reporting_shock!$A$2:$AK$154,'Tab-reporting_shock'!G$1,FALSE)</f>
        <v>343.7139361</v>
      </c>
      <c r="H6" s="35">
        <f>VLOOKUP($B6,reporting_shock!$A$2:$AK$154,'Tab-reporting_shock'!H$1,FALSE)</f>
        <v>547.1287781</v>
      </c>
      <c r="I6" s="3"/>
      <c r="J6" s="37" t="s">
        <v>155</v>
      </c>
      <c r="K6" s="3" t="s">
        <v>304</v>
      </c>
      <c r="L6" s="35">
        <f>VLOOKUP($K6,reporting_shock!$A$2:$AK$154,'Tab-reporting_shock'!L$1,FALSE)</f>
        <v>1139.855096</v>
      </c>
      <c r="M6" s="35">
        <f>VLOOKUP($K6,reporting_shock!$A$2:$AK$154,'Tab-reporting_shock'!M$1,FALSE)</f>
        <v>1516.927794</v>
      </c>
      <c r="N6" s="35">
        <f>VLOOKUP($K6,reporting_shock!$A$2:$AK$154,'Tab-reporting_shock'!N$1,FALSE)</f>
        <v>1469.329188</v>
      </c>
      <c r="O6" s="35">
        <f>VLOOKUP($K6,reporting_shock!$A$2:$AK$154,'Tab-reporting_shock'!O$1,FALSE)</f>
        <v>1915.340133</v>
      </c>
      <c r="P6" s="35">
        <f>VLOOKUP($K6,reporting_shock!$A$2:$AK$154,'Tab-reporting_shock'!P$1,FALSE)</f>
        <v>2173.071914</v>
      </c>
      <c r="Q6" s="35">
        <f>VLOOKUP($K6,reporting_shock!$A$2:$AK$154,'Tab-reporting_shock'!Q$1,FALSE)</f>
        <v>2026.177468</v>
      </c>
      <c r="R6" s="3"/>
      <c r="S6" s="37" t="s">
        <v>73</v>
      </c>
      <c r="T6" s="3" t="s">
        <v>305</v>
      </c>
      <c r="U6" s="35">
        <f>VLOOKUP($T6,reporting_shock!$A$2:$AK$154,'Tab-reporting_shock'!U$1,FALSE)</f>
        <v>4697.632055</v>
      </c>
      <c r="V6" s="35">
        <f>VLOOKUP($T6,reporting_shock!$A$2:$AK$154,'Tab-reporting_shock'!V$1,FALSE)</f>
        <v>5697.743216</v>
      </c>
      <c r="W6" s="35">
        <f>VLOOKUP($T6,reporting_shock!$A$2:$AK$154,'Tab-reporting_shock'!W$1,FALSE)</f>
        <v>5911.623746</v>
      </c>
      <c r="X6" s="35">
        <f>VLOOKUP($T6,reporting_shock!$A$2:$AK$154,'Tab-reporting_shock'!X$1,FALSE)</f>
        <v>7007.702347</v>
      </c>
      <c r="Y6" s="35">
        <f>VLOOKUP($T6,reporting_shock!$A$2:$AK$154,'Tab-reporting_shock'!Y$1,FALSE)</f>
        <v>5782.999331</v>
      </c>
      <c r="Z6" s="35">
        <f>VLOOKUP($T6,reporting_shock!$A$2:$AK$154,'Tab-reporting_shock'!Z$1,FALSE)</f>
        <v>4752.985239</v>
      </c>
      <c r="AA6" s="3"/>
      <c r="AB6" s="37" t="s">
        <v>163</v>
      </c>
      <c r="AC6" s="3" t="s">
        <v>306</v>
      </c>
      <c r="AD6" s="35">
        <f>VLOOKUP($AC6,reporting_shock!$A$2:$AK$154,'Tab-reporting_shock'!AD$1,FALSE)</f>
        <v>1643.358651</v>
      </c>
      <c r="AE6" s="35">
        <f>VLOOKUP($AC6,reporting_shock!$A$2:$AK$154,'Tab-reporting_shock'!AE$1,FALSE)</f>
        <v>1792.539155</v>
      </c>
      <c r="AF6" s="35">
        <f>VLOOKUP($AC6,reporting_shock!$A$2:$AK$154,'Tab-reporting_shock'!AF$1,FALSE)</f>
        <v>1856.133345</v>
      </c>
      <c r="AG6" s="35">
        <f>VLOOKUP($AC6,reporting_shock!$A$2:$AK$154,'Tab-reporting_shock'!AG$1,FALSE)</f>
        <v>1900.961006</v>
      </c>
      <c r="AH6" s="35">
        <f>VLOOKUP($AC6,reporting_shock!$A$2:$AK$154,'Tab-reporting_shock'!AH$1,FALSE)</f>
        <v>1992.057214</v>
      </c>
      <c r="AI6" s="35">
        <f>VLOOKUP($AC6,reporting_shock!$A$2:$AK$154,'Tab-reporting_shock'!AI$1,FALSE)</f>
        <v>2021.574533</v>
      </c>
      <c r="AJ6" s="3"/>
      <c r="AK6" s="37" t="s">
        <v>163</v>
      </c>
      <c r="AL6" s="3" t="s">
        <v>307</v>
      </c>
      <c r="AM6" s="35">
        <f>VLOOKUP($AL6,reporting_shock!$A$2:$AK$154,AM$1,FALSE)</f>
        <v>8879.374421</v>
      </c>
      <c r="AN6" s="35">
        <f>VLOOKUP($AL6,reporting_shock!$A$2:$AK$154,AN$1,FALSE)</f>
        <v>10445.08579</v>
      </c>
      <c r="AO6" s="35">
        <f>VLOOKUP($AL6,reporting_shock!$A$2:$AK$154,AO$1,FALSE)</f>
        <v>12381.52344</v>
      </c>
      <c r="AP6" s="35">
        <f>VLOOKUP($AL6,reporting_shock!$A$2:$AK$154,AP$1,FALSE)</f>
        <v>15798.20492</v>
      </c>
      <c r="AQ6" s="35">
        <f>VLOOKUP($AL6,reporting_shock!$A$2:$AK$154,AQ$1,FALSE)</f>
        <v>31054.82952</v>
      </c>
      <c r="AR6" s="35">
        <f>VLOOKUP($AL6,reporting_shock!$A$2:$AK$154,AR$1,FALSE)</f>
        <v>58067.88594</v>
      </c>
      <c r="AS6" s="3"/>
      <c r="AT6" s="37" t="s">
        <v>163</v>
      </c>
      <c r="AU6" s="3" t="s">
        <v>308</v>
      </c>
      <c r="AV6" s="35">
        <f>VLOOKUP($AU6,reporting_shock!$A$2:$AK$154,AV$1,FALSE)</f>
        <v>45086.4618</v>
      </c>
      <c r="AW6" s="35">
        <f>VLOOKUP($AU6,reporting_shock!$A$2:$AK$154,AW$1,FALSE)</f>
        <v>53302.18944</v>
      </c>
      <c r="AX6" s="35">
        <f>VLOOKUP($AU6,reporting_shock!$A$2:$AK$154,AX$1,FALSE)</f>
        <v>62351.57013</v>
      </c>
      <c r="AY6" s="35">
        <f>VLOOKUP($AU6,reporting_shock!$A$2:$AK$154,AY$1,FALSE)</f>
        <v>77057.0966</v>
      </c>
      <c r="AZ6" s="35">
        <f>VLOOKUP($AU6,reporting_shock!$A$2:$AK$154,AZ$1,FALSE)</f>
        <v>136775.595</v>
      </c>
      <c r="BA6" s="35">
        <f>VLOOKUP($AU6,reporting_shock!$A$2:$AK$154,BA$1,FALSE)</f>
        <v>226935.7898</v>
      </c>
      <c r="BB6" s="3"/>
      <c r="BC6" s="37" t="s">
        <v>163</v>
      </c>
      <c r="BD6" s="3" t="s">
        <v>309</v>
      </c>
      <c r="BE6" s="35">
        <f>VLOOKUP($BD6,reporting_shock!$A$2:$AK$154,BE$1,FALSE)</f>
        <v>60088.07615</v>
      </c>
      <c r="BF6" s="35">
        <f>VLOOKUP($BD6,reporting_shock!$A$2:$AK$154,BF$1,FALSE)</f>
        <v>70820.49587</v>
      </c>
      <c r="BG6" s="35">
        <f>VLOOKUP($BD6,reporting_shock!$A$2:$AK$154,BG$1,FALSE)</f>
        <v>82883.65459</v>
      </c>
      <c r="BH6" s="35">
        <f>VLOOKUP($BD6,reporting_shock!$A$2:$AK$154,BH$1,FALSE)</f>
        <v>102133.2281</v>
      </c>
      <c r="BI6" s="35">
        <f>VLOOKUP($BD6,reporting_shock!$A$2:$AK$154,BI$1,FALSE)</f>
        <v>179869.244</v>
      </c>
      <c r="BJ6" s="35">
        <f>VLOOKUP($BD6,reporting_shock!$A$2:$AK$154,BJ$1,FALSE)</f>
        <v>297059.8759</v>
      </c>
    </row>
    <row r="7" ht="14.25" customHeight="1">
      <c r="A7" s="37" t="s">
        <v>73</v>
      </c>
      <c r="B7" s="3" t="s">
        <v>310</v>
      </c>
      <c r="C7" s="35">
        <f>VLOOKUP($B7,reporting_shock!$A$2:$AK$154,'Tab-reporting_shock'!C$1,FALSE)</f>
        <v>767.0073495</v>
      </c>
      <c r="D7" s="35">
        <f>VLOOKUP($B7,reporting_shock!$A$2:$AK$154,'Tab-reporting_shock'!D$1,FALSE)</f>
        <v>778.4773701</v>
      </c>
      <c r="E7" s="35">
        <f>VLOOKUP($B7,reporting_shock!$A$2:$AK$154,'Tab-reporting_shock'!E$1,FALSE)</f>
        <v>735.8276504</v>
      </c>
      <c r="F7" s="35">
        <f>VLOOKUP($B7,reporting_shock!$A$2:$AK$154,'Tab-reporting_shock'!F$1,FALSE)</f>
        <v>784.9892306</v>
      </c>
      <c r="G7" s="35">
        <f>VLOOKUP($B7,reporting_shock!$A$2:$AK$154,'Tab-reporting_shock'!G$1,FALSE)</f>
        <v>426.3573882</v>
      </c>
      <c r="H7" s="35">
        <f>VLOOKUP($B7,reporting_shock!$A$2:$AK$154,'Tab-reporting_shock'!H$1,FALSE)</f>
        <v>492.852148</v>
      </c>
      <c r="I7" s="3"/>
      <c r="J7" s="37" t="s">
        <v>163</v>
      </c>
      <c r="K7" s="3" t="s">
        <v>311</v>
      </c>
      <c r="L7" s="35">
        <f>VLOOKUP($K7,reporting_shock!$A$2:$AK$154,'Tab-reporting_shock'!L$1,FALSE)</f>
        <v>1409.732069</v>
      </c>
      <c r="M7" s="35">
        <f>VLOOKUP($K7,reporting_shock!$A$2:$AK$154,'Tab-reporting_shock'!M$1,FALSE)</f>
        <v>1716.522476</v>
      </c>
      <c r="N7" s="35">
        <f>VLOOKUP($K7,reporting_shock!$A$2:$AK$154,'Tab-reporting_shock'!N$1,FALSE)</f>
        <v>1602.199549</v>
      </c>
      <c r="O7" s="35">
        <f>VLOOKUP($K7,reporting_shock!$A$2:$AK$154,'Tab-reporting_shock'!O$1,FALSE)</f>
        <v>1787.362241</v>
      </c>
      <c r="P7" s="35">
        <f>VLOOKUP($K7,reporting_shock!$A$2:$AK$154,'Tab-reporting_shock'!P$1,FALSE)</f>
        <v>1725.371075</v>
      </c>
      <c r="Q7" s="35">
        <f>VLOOKUP($K7,reporting_shock!$A$2:$AK$154,'Tab-reporting_shock'!Q$1,FALSE)</f>
        <v>1443.741426</v>
      </c>
      <c r="R7" s="3"/>
      <c r="S7" s="37" t="s">
        <v>75</v>
      </c>
      <c r="T7" s="3" t="s">
        <v>312</v>
      </c>
      <c r="U7" s="35">
        <f>VLOOKUP($T7,reporting_shock!$A$2:$AK$154,'Tab-reporting_shock'!U$1,FALSE)</f>
        <v>10448.99334</v>
      </c>
      <c r="V7" s="35">
        <f>VLOOKUP($T7,reporting_shock!$A$2:$AK$154,'Tab-reporting_shock'!V$1,FALSE)</f>
        <v>12765.3745</v>
      </c>
      <c r="W7" s="35">
        <f>VLOOKUP($T7,reporting_shock!$A$2:$AK$154,'Tab-reporting_shock'!W$1,FALSE)</f>
        <v>17751.79511</v>
      </c>
      <c r="X7" s="35">
        <f>VLOOKUP($T7,reporting_shock!$A$2:$AK$154,'Tab-reporting_shock'!X$1,FALSE)</f>
        <v>22540.54953</v>
      </c>
      <c r="Y7" s="35">
        <f>VLOOKUP($T7,reporting_shock!$A$2:$AK$154,'Tab-reporting_shock'!Y$1,FALSE)</f>
        <v>25356.09896</v>
      </c>
      <c r="Z7" s="35">
        <f>VLOOKUP($T7,reporting_shock!$A$2:$AK$154,'Tab-reporting_shock'!Z$1,FALSE)</f>
        <v>26978.63418</v>
      </c>
      <c r="AA7" s="3"/>
      <c r="AB7" s="37" t="s">
        <v>171</v>
      </c>
      <c r="AC7" s="3" t="s">
        <v>313</v>
      </c>
      <c r="AD7" s="35">
        <f>VLOOKUP($AC7,reporting_shock!$A$2:$AK$154,'Tab-reporting_shock'!AD$1,FALSE)</f>
        <v>25.25432093</v>
      </c>
      <c r="AE7" s="35">
        <f>VLOOKUP($AC7,reporting_shock!$A$2:$AK$154,'Tab-reporting_shock'!AE$1,FALSE)</f>
        <v>25.83186155</v>
      </c>
      <c r="AF7" s="35">
        <f>VLOOKUP($AC7,reporting_shock!$A$2:$AK$154,'Tab-reporting_shock'!AF$1,FALSE)</f>
        <v>28.42389663</v>
      </c>
      <c r="AG7" s="35">
        <f>VLOOKUP($AC7,reporting_shock!$A$2:$AK$154,'Tab-reporting_shock'!AG$1,FALSE)</f>
        <v>27.96868723</v>
      </c>
      <c r="AH7" s="35">
        <f>VLOOKUP($AC7,reporting_shock!$A$2:$AK$154,'Tab-reporting_shock'!AH$1,FALSE)</f>
        <v>18.71557593</v>
      </c>
      <c r="AI7" s="35">
        <f>VLOOKUP($AC7,reporting_shock!$A$2:$AK$154,'Tab-reporting_shock'!AI$1,FALSE)</f>
        <v>11.82628366</v>
      </c>
      <c r="AJ7" s="3"/>
      <c r="AK7" s="37" t="s">
        <v>171</v>
      </c>
      <c r="AL7" s="3" t="s">
        <v>314</v>
      </c>
      <c r="AM7" s="35">
        <f>VLOOKUP($AL7,reporting_shock!$A$2:$AK$154,AM$1,FALSE)</f>
        <v>1590.655315</v>
      </c>
      <c r="AN7" s="35">
        <f>VLOOKUP($AL7,reporting_shock!$A$2:$AK$154,AN$1,FALSE)</f>
        <v>1791.41417</v>
      </c>
      <c r="AO7" s="35">
        <f>VLOOKUP($AL7,reporting_shock!$A$2:$AK$154,AO$1,FALSE)</f>
        <v>2378.824733</v>
      </c>
      <c r="AP7" s="35">
        <f>VLOOKUP($AL7,reporting_shock!$A$2:$AK$154,AP$1,FALSE)</f>
        <v>3056.380476</v>
      </c>
      <c r="AQ7" s="35">
        <f>VLOOKUP($AL7,reporting_shock!$A$2:$AK$154,AQ$1,FALSE)</f>
        <v>3621.347851</v>
      </c>
      <c r="AR7" s="35">
        <f>VLOOKUP($AL7,reporting_shock!$A$2:$AK$154,AR$1,FALSE)</f>
        <v>3606.307593</v>
      </c>
      <c r="AS7" s="3"/>
      <c r="AT7" s="37" t="s">
        <v>171</v>
      </c>
      <c r="AU7" s="3" t="s">
        <v>315</v>
      </c>
      <c r="AV7" s="35">
        <f>VLOOKUP($AU7,reporting_shock!$A$2:$AK$154,AV$1,FALSE)</f>
        <v>2194.228188</v>
      </c>
      <c r="AW7" s="35">
        <f>VLOOKUP($AU7,reporting_shock!$A$2:$AK$154,AW$1,FALSE)</f>
        <v>2468.98743</v>
      </c>
      <c r="AX7" s="35">
        <f>VLOOKUP($AU7,reporting_shock!$A$2:$AK$154,AX$1,FALSE)</f>
        <v>3203.419032</v>
      </c>
      <c r="AY7" s="35">
        <f>VLOOKUP($AU7,reporting_shock!$A$2:$AK$154,AY$1,FALSE)</f>
        <v>3828.773039</v>
      </c>
      <c r="AZ7" s="35">
        <f>VLOOKUP($AU7,reporting_shock!$A$2:$AK$154,AZ$1,FALSE)</f>
        <v>4160.575538</v>
      </c>
      <c r="BA7" s="35">
        <f>VLOOKUP($AU7,reporting_shock!$A$2:$AK$154,BA$1,FALSE)</f>
        <v>4340.927395</v>
      </c>
      <c r="BB7" s="3"/>
      <c r="BC7" s="37" t="s">
        <v>171</v>
      </c>
      <c r="BD7" s="3" t="s">
        <v>316</v>
      </c>
      <c r="BE7" s="35">
        <f>VLOOKUP($BD7,reporting_shock!$A$2:$AK$154,BE$1,FALSE)</f>
        <v>6037.734874</v>
      </c>
      <c r="BF7" s="35">
        <f>VLOOKUP($BD7,reporting_shock!$A$2:$AK$154,BF$1,FALSE)</f>
        <v>6796.149998</v>
      </c>
      <c r="BG7" s="35">
        <f>VLOOKUP($BD7,reporting_shock!$A$2:$AK$154,BG$1,FALSE)</f>
        <v>8848.849792</v>
      </c>
      <c r="BH7" s="35">
        <f>VLOOKUP($BD7,reporting_shock!$A$2:$AK$154,BH$1,FALSE)</f>
        <v>10607.4765</v>
      </c>
      <c r="BI7" s="35">
        <f>VLOOKUP($BD7,reporting_shock!$A$2:$AK$154,BI$1,FALSE)</f>
        <v>12104.38396</v>
      </c>
      <c r="BJ7" s="35">
        <f>VLOOKUP($BD7,reporting_shock!$A$2:$AK$154,BJ$1,FALSE)</f>
        <v>12436.02508</v>
      </c>
    </row>
    <row r="8" ht="14.25" customHeight="1">
      <c r="A8" s="37" t="s">
        <v>75</v>
      </c>
      <c r="B8" s="3" t="s">
        <v>317</v>
      </c>
      <c r="C8" s="35">
        <f>VLOOKUP($B8,reporting_shock!$A$2:$AK$154,'Tab-reporting_shock'!C$1,FALSE)</f>
        <v>6789.323294</v>
      </c>
      <c r="D8" s="35">
        <f>VLOOKUP($B8,reporting_shock!$A$2:$AK$154,'Tab-reporting_shock'!D$1,FALSE)</f>
        <v>8254.080938</v>
      </c>
      <c r="E8" s="35">
        <f>VLOOKUP($B8,reporting_shock!$A$2:$AK$154,'Tab-reporting_shock'!E$1,FALSE)</f>
        <v>11561.13125</v>
      </c>
      <c r="F8" s="35">
        <f>VLOOKUP($B8,reporting_shock!$A$2:$AK$154,'Tab-reporting_shock'!F$1,FALSE)</f>
        <v>14661.5521</v>
      </c>
      <c r="G8" s="35">
        <f>VLOOKUP($B8,reporting_shock!$A$2:$AK$154,'Tab-reporting_shock'!G$1,FALSE)</f>
        <v>17021.12271</v>
      </c>
      <c r="H8" s="35">
        <f>VLOOKUP($B8,reporting_shock!$A$2:$AK$154,'Tab-reporting_shock'!H$1,FALSE)</f>
        <v>18028.61851</v>
      </c>
      <c r="I8" s="3"/>
      <c r="J8" s="37" t="s">
        <v>171</v>
      </c>
      <c r="K8" s="3" t="s">
        <v>318</v>
      </c>
      <c r="L8" s="35">
        <f>VLOOKUP($K8,reporting_shock!$A$2:$AK$154,'Tab-reporting_shock'!L$1,FALSE)</f>
        <v>52.02356244</v>
      </c>
      <c r="M8" s="35">
        <f>VLOOKUP($K8,reporting_shock!$A$2:$AK$154,'Tab-reporting_shock'!M$1,FALSE)</f>
        <v>57.33677751</v>
      </c>
      <c r="N8" s="35">
        <f>VLOOKUP($K8,reporting_shock!$A$2:$AK$154,'Tab-reporting_shock'!N$1,FALSE)</f>
        <v>50.55528559</v>
      </c>
      <c r="O8" s="35">
        <f>VLOOKUP($K8,reporting_shock!$A$2:$AK$154,'Tab-reporting_shock'!O$1,FALSE)</f>
        <v>53.64803575</v>
      </c>
      <c r="P8" s="35">
        <f>VLOOKUP($K8,reporting_shock!$A$2:$AK$154,'Tab-reporting_shock'!P$1,FALSE)</f>
        <v>61.54188267</v>
      </c>
      <c r="Q8" s="35">
        <f>VLOOKUP($K8,reporting_shock!$A$2:$AK$154,'Tab-reporting_shock'!Q$1,FALSE)</f>
        <v>54.07945153</v>
      </c>
      <c r="R8" s="3"/>
      <c r="S8" s="37" t="s">
        <v>178</v>
      </c>
      <c r="T8" s="3" t="s">
        <v>319</v>
      </c>
      <c r="U8" s="60">
        <f>VLOOKUP($T8,reporting_shock!$A$2:$AK$154,'Tab-reporting_shock'!U$1,FALSE)</f>
        <v>5285.750044</v>
      </c>
      <c r="V8" s="60">
        <f>VLOOKUP($T8,reporting_shock!$A$2:$AK$154,'Tab-reporting_shock'!V$1,FALSE)</f>
        <v>5974.129176</v>
      </c>
      <c r="W8" s="60">
        <f>VLOOKUP($T8,reporting_shock!$A$2:$AK$154,'Tab-reporting_shock'!W$1,FALSE)</f>
        <v>4540.154119</v>
      </c>
      <c r="X8" s="60">
        <f>VLOOKUP($T8,reporting_shock!$A$2:$AK$154,'Tab-reporting_shock'!X$1,FALSE)</f>
        <v>8139.874799</v>
      </c>
      <c r="Y8" s="60">
        <f>VLOOKUP($T8,reporting_shock!$A$2:$AK$154,'Tab-reporting_shock'!Y$1,FALSE)</f>
        <v>7472.807863</v>
      </c>
      <c r="Z8" s="60">
        <f>VLOOKUP($T8,reporting_shock!$A$2:$AK$154,'Tab-reporting_shock'!Z$1,FALSE)</f>
        <v>5849.53586</v>
      </c>
      <c r="AA8" s="3"/>
      <c r="AB8" s="37" t="s">
        <v>77</v>
      </c>
      <c r="AC8" s="3" t="s">
        <v>320</v>
      </c>
      <c r="AD8" s="35">
        <f>VLOOKUP($AC8,reporting_shock!$A$2:$AK$154,'Tab-reporting_shock'!AD$1,FALSE)</f>
        <v>6.596469694</v>
      </c>
      <c r="AE8" s="35">
        <f>VLOOKUP($AC8,reporting_shock!$A$2:$AK$154,'Tab-reporting_shock'!AE$1,FALSE)</f>
        <v>7.882928236</v>
      </c>
      <c r="AF8" s="35">
        <f>VLOOKUP($AC8,reporting_shock!$A$2:$AK$154,'Tab-reporting_shock'!AF$1,FALSE)</f>
        <v>10.99827006</v>
      </c>
      <c r="AG8" s="35">
        <f>VLOOKUP($AC8,reporting_shock!$A$2:$AK$154,'Tab-reporting_shock'!AG$1,FALSE)</f>
        <v>14.00062573</v>
      </c>
      <c r="AH8" s="35">
        <f>VLOOKUP($AC8,reporting_shock!$A$2:$AK$154,'Tab-reporting_shock'!AH$1,FALSE)</f>
        <v>12.33756899</v>
      </c>
      <c r="AI8" s="35">
        <f>VLOOKUP($AC8,reporting_shock!$A$2:$AK$154,'Tab-reporting_shock'!AI$1,FALSE)</f>
        <v>11.11896383</v>
      </c>
      <c r="AJ8" s="3"/>
      <c r="AK8" s="37" t="s">
        <v>77</v>
      </c>
      <c r="AL8" s="3" t="s">
        <v>321</v>
      </c>
      <c r="AM8" s="35">
        <f>VLOOKUP($AL8,reporting_shock!$A$2:$AK$154,AM$1,FALSE)</f>
        <v>381.5980361</v>
      </c>
      <c r="AN8" s="35">
        <f>VLOOKUP($AL8,reporting_shock!$A$2:$AK$154,AN$1,FALSE)</f>
        <v>486.4931365</v>
      </c>
      <c r="AO8" s="35">
        <f>VLOOKUP($AL8,reporting_shock!$A$2:$AK$154,AO$1,FALSE)</f>
        <v>775.9778502</v>
      </c>
      <c r="AP8" s="35">
        <f>VLOOKUP($AL8,reporting_shock!$A$2:$AK$154,AP$1,FALSE)</f>
        <v>1229.713453</v>
      </c>
      <c r="AQ8" s="35">
        <f>VLOOKUP($AL8,reporting_shock!$A$2:$AK$154,AQ$1,FALSE)</f>
        <v>2085.710055</v>
      </c>
      <c r="AR8" s="35">
        <f>VLOOKUP($AL8,reporting_shock!$A$2:$AK$154,AR$1,FALSE)</f>
        <v>3203.939008</v>
      </c>
      <c r="AS8" s="3"/>
      <c r="AT8" s="37" t="s">
        <v>77</v>
      </c>
      <c r="AU8" s="3" t="s">
        <v>322</v>
      </c>
      <c r="AV8" s="35">
        <f>VLOOKUP($AU8,reporting_shock!$A$2:$AK$154,AV$1,FALSE)</f>
        <v>71.85720921</v>
      </c>
      <c r="AW8" s="35">
        <f>VLOOKUP($AU8,reporting_shock!$A$2:$AK$154,AW$1,FALSE)</f>
        <v>159.3339715</v>
      </c>
      <c r="AX8" s="35">
        <f>VLOOKUP($AU8,reporting_shock!$A$2:$AK$154,AX$1,FALSE)</f>
        <v>321.6506558</v>
      </c>
      <c r="AY8" s="35">
        <f>VLOOKUP($AU8,reporting_shock!$A$2:$AK$154,AY$1,FALSE)</f>
        <v>605.6971349</v>
      </c>
      <c r="AZ8" s="35">
        <f>VLOOKUP($AU8,reporting_shock!$A$2:$AK$154,AZ$1,FALSE)</f>
        <v>1195.209499</v>
      </c>
      <c r="BA8" s="35">
        <f>VLOOKUP($AU8,reporting_shock!$A$2:$AK$154,BA$1,FALSE)</f>
        <v>2159.223081</v>
      </c>
      <c r="BB8" s="3"/>
      <c r="BC8" s="37" t="s">
        <v>77</v>
      </c>
      <c r="BD8" s="3" t="s">
        <v>323</v>
      </c>
      <c r="BE8" s="35">
        <f>VLOOKUP($BD8,reporting_shock!$A$2:$AK$154,BE$1,FALSE)</f>
        <v>2588.374994</v>
      </c>
      <c r="BF8" s="35">
        <f>VLOOKUP($BD8,reporting_shock!$A$2:$AK$154,BF$1,FALSE)</f>
        <v>3226.580645</v>
      </c>
      <c r="BG8" s="35">
        <f>VLOOKUP($BD8,reporting_shock!$A$2:$AK$154,BG$1,FALSE)</f>
        <v>4835.462287</v>
      </c>
      <c r="BH8" s="35">
        <f>VLOOKUP($BD8,reporting_shock!$A$2:$AK$154,BH$1,FALSE)</f>
        <v>6436.375844</v>
      </c>
      <c r="BI8" s="35">
        <f>VLOOKUP($BD8,reporting_shock!$A$2:$AK$154,BI$1,FALSE)</f>
        <v>8185.798574</v>
      </c>
      <c r="BJ8" s="35">
        <f>VLOOKUP($BD8,reporting_shock!$A$2:$AK$154,BJ$1,FALSE)</f>
        <v>9761.571694</v>
      </c>
    </row>
    <row r="9" ht="14.25" customHeight="1">
      <c r="A9" s="37" t="s">
        <v>77</v>
      </c>
      <c r="B9" s="3" t="s">
        <v>324</v>
      </c>
      <c r="C9" s="35">
        <f>VLOOKUP($B9,reporting_shock!$A$2:$AK$154,'Tab-reporting_shock'!C$1,FALSE)</f>
        <v>1372.721324</v>
      </c>
      <c r="D9" s="35">
        <f>VLOOKUP($B9,reporting_shock!$A$2:$AK$154,'Tab-reporting_shock'!D$1,FALSE)</f>
        <v>1703.680043</v>
      </c>
      <c r="E9" s="35">
        <f>VLOOKUP($B9,reporting_shock!$A$2:$AK$154,'Tab-reporting_shock'!E$1,FALSE)</f>
        <v>2557.448245</v>
      </c>
      <c r="F9" s="35">
        <f>VLOOKUP($B9,reporting_shock!$A$2:$AK$154,'Tab-reporting_shock'!F$1,FALSE)</f>
        <v>3422.878785</v>
      </c>
      <c r="G9" s="35">
        <f>VLOOKUP($B9,reporting_shock!$A$2:$AK$154,'Tab-reporting_shock'!G$1,FALSE)</f>
        <v>4406.456484</v>
      </c>
      <c r="H9" s="35">
        <f>VLOOKUP($B9,reporting_shock!$A$2:$AK$154,'Tab-reporting_shock'!H$1,FALSE)</f>
        <v>5267.284465</v>
      </c>
      <c r="I9" s="3"/>
      <c r="J9" s="37" t="s">
        <v>77</v>
      </c>
      <c r="K9" s="3" t="s">
        <v>325</v>
      </c>
      <c r="L9" s="35">
        <f>VLOOKUP($K9,reporting_shock!$A$2:$AK$154,'Tab-reporting_shock'!L$1,FALSE)</f>
        <v>8764.557019</v>
      </c>
      <c r="M9" s="35">
        <f>VLOOKUP($K9,reporting_shock!$A$2:$AK$154,'Tab-reporting_shock'!M$1,FALSE)</f>
        <v>10663.53052</v>
      </c>
      <c r="N9" s="35">
        <f>VLOOKUP($K9,reporting_shock!$A$2:$AK$154,'Tab-reporting_shock'!N$1,FALSE)</f>
        <v>15660.383</v>
      </c>
      <c r="O9" s="35">
        <f>VLOOKUP($K9,reporting_shock!$A$2:$AK$154,'Tab-reporting_shock'!O$1,FALSE)</f>
        <v>20184.17787</v>
      </c>
      <c r="P9" s="35">
        <f>VLOOKUP($K9,reporting_shock!$A$2:$AK$154,'Tab-reporting_shock'!P$1,FALSE)</f>
        <v>24010.7641</v>
      </c>
      <c r="Q9" s="35">
        <f>VLOOKUP($K9,reporting_shock!$A$2:$AK$154,'Tab-reporting_shock'!Q$1,FALSE)</f>
        <v>25841.57558</v>
      </c>
      <c r="R9" s="3"/>
      <c r="S9" s="37" t="s">
        <v>71</v>
      </c>
      <c r="T9" s="3" t="s">
        <v>326</v>
      </c>
      <c r="U9" s="35">
        <f>VLOOKUP($T9,reporting_shock!$A$2:$AK$154,'Tab-reporting_shock'!U$1,FALSE)</f>
        <v>3196.746184</v>
      </c>
      <c r="V9" s="35">
        <f>VLOOKUP($T9,reporting_shock!$A$2:$AK$154,'Tab-reporting_shock'!V$1,FALSE)</f>
        <v>3071.403303</v>
      </c>
      <c r="W9" s="35">
        <f>VLOOKUP($T9,reporting_shock!$A$2:$AK$154,'Tab-reporting_shock'!W$1,FALSE)</f>
        <v>2091.929678</v>
      </c>
      <c r="X9" s="35">
        <f>VLOOKUP($T9,reporting_shock!$A$2:$AK$154,'Tab-reporting_shock'!X$1,FALSE)</f>
        <v>4876.908016</v>
      </c>
      <c r="Y9" s="35">
        <f>VLOOKUP($T9,reporting_shock!$A$2:$AK$154,'Tab-reporting_shock'!Y$1,FALSE)</f>
        <v>4914.914124</v>
      </c>
      <c r="Z9" s="35">
        <f>VLOOKUP($T9,reporting_shock!$A$2:$AK$154,'Tab-reporting_shock'!Z$1,FALSE)</f>
        <v>2385.86633</v>
      </c>
      <c r="AA9" s="3"/>
      <c r="AB9" s="61" t="s">
        <v>187</v>
      </c>
      <c r="AC9" s="62" t="s">
        <v>327</v>
      </c>
      <c r="AD9" s="63">
        <f>VLOOKUP($AC9,reporting_shock!$A$2:$AK$154,'Tab-reporting_shock'!AD$1,FALSE)</f>
        <v>3392.819525</v>
      </c>
      <c r="AE9" s="63">
        <f>VLOOKUP($AC9,reporting_shock!$A$2:$AK$154,'Tab-reporting_shock'!AE$1,FALSE)</f>
        <v>3708.47054</v>
      </c>
      <c r="AF9" s="63">
        <f>VLOOKUP($AC9,reporting_shock!$A$2:$AK$154,'Tab-reporting_shock'!AF$1,FALSE)</f>
        <v>3871.897973</v>
      </c>
      <c r="AG9" s="63">
        <f>VLOOKUP($AC9,reporting_shock!$A$2:$AK$154,'Tab-reporting_shock'!AG$1,FALSE)</f>
        <v>3984.398864</v>
      </c>
      <c r="AH9" s="63">
        <f>VLOOKUP($AC9,reporting_shock!$A$2:$AK$154,'Tab-reporting_shock'!AH$1,FALSE)</f>
        <v>4195.832559</v>
      </c>
      <c r="AI9" s="63">
        <f>VLOOKUP($AC9,reporting_shock!$A$2:$AK$154,'Tab-reporting_shock'!AI$1,FALSE)</f>
        <v>4298.244823</v>
      </c>
      <c r="AJ9" s="3"/>
      <c r="AK9" s="61" t="s">
        <v>187</v>
      </c>
      <c r="AL9" s="62" t="s">
        <v>328</v>
      </c>
      <c r="AM9" s="63">
        <f>VLOOKUP($AL9,reporting_shock!$A$2:$AK$154,AM$1,FALSE)</f>
        <v>16808.7</v>
      </c>
      <c r="AN9" s="63">
        <f>VLOOKUP($AL9,reporting_shock!$A$2:$AK$154,AN$1,FALSE)</f>
        <v>20018.2665</v>
      </c>
      <c r="AO9" s="63">
        <f>VLOOKUP($AL9,reporting_shock!$A$2:$AK$154,AO$1,FALSE)</f>
        <v>24633.4023</v>
      </c>
      <c r="AP9" s="63">
        <f>VLOOKUP($AL9,reporting_shock!$A$2:$AK$154,AP$1,FALSE)</f>
        <v>32628.29246</v>
      </c>
      <c r="AQ9" s="63">
        <f>VLOOKUP($AL9,reporting_shock!$A$2:$AK$154,AQ$1,FALSE)</f>
        <v>60892.67224</v>
      </c>
      <c r="AR9" s="63">
        <f>VLOOKUP($AL9,reporting_shock!$A$2:$AK$154,AR$1,FALSE)</f>
        <v>107924.2396</v>
      </c>
      <c r="AS9" s="3"/>
      <c r="AT9" s="61" t="s">
        <v>187</v>
      </c>
      <c r="AU9" s="62" t="s">
        <v>329</v>
      </c>
      <c r="AV9" s="63">
        <f>VLOOKUP($AU9,reporting_shock!$A$2:$AK$154,AV$1,FALSE)</f>
        <v>78446.30001</v>
      </c>
      <c r="AW9" s="63">
        <f>VLOOKUP($AU9,reporting_shock!$A$2:$AK$154,AW$1,FALSE)</f>
        <v>93253.59208</v>
      </c>
      <c r="AX9" s="63">
        <f>VLOOKUP($AU9,reporting_shock!$A$2:$AK$154,AX$1,FALSE)</f>
        <v>110510.2803</v>
      </c>
      <c r="AY9" s="63">
        <f>VLOOKUP($AU9,reporting_shock!$A$2:$AK$154,AY$1,FALSE)</f>
        <v>137869.2279</v>
      </c>
      <c r="AZ9" s="63">
        <f>VLOOKUP($AU9,reporting_shock!$A$2:$AK$154,AZ$1,FALSE)</f>
        <v>243428.073</v>
      </c>
      <c r="BA9" s="63">
        <f>VLOOKUP($AU9,reporting_shock!$A$2:$AK$154,BA$1,FALSE)</f>
        <v>402861.4999</v>
      </c>
      <c r="BB9" s="3"/>
      <c r="BC9" s="61" t="s">
        <v>187</v>
      </c>
      <c r="BD9" s="62" t="s">
        <v>330</v>
      </c>
      <c r="BE9" s="63">
        <f>VLOOKUP($BD9,reporting_shock!$A$2:$AK$154,BE$1,FALSE)</f>
        <v>150502.7647</v>
      </c>
      <c r="BF9" s="63">
        <f>VLOOKUP($BD9,reporting_shock!$A$2:$AK$154,BF$1,FALSE)</f>
        <v>179490.7705</v>
      </c>
      <c r="BG9" s="63">
        <f>VLOOKUP($BD9,reporting_shock!$A$2:$AK$154,BG$1,FALSE)</f>
        <v>214850.6308</v>
      </c>
      <c r="BH9" s="63">
        <f>VLOOKUP($BD9,reporting_shock!$A$2:$AK$154,BH$1,FALSE)</f>
        <v>269915.5457</v>
      </c>
      <c r="BI9" s="63">
        <f>VLOOKUP($BD9,reporting_shock!$A$2:$AK$154,BI$1,FALSE)</f>
        <v>462076.2332</v>
      </c>
      <c r="BJ9" s="63">
        <f>VLOOKUP($BD9,reporting_shock!$A$2:$AK$154,BJ$1,FALSE)</f>
        <v>747071.5622</v>
      </c>
    </row>
    <row r="10" ht="14.25" customHeight="1">
      <c r="A10" s="26" t="s">
        <v>192</v>
      </c>
      <c r="B10" s="3" t="s">
        <v>331</v>
      </c>
      <c r="C10" s="35">
        <f>VLOOKUP($B10,reporting_shock!$A$2:$AK$154,'Tab-reporting_shock'!C$1,FALSE)</f>
        <v>7532.000001</v>
      </c>
      <c r="D10" s="35">
        <f>VLOOKUP($B10,reporting_shock!$A$2:$AK$154,'Tab-reporting_shock'!D$1,FALSE)</f>
        <v>8882.612972</v>
      </c>
      <c r="E10" s="35">
        <f>VLOOKUP($B10,reporting_shock!$A$2:$AK$154,'Tab-reporting_shock'!E$1,FALSE)</f>
        <v>9665.739625</v>
      </c>
      <c r="F10" s="35">
        <f>VLOOKUP($B10,reporting_shock!$A$2:$AK$154,'Tab-reporting_shock'!F$1,FALSE)</f>
        <v>12914.44031</v>
      </c>
      <c r="G10" s="35">
        <f>VLOOKUP($B10,reporting_shock!$A$2:$AK$154,'Tab-reporting_shock'!G$1,FALSE)</f>
        <v>13906.35712</v>
      </c>
      <c r="H10" s="35">
        <f>VLOOKUP($B10,reporting_shock!$A$2:$AK$154,'Tab-reporting_shock'!H$1,FALSE)</f>
        <v>12540.10473</v>
      </c>
      <c r="I10" s="3"/>
      <c r="J10" s="37" t="s">
        <v>194</v>
      </c>
      <c r="K10" s="3" t="s">
        <v>319</v>
      </c>
      <c r="L10" s="35">
        <f>VLOOKUP($K10,reporting_shock!$A$2:$AK$154,'Tab-reporting_shock'!L$1,FALSE)</f>
        <v>5285.750044</v>
      </c>
      <c r="M10" s="35">
        <f>VLOOKUP($K10,reporting_shock!$A$2:$AK$154,'Tab-reporting_shock'!M$1,FALSE)</f>
        <v>5974.129176</v>
      </c>
      <c r="N10" s="35">
        <f>VLOOKUP($K10,reporting_shock!$A$2:$AK$154,'Tab-reporting_shock'!N$1,FALSE)</f>
        <v>4540.154119</v>
      </c>
      <c r="O10" s="35">
        <f>VLOOKUP($K10,reporting_shock!$A$2:$AK$154,'Tab-reporting_shock'!O$1,FALSE)</f>
        <v>8139.874799</v>
      </c>
      <c r="P10" s="35">
        <f>VLOOKUP($K10,reporting_shock!$A$2:$AK$154,'Tab-reporting_shock'!P$1,FALSE)</f>
        <v>7472.807863</v>
      </c>
      <c r="Q10" s="35">
        <f>VLOOKUP($K10,reporting_shock!$A$2:$AK$154,'Tab-reporting_shock'!Q$1,FALSE)</f>
        <v>5849.53586</v>
      </c>
      <c r="R10" s="3"/>
      <c r="S10" s="37" t="s">
        <v>73</v>
      </c>
      <c r="T10" s="3" t="s">
        <v>332</v>
      </c>
      <c r="U10" s="35">
        <f>VLOOKUP($T10,reporting_shock!$A$2:$AK$154,'Tab-reporting_shock'!U$1,FALSE)</f>
        <v>1581.664183</v>
      </c>
      <c r="V10" s="35">
        <f>VLOOKUP($T10,reporting_shock!$A$2:$AK$154,'Tab-reporting_shock'!V$1,FALSE)</f>
        <v>2282.786419</v>
      </c>
      <c r="W10" s="35">
        <f>VLOOKUP($T10,reporting_shock!$A$2:$AK$154,'Tab-reporting_shock'!W$1,FALSE)</f>
        <v>1728.618656</v>
      </c>
      <c r="X10" s="35">
        <f>VLOOKUP($T10,reporting_shock!$A$2:$AK$154,'Tab-reporting_shock'!X$1,FALSE)</f>
        <v>2355.998709</v>
      </c>
      <c r="Y10" s="35">
        <f>VLOOKUP($T10,reporting_shock!$A$2:$AK$154,'Tab-reporting_shock'!Y$1,FALSE)</f>
        <v>1320.090231</v>
      </c>
      <c r="Z10" s="35">
        <f>VLOOKUP($T10,reporting_shock!$A$2:$AK$154,'Tab-reporting_shock'!Z$1,FALSE)</f>
        <v>1768.811241</v>
      </c>
      <c r="AA10" s="3"/>
      <c r="AB10" s="37"/>
      <c r="AC10" s="3"/>
      <c r="AD10" s="35"/>
      <c r="AE10" s="35"/>
      <c r="AF10" s="35"/>
      <c r="AG10" s="35"/>
      <c r="AH10" s="35"/>
      <c r="AI10" s="35"/>
      <c r="AJ10" s="3"/>
      <c r="AK10" s="37"/>
      <c r="AL10" s="3"/>
      <c r="AM10" s="35"/>
      <c r="AN10" s="35"/>
      <c r="AO10" s="35"/>
      <c r="AP10" s="35"/>
      <c r="AQ10" s="35"/>
      <c r="AR10" s="35"/>
      <c r="AS10" s="3"/>
      <c r="AT10" s="37"/>
      <c r="AU10" s="3"/>
      <c r="AV10" s="35"/>
      <c r="AW10" s="35"/>
      <c r="AX10" s="35"/>
      <c r="AY10" s="35"/>
      <c r="AZ10" s="35"/>
      <c r="BA10" s="35"/>
      <c r="BB10" s="3"/>
      <c r="BC10" s="37"/>
      <c r="BD10" s="3"/>
      <c r="BE10" s="35"/>
      <c r="BF10" s="35"/>
      <c r="BG10" s="35"/>
      <c r="BH10" s="35"/>
      <c r="BI10" s="35"/>
      <c r="BJ10" s="35"/>
    </row>
    <row r="11" ht="14.25" customHeight="1">
      <c r="A11" s="64" t="s">
        <v>196</v>
      </c>
      <c r="B11" s="64"/>
      <c r="C11" s="63">
        <f t="shared" ref="C11:H11" si="1">C4+C10</f>
        <v>19183.81526</v>
      </c>
      <c r="D11" s="63">
        <f t="shared" si="1"/>
        <v>22395.09471</v>
      </c>
      <c r="E11" s="63">
        <f t="shared" si="1"/>
        <v>27370.70936</v>
      </c>
      <c r="F11" s="63">
        <f t="shared" si="1"/>
        <v>34427.89611</v>
      </c>
      <c r="G11" s="63">
        <f t="shared" si="1"/>
        <v>38435.56324</v>
      </c>
      <c r="H11" s="63">
        <f t="shared" si="1"/>
        <v>39226.19184</v>
      </c>
      <c r="I11" s="3"/>
      <c r="J11" s="64" t="s">
        <v>333</v>
      </c>
      <c r="K11" s="62" t="s">
        <v>334</v>
      </c>
      <c r="L11" s="63">
        <f t="shared" ref="L11:Q11" si="2">L4+L10</f>
        <v>23895.68173</v>
      </c>
      <c r="M11" s="63">
        <f t="shared" si="2"/>
        <v>28930.5941</v>
      </c>
      <c r="N11" s="63">
        <f t="shared" si="2"/>
        <v>32466.57218</v>
      </c>
      <c r="O11" s="63">
        <f t="shared" si="2"/>
        <v>42990.65711</v>
      </c>
      <c r="P11" s="63">
        <f t="shared" si="2"/>
        <v>44404.68117</v>
      </c>
      <c r="Q11" s="63">
        <f t="shared" si="2"/>
        <v>42839.43701</v>
      </c>
      <c r="R11" s="3"/>
      <c r="S11" s="61" t="s">
        <v>75</v>
      </c>
      <c r="T11" s="62" t="s">
        <v>335</v>
      </c>
      <c r="U11" s="65">
        <f>VLOOKUP($T11,reporting_shock!$A$2:$AK$154,'Tab-reporting_shock'!U$1,FALSE)</f>
        <v>507.3396768</v>
      </c>
      <c r="V11" s="65">
        <f>VLOOKUP($T11,reporting_shock!$A$2:$AK$154,'Tab-reporting_shock'!V$1,FALSE)</f>
        <v>619.9394535</v>
      </c>
      <c r="W11" s="65">
        <f>VLOOKUP($T11,reporting_shock!$A$2:$AK$154,'Tab-reporting_shock'!W$1,FALSE)</f>
        <v>719.6057844</v>
      </c>
      <c r="X11" s="65">
        <f>VLOOKUP($T11,reporting_shock!$A$2:$AK$154,'Tab-reporting_shock'!X$1,FALSE)</f>
        <v>906.9680743</v>
      </c>
      <c r="Y11" s="65">
        <f>VLOOKUP($T11,reporting_shock!$A$2:$AK$154,'Tab-reporting_shock'!Y$1,FALSE)</f>
        <v>1237.803508</v>
      </c>
      <c r="Z11" s="65">
        <f>VLOOKUP($T11,reporting_shock!$A$2:$AK$154,'Tab-reporting_shock'!Z$1,FALSE)</f>
        <v>1694.858288</v>
      </c>
      <c r="AA11" s="3"/>
      <c r="AB11" s="26"/>
      <c r="AC11" s="3"/>
      <c r="AD11" s="60"/>
      <c r="AE11" s="60"/>
      <c r="AF11" s="60"/>
      <c r="AG11" s="60"/>
      <c r="AH11" s="60"/>
      <c r="AI11" s="60"/>
      <c r="AJ11" s="3"/>
      <c r="AK11" s="26"/>
      <c r="AL11" s="3"/>
      <c r="AM11" s="60"/>
      <c r="AN11" s="60"/>
      <c r="AO11" s="60"/>
      <c r="AP11" s="60"/>
      <c r="AQ11" s="60"/>
      <c r="AR11" s="60"/>
      <c r="AS11" s="3"/>
      <c r="AT11" s="26"/>
      <c r="AU11" s="3"/>
      <c r="AV11" s="60"/>
      <c r="AW11" s="60"/>
      <c r="AX11" s="60"/>
      <c r="AY11" s="60"/>
      <c r="AZ11" s="60"/>
      <c r="BA11" s="60"/>
      <c r="BB11" s="3"/>
      <c r="BC11" s="26"/>
      <c r="BD11" s="3"/>
      <c r="BE11" s="60"/>
      <c r="BF11" s="60"/>
      <c r="BG11" s="60"/>
      <c r="BH11" s="60"/>
      <c r="BI11" s="60"/>
      <c r="BJ11" s="60"/>
    </row>
    <row r="12" ht="14.25" customHeight="1">
      <c r="A12" s="26" t="s">
        <v>200</v>
      </c>
      <c r="B12" s="3" t="s">
        <v>336</v>
      </c>
      <c r="C12" s="35">
        <f>VLOOKUP($B12,reporting_shock!$A$2:$AK$154,'Tab-reporting_shock'!C$1,FALSE)</f>
        <v>14205.15351</v>
      </c>
      <c r="D12" s="35">
        <f>VLOOKUP($B12,reporting_shock!$A$2:$AK$154,'Tab-reporting_shock'!D$1,FALSE)</f>
        <v>17016.72319</v>
      </c>
      <c r="E12" s="35">
        <f>VLOOKUP($B12,reporting_shock!$A$2:$AK$154,'Tab-reporting_shock'!E$1,FALSE)</f>
        <v>22205.88847</v>
      </c>
      <c r="F12" s="35">
        <f>VLOOKUP($B12,reporting_shock!$A$2:$AK$154,'Tab-reporting_shock'!F$1,FALSE)</f>
        <v>27773.84086</v>
      </c>
      <c r="G12" s="35">
        <f>VLOOKUP($B12,reporting_shock!$A$2:$AK$154,'Tab-reporting_shock'!G$1,FALSE)</f>
        <v>31622.72397</v>
      </c>
      <c r="H12" s="35">
        <f>VLOOKUP($B12,reporting_shock!$A$2:$AK$154,'Tab-reporting_shock'!H$1,FALSE)</f>
        <v>32494.85768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47" t="s">
        <v>337</v>
      </c>
      <c r="T12" s="3"/>
      <c r="U12" s="60">
        <f t="shared" ref="U12:Z12" si="3">U4+U8</f>
        <v>23895.68173</v>
      </c>
      <c r="V12" s="60">
        <f t="shared" si="3"/>
        <v>28930.5941</v>
      </c>
      <c r="W12" s="60">
        <f t="shared" si="3"/>
        <v>32466.57218</v>
      </c>
      <c r="X12" s="60">
        <f t="shared" si="3"/>
        <v>42990.65711</v>
      </c>
      <c r="Y12" s="60">
        <f t="shared" si="3"/>
        <v>44404.68117</v>
      </c>
      <c r="Z12" s="60">
        <f t="shared" si="3"/>
        <v>42839.43701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ht="14.25" customHeight="1">
      <c r="A13" s="37" t="s">
        <v>147</v>
      </c>
      <c r="B13" s="3" t="s">
        <v>338</v>
      </c>
      <c r="C13" s="35">
        <f>VLOOKUP($B13,reporting_shock!$A$2:$AK$154,'Tab-reporting_shock'!C$1,FALSE)</f>
        <v>3167.976612</v>
      </c>
      <c r="D13" s="35">
        <f>VLOOKUP($B13,reporting_shock!$A$2:$AK$154,'Tab-reporting_shock'!D$1,FALSE)</f>
        <v>3915.643974</v>
      </c>
      <c r="E13" s="35">
        <f>VLOOKUP($B13,reporting_shock!$A$2:$AK$154,'Tab-reporting_shock'!E$1,FALSE)</f>
        <v>4315.502158</v>
      </c>
      <c r="F13" s="35">
        <f>VLOOKUP($B13,reporting_shock!$A$2:$AK$154,'Tab-reporting_shock'!F$1,FALSE)</f>
        <v>5342.963393</v>
      </c>
      <c r="G13" s="35">
        <f>VLOOKUP($B13,reporting_shock!$A$2:$AK$154,'Tab-reporting_shock'!G$1,FALSE)</f>
        <v>5057.241723</v>
      </c>
      <c r="H13" s="35">
        <f>VLOOKUP($B13,reporting_shock!$A$2:$AK$154,'Tab-reporting_shock'!H$1,FALSE)</f>
        <v>4906.692042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7" t="s">
        <v>71</v>
      </c>
      <c r="T13" s="3"/>
      <c r="U13" s="35">
        <f t="shared" ref="U13:Z13" si="4">U5+U9</f>
        <v>6660.052472</v>
      </c>
      <c r="V13" s="35">
        <f t="shared" si="4"/>
        <v>7564.750512</v>
      </c>
      <c r="W13" s="35">
        <f t="shared" si="4"/>
        <v>6354.928879</v>
      </c>
      <c r="X13" s="35">
        <f t="shared" si="4"/>
        <v>10179.43845</v>
      </c>
      <c r="Y13" s="35">
        <f t="shared" si="4"/>
        <v>10707.68915</v>
      </c>
      <c r="Z13" s="35">
        <f t="shared" si="4"/>
        <v>7644.148053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ht="14.25" customHeight="1">
      <c r="A14" s="37" t="s">
        <v>155</v>
      </c>
      <c r="B14" s="3" t="s">
        <v>339</v>
      </c>
      <c r="C14" s="35">
        <f>VLOOKUP($B14,reporting_shock!$A$2:$AK$154,'Tab-reporting_shock'!C$1,FALSE)</f>
        <v>421.0064051</v>
      </c>
      <c r="D14" s="35">
        <f>VLOOKUP($B14,reporting_shock!$A$2:$AK$154,'Tab-reporting_shock'!D$1,FALSE)</f>
        <v>560.8346616</v>
      </c>
      <c r="E14" s="35">
        <f>VLOOKUP($B14,reporting_shock!$A$2:$AK$154,'Tab-reporting_shock'!E$1,FALSE)</f>
        <v>572.2596323</v>
      </c>
      <c r="F14" s="35">
        <f>VLOOKUP($B14,reporting_shock!$A$2:$AK$154,'Tab-reporting_shock'!F$1,FALSE)</f>
        <v>768.6626687</v>
      </c>
      <c r="G14" s="35">
        <f>VLOOKUP($B14,reporting_shock!$A$2:$AK$154,'Tab-reporting_shock'!G$1,FALSE)</f>
        <v>888.7860808</v>
      </c>
      <c r="H14" s="35">
        <f>VLOOKUP($B14,reporting_shock!$A$2:$AK$154,'Tab-reporting_shock'!H$1,FALSE)</f>
        <v>863.1653246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7" t="s">
        <v>73</v>
      </c>
      <c r="T14" s="3"/>
      <c r="U14" s="35">
        <f t="shared" ref="U14:Z14" si="5">U6+U10</f>
        <v>6279.296238</v>
      </c>
      <c r="V14" s="35">
        <f t="shared" si="5"/>
        <v>7980.529635</v>
      </c>
      <c r="W14" s="35">
        <f t="shared" si="5"/>
        <v>7640.242402</v>
      </c>
      <c r="X14" s="35">
        <f t="shared" si="5"/>
        <v>9363.701056</v>
      </c>
      <c r="Y14" s="35">
        <f t="shared" si="5"/>
        <v>7103.089562</v>
      </c>
      <c r="Z14" s="35">
        <f t="shared" si="5"/>
        <v>6521.79648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ht="14.25" customHeight="1">
      <c r="A15" s="37" t="s">
        <v>163</v>
      </c>
      <c r="B15" s="3" t="s">
        <v>340</v>
      </c>
      <c r="C15" s="35">
        <f>VLOOKUP($B15,reporting_shock!$A$2:$AK$154,'Tab-reporting_shock'!C$1,FALSE)</f>
        <v>865.0426065</v>
      </c>
      <c r="D15" s="35">
        <f>VLOOKUP($B15,reporting_shock!$A$2:$AK$154,'Tab-reporting_shock'!D$1,FALSE)</f>
        <v>1046.806314</v>
      </c>
      <c r="E15" s="35">
        <f>VLOOKUP($B15,reporting_shock!$A$2:$AK$154,'Tab-reporting_shock'!E$1,FALSE)</f>
        <v>1216.37369</v>
      </c>
      <c r="F15" s="35">
        <f>VLOOKUP($B15,reporting_shock!$A$2:$AK$154,'Tab-reporting_shock'!F$1,FALSE)</f>
        <v>1498.805213</v>
      </c>
      <c r="G15" s="35">
        <f>VLOOKUP($B15,reporting_shock!$A$2:$AK$154,'Tab-reporting_shock'!G$1,FALSE)</f>
        <v>1613.482751</v>
      </c>
      <c r="H15" s="35">
        <f>VLOOKUP($B15,reporting_shock!$A$2:$AK$154,'Tab-reporting_shock'!H$1,FALSE)</f>
        <v>1585.564283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61" t="s">
        <v>75</v>
      </c>
      <c r="T15" s="62"/>
      <c r="U15" s="65">
        <f t="shared" ref="U15:Z15" si="6">U7+U11</f>
        <v>10956.33302</v>
      </c>
      <c r="V15" s="65">
        <f t="shared" si="6"/>
        <v>13385.31395</v>
      </c>
      <c r="W15" s="65">
        <f t="shared" si="6"/>
        <v>18471.40089</v>
      </c>
      <c r="X15" s="65">
        <f t="shared" si="6"/>
        <v>23447.5176</v>
      </c>
      <c r="Y15" s="65">
        <f t="shared" si="6"/>
        <v>26593.90247</v>
      </c>
      <c r="Z15" s="65">
        <f t="shared" si="6"/>
        <v>28673.49247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ht="14.25" customHeight="1">
      <c r="A16" s="37" t="s">
        <v>171</v>
      </c>
      <c r="B16" s="3" t="s">
        <v>341</v>
      </c>
      <c r="C16" s="35">
        <f>VLOOKUP($B16,reporting_shock!$A$2:$AK$154,'Tab-reporting_shock'!C$1,FALSE)</f>
        <v>6076.766924</v>
      </c>
      <c r="D16" s="35">
        <f>VLOOKUP($B16,reporting_shock!$A$2:$AK$154,'Tab-reporting_shock'!D$1,FALSE)</f>
        <v>7023.277567</v>
      </c>
      <c r="E16" s="35">
        <f>VLOOKUP($B16,reporting_shock!$A$2:$AK$154,'Tab-reporting_shock'!E$1,FALSE)</f>
        <v>9530.957285</v>
      </c>
      <c r="F16" s="35">
        <f>VLOOKUP($B16,reporting_shock!$A$2:$AK$154,'Tab-reporting_shock'!F$1,FALSE)</f>
        <v>11695.71334</v>
      </c>
      <c r="G16" s="35">
        <f>VLOOKUP($B16,reporting_shock!$A$2:$AK$154,'Tab-reporting_shock'!G$1,FALSE)</f>
        <v>13967.85387</v>
      </c>
      <c r="H16" s="35">
        <f>VLOOKUP($B16,reporting_shock!$A$2:$AK$154,'Tab-reporting_shock'!H$1,FALSE)</f>
        <v>14253.16476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ht="14.25" customHeight="1">
      <c r="A17" s="37" t="s">
        <v>77</v>
      </c>
      <c r="B17" s="3" t="s">
        <v>342</v>
      </c>
      <c r="C17" s="35">
        <f>VLOOKUP($B17,reporting_shock!$A$2:$AK$154,'Tab-reporting_shock'!C$1,FALSE)</f>
        <v>3674.360968</v>
      </c>
      <c r="D17" s="35">
        <f>VLOOKUP($B17,reporting_shock!$A$2:$AK$154,'Tab-reporting_shock'!D$1,FALSE)</f>
        <v>4470.160675</v>
      </c>
      <c r="E17" s="35">
        <f>VLOOKUP($B17,reporting_shock!$A$2:$AK$154,'Tab-reporting_shock'!E$1,FALSE)</f>
        <v>6570.795703</v>
      </c>
      <c r="F17" s="35">
        <f>VLOOKUP($B17,reporting_shock!$A$2:$AK$154,'Tab-reporting_shock'!F$1,FALSE)</f>
        <v>8467.696245</v>
      </c>
      <c r="G17" s="35">
        <f>VLOOKUP($B17,reporting_shock!$A$2:$AK$154,'Tab-reporting_shock'!G$1,FALSE)</f>
        <v>10095.35954</v>
      </c>
      <c r="H17" s="35">
        <f>VLOOKUP($B17,reporting_shock!$A$2:$AK$154,'Tab-reporting_shock'!H$1,FALSE)</f>
        <v>10886.27127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208</v>
      </c>
      <c r="T17" s="3"/>
      <c r="U17" s="66">
        <f t="shared" ref="U17:Z17" si="7">U13+U14</f>
        <v>12939.34871</v>
      </c>
      <c r="V17" s="66">
        <f t="shared" si="7"/>
        <v>15545.28015</v>
      </c>
      <c r="W17" s="66">
        <f t="shared" si="7"/>
        <v>13995.17128</v>
      </c>
      <c r="X17" s="66">
        <f t="shared" si="7"/>
        <v>19543.13951</v>
      </c>
      <c r="Y17" s="66">
        <f t="shared" si="7"/>
        <v>17810.77871</v>
      </c>
      <c r="Z17" s="66">
        <f t="shared" si="7"/>
        <v>14165.94453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ht="14.25" customHeight="1">
      <c r="A18" s="37" t="s">
        <v>194</v>
      </c>
      <c r="B18" s="3" t="s">
        <v>343</v>
      </c>
      <c r="C18" s="35">
        <f>VLOOKUP($B18,reporting_shock!$A$2:$AK$154,'Tab-reporting_shock'!C$1,FALSE)</f>
        <v>2263.644129</v>
      </c>
      <c r="D18" s="35">
        <f>VLOOKUP($B18,reporting_shock!$A$2:$AK$154,'Tab-reporting_shock'!D$1,FALSE)</f>
        <v>2654.872853</v>
      </c>
      <c r="E18" s="35">
        <f>VLOOKUP($B18,reporting_shock!$A$2:$AK$154,'Tab-reporting_shock'!E$1,FALSE)</f>
        <v>2425.916648</v>
      </c>
      <c r="F18" s="35">
        <f>VLOOKUP($B18,reporting_shock!$A$2:$AK$154,'Tab-reporting_shock'!F$1,FALSE)</f>
        <v>3894.596758</v>
      </c>
      <c r="G18" s="35">
        <f>VLOOKUP($B18,reporting_shock!$A$2:$AK$154,'Tab-reporting_shock'!G$1,FALSE)</f>
        <v>4010.247399</v>
      </c>
      <c r="H18" s="35">
        <f>VLOOKUP($B18,reporting_shock!$A$2:$AK$154,'Tab-reporting_shock'!H$1,FALSE)</f>
        <v>3886.684895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ht="14.25" customHeight="1">
      <c r="A19" s="37" t="s">
        <v>210</v>
      </c>
      <c r="B19" s="3" t="s">
        <v>344</v>
      </c>
      <c r="C19" s="35">
        <f>VLOOKUP($B19,reporting_shock!$A$2:$AK$154,'Tab-reporting_shock'!C$1,FALSE)</f>
        <v>2698.017621</v>
      </c>
      <c r="D19" s="35">
        <f>VLOOKUP($B19,reporting_shock!$A$2:$AK$154,'Tab-reporting_shock'!D$1,FALSE)</f>
        <v>2704.457279</v>
      </c>
      <c r="E19" s="35">
        <f>VLOOKUP($B19,reporting_shock!$A$2:$AK$154,'Tab-reporting_shock'!E$1,FALSE)</f>
        <v>2718.367487</v>
      </c>
      <c r="F19" s="35">
        <f>VLOOKUP($B19,reporting_shock!$A$2:$AK$154,'Tab-reporting_shock'!F$1,FALSE)</f>
        <v>2736.886335</v>
      </c>
      <c r="G19" s="35">
        <f>VLOOKUP($B19,reporting_shock!$A$2:$AK$154,'Tab-reporting_shock'!G$1,FALSE)</f>
        <v>2775.323709</v>
      </c>
      <c r="H19" s="35">
        <f>VLOOKUP($B19,reporting_shock!$A$2:$AK$154,'Tab-reporting_shock'!H$1,FALSE)</f>
        <v>2811.708116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ht="14.25" customHeight="1">
      <c r="A20" s="37" t="s">
        <v>212</v>
      </c>
      <c r="B20" s="3"/>
      <c r="C20" s="35">
        <f t="shared" ref="C20:H20" si="8">C11-SUM(C12,C18,C19)</f>
        <v>17.000001</v>
      </c>
      <c r="D20" s="35">
        <f t="shared" si="8"/>
        <v>19.04139</v>
      </c>
      <c r="E20" s="35">
        <f t="shared" si="8"/>
        <v>20.53675</v>
      </c>
      <c r="F20" s="35">
        <f t="shared" si="8"/>
        <v>22.572157</v>
      </c>
      <c r="G20" s="35">
        <f t="shared" si="8"/>
        <v>27.268162</v>
      </c>
      <c r="H20" s="35">
        <f t="shared" si="8"/>
        <v>32.941149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ht="14.25" customHeight="1">
      <c r="A21" s="64" t="s">
        <v>213</v>
      </c>
      <c r="B21" s="62"/>
      <c r="C21" s="63">
        <f t="shared" ref="C21:H21" si="9">C12+C18+C19+C20</f>
        <v>19183.81526</v>
      </c>
      <c r="D21" s="63">
        <f t="shared" si="9"/>
        <v>22395.09471</v>
      </c>
      <c r="E21" s="63">
        <f t="shared" si="9"/>
        <v>27370.70936</v>
      </c>
      <c r="F21" s="63">
        <f t="shared" si="9"/>
        <v>34427.89611</v>
      </c>
      <c r="G21" s="63">
        <f t="shared" si="9"/>
        <v>38435.56324</v>
      </c>
      <c r="H21" s="63">
        <f t="shared" si="9"/>
        <v>39226.19184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ht="14.25" customHeight="1">
      <c r="A22" s="26" t="s">
        <v>214</v>
      </c>
      <c r="B22" s="3"/>
      <c r="C22" s="63">
        <f t="shared" ref="C22:H22" si="10">SUM(C13:C15,C18)</f>
        <v>6717.669753</v>
      </c>
      <c r="D22" s="63">
        <f t="shared" si="10"/>
        <v>8178.157803</v>
      </c>
      <c r="E22" s="63">
        <f t="shared" si="10"/>
        <v>8530.052128</v>
      </c>
      <c r="F22" s="63">
        <f t="shared" si="10"/>
        <v>11505.02803</v>
      </c>
      <c r="G22" s="63">
        <f t="shared" si="10"/>
        <v>11569.75795</v>
      </c>
      <c r="H22" s="63">
        <f t="shared" si="10"/>
        <v>11242.10654</v>
      </c>
      <c r="I22" s="3"/>
      <c r="J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ht="14.25" customHeight="1">
      <c r="A23" s="26"/>
      <c r="B23" s="1"/>
      <c r="C23" s="16"/>
      <c r="I23" s="3"/>
      <c r="J23" s="26"/>
      <c r="K23" s="1"/>
      <c r="L23" s="41"/>
      <c r="M23" s="6"/>
      <c r="N23" s="6"/>
      <c r="O23" s="6"/>
      <c r="P23" s="6"/>
      <c r="Q23" s="42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ht="14.25" customHeight="1">
      <c r="A24" s="3"/>
      <c r="B24" s="3"/>
      <c r="C24" s="5" t="s">
        <v>1</v>
      </c>
      <c r="D24" s="6"/>
      <c r="E24" s="6"/>
      <c r="F24" s="6"/>
      <c r="G24" s="6"/>
      <c r="H24" s="7"/>
      <c r="I24" s="27"/>
      <c r="J24" s="3"/>
      <c r="K24" s="3"/>
      <c r="L24" s="5" t="s">
        <v>1</v>
      </c>
      <c r="M24" s="6"/>
      <c r="N24" s="6"/>
      <c r="O24" s="6"/>
      <c r="P24" s="6"/>
      <c r="Q24" s="7"/>
      <c r="R24" s="3"/>
      <c r="S24" s="3"/>
      <c r="T24" s="3"/>
      <c r="U24" s="5" t="s">
        <v>1</v>
      </c>
      <c r="V24" s="6"/>
      <c r="W24" s="6"/>
      <c r="X24" s="6"/>
      <c r="Y24" s="6"/>
      <c r="Z24" s="7"/>
      <c r="AA24" s="3"/>
      <c r="AB24" s="3"/>
      <c r="AC24" s="3"/>
      <c r="AD24" s="5" t="s">
        <v>1</v>
      </c>
      <c r="AE24" s="6"/>
      <c r="AF24" s="6"/>
      <c r="AG24" s="6"/>
      <c r="AH24" s="6"/>
      <c r="AI24" s="7"/>
      <c r="AJ24" s="3"/>
      <c r="AK24" s="3"/>
      <c r="AL24" s="3"/>
      <c r="AM24" s="5" t="s">
        <v>1</v>
      </c>
      <c r="AN24" s="6"/>
      <c r="AO24" s="6"/>
      <c r="AP24" s="6"/>
      <c r="AQ24" s="6"/>
      <c r="AR24" s="7"/>
      <c r="AS24" s="3"/>
      <c r="AT24" s="3"/>
      <c r="AU24" s="3"/>
      <c r="AV24" s="5" t="s">
        <v>1</v>
      </c>
      <c r="AW24" s="6"/>
      <c r="AX24" s="6"/>
      <c r="AY24" s="6"/>
      <c r="AZ24" s="6"/>
      <c r="BA24" s="7"/>
      <c r="BB24" s="3"/>
      <c r="BC24" s="3"/>
      <c r="BD24" s="3"/>
      <c r="BE24" s="5" t="s">
        <v>1</v>
      </c>
      <c r="BF24" s="6"/>
      <c r="BG24" s="6"/>
      <c r="BH24" s="6"/>
      <c r="BI24" s="6"/>
      <c r="BJ24" s="7"/>
    </row>
    <row r="25" ht="24.0" customHeight="1">
      <c r="A25" s="56" t="s">
        <v>345</v>
      </c>
      <c r="B25" s="8"/>
      <c r="C25" s="9">
        <v>2015.0</v>
      </c>
      <c r="D25" s="10">
        <v>2021.0</v>
      </c>
      <c r="E25" s="10">
        <v>2025.0</v>
      </c>
      <c r="F25" s="10">
        <v>2030.0</v>
      </c>
      <c r="G25" s="10">
        <v>2040.0</v>
      </c>
      <c r="H25" s="11">
        <v>2050.0</v>
      </c>
      <c r="I25" s="27"/>
      <c r="J25" s="68" t="s">
        <v>346</v>
      </c>
      <c r="K25" s="8"/>
      <c r="L25" s="9">
        <v>2015.0</v>
      </c>
      <c r="M25" s="10">
        <v>2021.0</v>
      </c>
      <c r="N25" s="10">
        <v>2025.0</v>
      </c>
      <c r="O25" s="10">
        <v>2030.0</v>
      </c>
      <c r="P25" s="10">
        <v>2040.0</v>
      </c>
      <c r="Q25" s="11">
        <v>2050.0</v>
      </c>
      <c r="R25" s="3"/>
      <c r="S25" s="68" t="s">
        <v>347</v>
      </c>
      <c r="T25" s="8"/>
      <c r="U25" s="9">
        <v>2015.0</v>
      </c>
      <c r="V25" s="10">
        <v>2021.0</v>
      </c>
      <c r="W25" s="10">
        <v>2025.0</v>
      </c>
      <c r="X25" s="10">
        <v>2030.0</v>
      </c>
      <c r="Y25" s="10">
        <v>2040.0</v>
      </c>
      <c r="Z25" s="11">
        <v>2050.0</v>
      </c>
      <c r="AA25" s="3"/>
      <c r="AB25" s="57" t="s">
        <v>218</v>
      </c>
      <c r="AC25" s="8"/>
      <c r="AD25" s="9">
        <v>2015.0</v>
      </c>
      <c r="AE25" s="10">
        <v>2021.0</v>
      </c>
      <c r="AF25" s="10">
        <v>2025.0</v>
      </c>
      <c r="AG25" s="10">
        <v>2030.0</v>
      </c>
      <c r="AH25" s="10">
        <v>2040.0</v>
      </c>
      <c r="AI25" s="11">
        <v>2050.0</v>
      </c>
      <c r="AJ25" s="3"/>
      <c r="AK25" s="57" t="s">
        <v>219</v>
      </c>
      <c r="AL25" s="8"/>
      <c r="AM25" s="9">
        <v>2015.0</v>
      </c>
      <c r="AN25" s="10">
        <v>2021.0</v>
      </c>
      <c r="AO25" s="10">
        <v>2025.0</v>
      </c>
      <c r="AP25" s="10">
        <v>2030.0</v>
      </c>
      <c r="AQ25" s="10">
        <v>2040.0</v>
      </c>
      <c r="AR25" s="11">
        <v>2050.0</v>
      </c>
      <c r="AS25" s="3"/>
      <c r="AT25" s="57" t="s">
        <v>220</v>
      </c>
      <c r="AU25" s="8"/>
      <c r="AV25" s="9">
        <v>2015.0</v>
      </c>
      <c r="AW25" s="10">
        <v>2021.0</v>
      </c>
      <c r="AX25" s="10">
        <v>2025.0</v>
      </c>
      <c r="AY25" s="10">
        <v>2030.0</v>
      </c>
      <c r="AZ25" s="10">
        <v>2040.0</v>
      </c>
      <c r="BA25" s="11">
        <v>2050.0</v>
      </c>
      <c r="BB25" s="3"/>
      <c r="BC25" s="57" t="s">
        <v>141</v>
      </c>
      <c r="BD25" s="8"/>
      <c r="BE25" s="9">
        <v>2015.0</v>
      </c>
      <c r="BF25" s="10">
        <v>2021.0</v>
      </c>
      <c r="BG25" s="10">
        <v>2025.0</v>
      </c>
      <c r="BH25" s="10">
        <v>2030.0</v>
      </c>
      <c r="BI25" s="10">
        <v>2040.0</v>
      </c>
      <c r="BJ25" s="11">
        <v>2050.0</v>
      </c>
    </row>
    <row r="26" ht="24.75" customHeight="1">
      <c r="A26" s="59" t="s">
        <v>221</v>
      </c>
      <c r="B26" s="3" t="s">
        <v>295</v>
      </c>
      <c r="C26" s="35">
        <f>VLOOKUP($B26,reporting_shock!$A$2:$AK$154,'Tab-reporting_shock'!C$1,FALSE)</f>
        <v>2310</v>
      </c>
      <c r="D26" s="35">
        <f>VLOOKUP($B26,reporting_shock!$A$2:$AK$154,'Tab-reporting_shock'!D$1,FALSE)</f>
        <v>2316.340932</v>
      </c>
      <c r="E26" s="35">
        <f>VLOOKUP($B26,reporting_shock!$A$2:$AK$154,'Tab-reporting_shock'!E$1,FALSE)</f>
        <v>2312.628385</v>
      </c>
      <c r="F26" s="35">
        <f>VLOOKUP($B26,reporting_shock!$A$2:$AK$154,'Tab-reporting_shock'!F$1,FALSE)</f>
        <v>2314.172466</v>
      </c>
      <c r="G26" s="35">
        <f>VLOOKUP($B26,reporting_shock!$A$2:$AK$154,'Tab-reporting_shock'!G$1,FALSE)</f>
        <v>2331.555607</v>
      </c>
      <c r="H26" s="35">
        <f>VLOOKUP($B26,reporting_shock!$A$2:$AK$154,'Tab-reporting_shock'!H$1,FALSE)</f>
        <v>2350.203216</v>
      </c>
      <c r="I26" s="35"/>
      <c r="J26" s="26" t="s">
        <v>348</v>
      </c>
      <c r="K26" s="3"/>
      <c r="L26" s="35">
        <f t="shared" ref="L26:Q26" si="11">L4</f>
        <v>18609.93169</v>
      </c>
      <c r="M26" s="35">
        <f t="shared" si="11"/>
        <v>22956.46492</v>
      </c>
      <c r="N26" s="35">
        <f t="shared" si="11"/>
        <v>27926.41806</v>
      </c>
      <c r="O26" s="35">
        <f t="shared" si="11"/>
        <v>34850.78231</v>
      </c>
      <c r="P26" s="35">
        <f t="shared" si="11"/>
        <v>36931.87331</v>
      </c>
      <c r="Q26" s="35">
        <f t="shared" si="11"/>
        <v>36989.90115</v>
      </c>
      <c r="R26" s="3"/>
      <c r="S26" s="26" t="s">
        <v>349</v>
      </c>
      <c r="T26" s="3" t="s">
        <v>289</v>
      </c>
      <c r="U26" s="60">
        <f t="shared" ref="U26:Z26" si="12">U4</f>
        <v>18609.93169</v>
      </c>
      <c r="V26" s="60">
        <f t="shared" si="12"/>
        <v>22956.46492</v>
      </c>
      <c r="W26" s="60">
        <f t="shared" si="12"/>
        <v>27926.41806</v>
      </c>
      <c r="X26" s="60">
        <f t="shared" si="12"/>
        <v>34850.78231</v>
      </c>
      <c r="Y26" s="60">
        <f t="shared" si="12"/>
        <v>36931.87331</v>
      </c>
      <c r="Z26" s="60">
        <f t="shared" si="12"/>
        <v>36989.90115</v>
      </c>
      <c r="AA26" s="3"/>
      <c r="AB26" s="37" t="s">
        <v>224</v>
      </c>
      <c r="AC26" s="3"/>
      <c r="AD26" s="35">
        <f t="shared" ref="AD26:AI26" si="13">AD4</f>
        <v>1593.293734</v>
      </c>
      <c r="AE26" s="35">
        <f t="shared" si="13"/>
        <v>1734.188585</v>
      </c>
      <c r="AF26" s="35">
        <f t="shared" si="13"/>
        <v>1810.159281</v>
      </c>
      <c r="AG26" s="35">
        <f t="shared" si="13"/>
        <v>1849.74554</v>
      </c>
      <c r="AH26" s="35">
        <f t="shared" si="13"/>
        <v>1988.269559</v>
      </c>
      <c r="AI26" s="35">
        <f t="shared" si="13"/>
        <v>2083.478623</v>
      </c>
      <c r="AJ26" s="3"/>
      <c r="AK26" s="37" t="s">
        <v>224</v>
      </c>
      <c r="AL26" s="3"/>
      <c r="AM26" s="35">
        <f t="shared" ref="AM26:AR26" si="14">AM4</f>
        <v>3353.121487</v>
      </c>
      <c r="AN26" s="35">
        <f t="shared" si="14"/>
        <v>3912.022449</v>
      </c>
      <c r="AO26" s="35">
        <f t="shared" si="14"/>
        <v>4659.076371</v>
      </c>
      <c r="AP26" s="35">
        <f t="shared" si="14"/>
        <v>5938.98261</v>
      </c>
      <c r="AQ26" s="35">
        <f t="shared" si="14"/>
        <v>12016.47752</v>
      </c>
      <c r="AR26" s="35">
        <f t="shared" si="14"/>
        <v>23428.34906</v>
      </c>
      <c r="AS26" s="3"/>
      <c r="AT26" s="37" t="s">
        <v>224</v>
      </c>
      <c r="AU26" s="3"/>
      <c r="AV26" s="35">
        <f t="shared" ref="AV26:BA26" si="15">AV4</f>
        <v>25790.12515</v>
      </c>
      <c r="AW26" s="35">
        <f t="shared" si="15"/>
        <v>30424.52965</v>
      </c>
      <c r="AX26" s="35">
        <f t="shared" si="15"/>
        <v>35893.57598</v>
      </c>
      <c r="AY26" s="35">
        <f t="shared" si="15"/>
        <v>44199.44677</v>
      </c>
      <c r="AZ26" s="35">
        <f t="shared" si="15"/>
        <v>81335.81729</v>
      </c>
      <c r="BA26" s="35">
        <f t="shared" si="15"/>
        <v>138703.5761</v>
      </c>
      <c r="BB26" s="3"/>
      <c r="BC26" s="37" t="s">
        <v>224</v>
      </c>
      <c r="BD26" s="3"/>
      <c r="BE26" s="35">
        <f t="shared" ref="BE26:BJ26" si="16">BE4</f>
        <v>73412.88958</v>
      </c>
      <c r="BF26" s="35">
        <f t="shared" si="16"/>
        <v>87737.26824</v>
      </c>
      <c r="BG26" s="35">
        <f t="shared" si="16"/>
        <v>104644.8956</v>
      </c>
      <c r="BH26" s="35">
        <f t="shared" si="16"/>
        <v>131760.1541</v>
      </c>
      <c r="BI26" s="35">
        <f t="shared" si="16"/>
        <v>231430.5989</v>
      </c>
      <c r="BJ26" s="35">
        <f t="shared" si="16"/>
        <v>381759.617</v>
      </c>
    </row>
    <row r="27" ht="14.25" customHeight="1">
      <c r="A27" s="26" t="s">
        <v>192</v>
      </c>
      <c r="B27" s="3" t="s">
        <v>350</v>
      </c>
      <c r="C27" s="35">
        <f>VLOOKUP($B27,reporting_shock!$A$2:$AK$154,'Tab-reporting_shock'!C$1,FALSE)</f>
        <v>898</v>
      </c>
      <c r="D27" s="35">
        <f>VLOOKUP($B27,reporting_shock!$A$2:$AK$154,'Tab-reporting_shock'!D$1,FALSE)</f>
        <v>895.5283076</v>
      </c>
      <c r="E27" s="35">
        <f>VLOOKUP($B27,reporting_shock!$A$2:$AK$154,'Tab-reporting_shock'!E$1,FALSE)</f>
        <v>885.6217758</v>
      </c>
      <c r="F27" s="35">
        <f>VLOOKUP($B27,reporting_shock!$A$2:$AK$154,'Tab-reporting_shock'!F$1,FALSE)</f>
        <v>883.9786332</v>
      </c>
      <c r="G27" s="35">
        <f>VLOOKUP($B27,reporting_shock!$A$2:$AK$154,'Tab-reporting_shock'!G$1,FALSE)</f>
        <v>903.0866933</v>
      </c>
      <c r="H27" s="35">
        <f>VLOOKUP($B27,reporting_shock!$A$2:$AK$154,'Tab-reporting_shock'!H$1,FALSE)</f>
        <v>922.9817084</v>
      </c>
      <c r="I27" s="3"/>
      <c r="J27" s="37" t="s">
        <v>224</v>
      </c>
      <c r="K27" s="3"/>
      <c r="L27" s="35">
        <f t="shared" ref="L27:Q27" si="17">L5</f>
        <v>7243.763939</v>
      </c>
      <c r="M27" s="35">
        <f t="shared" si="17"/>
        <v>9002.147352</v>
      </c>
      <c r="N27" s="35">
        <f t="shared" si="17"/>
        <v>9143.951035</v>
      </c>
      <c r="O27" s="35">
        <f t="shared" si="17"/>
        <v>10910.25403</v>
      </c>
      <c r="P27" s="35">
        <f t="shared" si="17"/>
        <v>8961.124343</v>
      </c>
      <c r="Q27" s="35">
        <f t="shared" si="17"/>
        <v>7624.327217</v>
      </c>
      <c r="R27" s="3"/>
      <c r="S27" s="37" t="s">
        <v>100</v>
      </c>
      <c r="T27" s="3" t="s">
        <v>297</v>
      </c>
      <c r="U27" s="35">
        <f t="shared" ref="U27:Z27" si="18">U5</f>
        <v>3463.306288</v>
      </c>
      <c r="V27" s="35">
        <f t="shared" si="18"/>
        <v>4493.347209</v>
      </c>
      <c r="W27" s="35">
        <f t="shared" si="18"/>
        <v>4262.999201</v>
      </c>
      <c r="X27" s="35">
        <f t="shared" si="18"/>
        <v>5302.530435</v>
      </c>
      <c r="Y27" s="35">
        <f t="shared" si="18"/>
        <v>5792.775024</v>
      </c>
      <c r="Z27" s="35">
        <f t="shared" si="18"/>
        <v>5258.281723</v>
      </c>
      <c r="AA27" s="3"/>
      <c r="AB27" s="37" t="s">
        <v>155</v>
      </c>
      <c r="AC27" s="3"/>
      <c r="AD27" s="35">
        <f t="shared" ref="AD27:AI27" si="19">AD5</f>
        <v>124.3163492</v>
      </c>
      <c r="AE27" s="35">
        <f t="shared" si="19"/>
        <v>148.0280096</v>
      </c>
      <c r="AF27" s="35">
        <f t="shared" si="19"/>
        <v>166.1831805</v>
      </c>
      <c r="AG27" s="35">
        <f t="shared" si="19"/>
        <v>191.7230045</v>
      </c>
      <c r="AH27" s="35">
        <f t="shared" si="19"/>
        <v>184.4526409</v>
      </c>
      <c r="AI27" s="35">
        <f t="shared" si="19"/>
        <v>170.2464186</v>
      </c>
      <c r="AJ27" s="3"/>
      <c r="AK27" s="37" t="s">
        <v>155</v>
      </c>
      <c r="AL27" s="3"/>
      <c r="AM27" s="35">
        <f t="shared" ref="AM27:AR27" si="20">AM5</f>
        <v>2603.950741</v>
      </c>
      <c r="AN27" s="35">
        <f t="shared" si="20"/>
        <v>3383.250952</v>
      </c>
      <c r="AO27" s="35">
        <f t="shared" si="20"/>
        <v>4437.999905</v>
      </c>
      <c r="AP27" s="35">
        <f t="shared" si="20"/>
        <v>6605.011</v>
      </c>
      <c r="AQ27" s="35">
        <f t="shared" si="20"/>
        <v>12114.30729</v>
      </c>
      <c r="AR27" s="35">
        <f t="shared" si="20"/>
        <v>19617.75797</v>
      </c>
      <c r="AS27" s="3"/>
      <c r="AT27" s="37" t="s">
        <v>155</v>
      </c>
      <c r="AU27" s="3"/>
      <c r="AV27" s="35">
        <f t="shared" ref="AV27:BA27" si="21">AV5</f>
        <v>5303.627666</v>
      </c>
      <c r="AW27" s="35">
        <f t="shared" si="21"/>
        <v>6898.551588</v>
      </c>
      <c r="AX27" s="35">
        <f t="shared" si="21"/>
        <v>8740.064547</v>
      </c>
      <c r="AY27" s="35">
        <f t="shared" si="21"/>
        <v>12178.21434</v>
      </c>
      <c r="AZ27" s="35">
        <f t="shared" si="21"/>
        <v>19960.87565</v>
      </c>
      <c r="BA27" s="35">
        <f t="shared" si="21"/>
        <v>30721.98354</v>
      </c>
      <c r="BB27" s="3"/>
      <c r="BC27" s="37" t="s">
        <v>155</v>
      </c>
      <c r="BD27" s="3"/>
      <c r="BE27" s="35">
        <f t="shared" ref="BE27:BJ27" si="22">BE5</f>
        <v>8375.689119</v>
      </c>
      <c r="BF27" s="35">
        <f t="shared" si="22"/>
        <v>10910.27572</v>
      </c>
      <c r="BG27" s="35">
        <f t="shared" si="22"/>
        <v>13637.76854</v>
      </c>
      <c r="BH27" s="35">
        <f t="shared" si="22"/>
        <v>18978.31112</v>
      </c>
      <c r="BI27" s="35">
        <f t="shared" si="22"/>
        <v>30486.20772</v>
      </c>
      <c r="BJ27" s="35">
        <f t="shared" si="22"/>
        <v>46054.47252</v>
      </c>
    </row>
    <row r="28" ht="14.25" customHeight="1">
      <c r="A28" s="64" t="s">
        <v>196</v>
      </c>
      <c r="B28" s="64"/>
      <c r="C28" s="63">
        <f t="shared" ref="C28:H28" si="23">C26+C27</f>
        <v>3208</v>
      </c>
      <c r="D28" s="63">
        <f t="shared" si="23"/>
        <v>3211.86924</v>
      </c>
      <c r="E28" s="63">
        <f t="shared" si="23"/>
        <v>3198.250161</v>
      </c>
      <c r="F28" s="63">
        <f t="shared" si="23"/>
        <v>3198.151099</v>
      </c>
      <c r="G28" s="63">
        <f t="shared" si="23"/>
        <v>3234.6423</v>
      </c>
      <c r="H28" s="63">
        <f t="shared" si="23"/>
        <v>3273.184924</v>
      </c>
      <c r="I28" s="3"/>
      <c r="J28" s="37" t="s">
        <v>155</v>
      </c>
      <c r="K28" s="3"/>
      <c r="L28" s="35">
        <f t="shared" ref="L28:Q28" si="24">L6</f>
        <v>1139.855096</v>
      </c>
      <c r="M28" s="35">
        <f t="shared" si="24"/>
        <v>1516.927794</v>
      </c>
      <c r="N28" s="35">
        <f t="shared" si="24"/>
        <v>1469.329188</v>
      </c>
      <c r="O28" s="35">
        <f t="shared" si="24"/>
        <v>1915.340133</v>
      </c>
      <c r="P28" s="35">
        <f t="shared" si="24"/>
        <v>2173.071914</v>
      </c>
      <c r="Q28" s="35">
        <f t="shared" si="24"/>
        <v>2026.177468</v>
      </c>
      <c r="R28" s="3"/>
      <c r="S28" s="37" t="s">
        <v>101</v>
      </c>
      <c r="T28" s="3" t="s">
        <v>305</v>
      </c>
      <c r="U28" s="35">
        <f t="shared" ref="U28:Z28" si="25">U6</f>
        <v>4697.632055</v>
      </c>
      <c r="V28" s="35">
        <f t="shared" si="25"/>
        <v>5697.743216</v>
      </c>
      <c r="W28" s="35">
        <f t="shared" si="25"/>
        <v>5911.623746</v>
      </c>
      <c r="X28" s="35">
        <f t="shared" si="25"/>
        <v>7007.702347</v>
      </c>
      <c r="Y28" s="35">
        <f t="shared" si="25"/>
        <v>5782.999331</v>
      </c>
      <c r="Z28" s="35">
        <f t="shared" si="25"/>
        <v>4752.985239</v>
      </c>
      <c r="AA28" s="3"/>
      <c r="AB28" s="37" t="s">
        <v>163</v>
      </c>
      <c r="AC28" s="3"/>
      <c r="AD28" s="35">
        <f t="shared" ref="AD28:AI28" si="26">AD6</f>
        <v>1643.358651</v>
      </c>
      <c r="AE28" s="35">
        <f t="shared" si="26"/>
        <v>1792.539155</v>
      </c>
      <c r="AF28" s="35">
        <f t="shared" si="26"/>
        <v>1856.133345</v>
      </c>
      <c r="AG28" s="35">
        <f t="shared" si="26"/>
        <v>1900.961006</v>
      </c>
      <c r="AH28" s="35">
        <f t="shared" si="26"/>
        <v>1992.057214</v>
      </c>
      <c r="AI28" s="35">
        <f t="shared" si="26"/>
        <v>2021.574533</v>
      </c>
      <c r="AJ28" s="3"/>
      <c r="AK28" s="37" t="s">
        <v>163</v>
      </c>
      <c r="AL28" s="3"/>
      <c r="AM28" s="35">
        <f t="shared" ref="AM28:AR28" si="27">AM6</f>
        <v>8879.374421</v>
      </c>
      <c r="AN28" s="35">
        <f t="shared" si="27"/>
        <v>10445.08579</v>
      </c>
      <c r="AO28" s="35">
        <f t="shared" si="27"/>
        <v>12381.52344</v>
      </c>
      <c r="AP28" s="35">
        <f t="shared" si="27"/>
        <v>15798.20492</v>
      </c>
      <c r="AQ28" s="35">
        <f t="shared" si="27"/>
        <v>31054.82952</v>
      </c>
      <c r="AR28" s="35">
        <f t="shared" si="27"/>
        <v>58067.88594</v>
      </c>
      <c r="AS28" s="3"/>
      <c r="AT28" s="37" t="s">
        <v>163</v>
      </c>
      <c r="AU28" s="3"/>
      <c r="AV28" s="35">
        <f t="shared" ref="AV28:BA28" si="28">AV6</f>
        <v>45086.4618</v>
      </c>
      <c r="AW28" s="35">
        <f t="shared" si="28"/>
        <v>53302.18944</v>
      </c>
      <c r="AX28" s="35">
        <f t="shared" si="28"/>
        <v>62351.57013</v>
      </c>
      <c r="AY28" s="35">
        <f t="shared" si="28"/>
        <v>77057.0966</v>
      </c>
      <c r="AZ28" s="35">
        <f t="shared" si="28"/>
        <v>136775.595</v>
      </c>
      <c r="BA28" s="35">
        <f t="shared" si="28"/>
        <v>226935.7898</v>
      </c>
      <c r="BB28" s="3"/>
      <c r="BC28" s="37" t="s">
        <v>163</v>
      </c>
      <c r="BD28" s="3"/>
      <c r="BE28" s="35">
        <f t="shared" ref="BE28:BJ28" si="29">BE6</f>
        <v>60088.07615</v>
      </c>
      <c r="BF28" s="35">
        <f t="shared" si="29"/>
        <v>70820.49587</v>
      </c>
      <c r="BG28" s="35">
        <f t="shared" si="29"/>
        <v>82883.65459</v>
      </c>
      <c r="BH28" s="35">
        <f t="shared" si="29"/>
        <v>102133.2281</v>
      </c>
      <c r="BI28" s="35">
        <f t="shared" si="29"/>
        <v>179869.244</v>
      </c>
      <c r="BJ28" s="35">
        <f t="shared" si="29"/>
        <v>297059.8759</v>
      </c>
    </row>
    <row r="29" ht="14.25" customHeight="1">
      <c r="A29" s="26" t="s">
        <v>200</v>
      </c>
      <c r="B29" s="38" t="s">
        <v>351</v>
      </c>
      <c r="C29" s="35">
        <f>VLOOKUP($B29,reporting_shock!$A$2:$AK$154,'Tab-reporting_shock'!C$1,FALSE)</f>
        <v>1347</v>
      </c>
      <c r="D29" s="35">
        <f>VLOOKUP($B29,reporting_shock!$A$2:$AK$154,'Tab-reporting_shock'!D$1,FALSE)</f>
        <v>1348.827851</v>
      </c>
      <c r="E29" s="35">
        <f>VLOOKUP($B29,reporting_shock!$A$2:$AK$154,'Tab-reporting_shock'!E$1,FALSE)</f>
        <v>1333.713409</v>
      </c>
      <c r="F29" s="35">
        <f>VLOOKUP($B29,reporting_shock!$A$2:$AK$154,'Tab-reporting_shock'!F$1,FALSE)</f>
        <v>1331.578937</v>
      </c>
      <c r="G29" s="35">
        <f>VLOOKUP($B29,reporting_shock!$A$2:$AK$154,'Tab-reporting_shock'!G$1,FALSE)</f>
        <v>1363.374131</v>
      </c>
      <c r="H29" s="35">
        <f>VLOOKUP($B29,reporting_shock!$A$2:$AK$154,'Tab-reporting_shock'!H$1,FALSE)</f>
        <v>1396.24377</v>
      </c>
      <c r="I29" s="3"/>
      <c r="J29" s="37" t="s">
        <v>163</v>
      </c>
      <c r="K29" s="3"/>
      <c r="L29" s="35">
        <f t="shared" ref="L29:Q29" si="30">L7</f>
        <v>1409.732069</v>
      </c>
      <c r="M29" s="35">
        <f t="shared" si="30"/>
        <v>1716.522476</v>
      </c>
      <c r="N29" s="35">
        <f t="shared" si="30"/>
        <v>1602.199549</v>
      </c>
      <c r="O29" s="35">
        <f t="shared" si="30"/>
        <v>1787.362241</v>
      </c>
      <c r="P29" s="35">
        <f t="shared" si="30"/>
        <v>1725.371075</v>
      </c>
      <c r="Q29" s="35">
        <f t="shared" si="30"/>
        <v>1443.741426</v>
      </c>
      <c r="R29" s="3"/>
      <c r="S29" s="37" t="s">
        <v>102</v>
      </c>
      <c r="T29" s="3" t="s">
        <v>312</v>
      </c>
      <c r="U29" s="35">
        <f t="shared" ref="U29:Z29" si="31">U7</f>
        <v>10448.99334</v>
      </c>
      <c r="V29" s="35">
        <f t="shared" si="31"/>
        <v>12765.3745</v>
      </c>
      <c r="W29" s="35">
        <f t="shared" si="31"/>
        <v>17751.79511</v>
      </c>
      <c r="X29" s="35">
        <f t="shared" si="31"/>
        <v>22540.54953</v>
      </c>
      <c r="Y29" s="35">
        <f t="shared" si="31"/>
        <v>25356.09896</v>
      </c>
      <c r="Z29" s="35">
        <f t="shared" si="31"/>
        <v>26978.63418</v>
      </c>
      <c r="AA29" s="3"/>
      <c r="AB29" s="37" t="s">
        <v>227</v>
      </c>
      <c r="AC29" s="3"/>
      <c r="AD29" s="35">
        <f t="shared" ref="AD29:AI29" si="32">AD7</f>
        <v>25.25432093</v>
      </c>
      <c r="AE29" s="35">
        <f t="shared" si="32"/>
        <v>25.83186155</v>
      </c>
      <c r="AF29" s="35">
        <f t="shared" si="32"/>
        <v>28.42389663</v>
      </c>
      <c r="AG29" s="35">
        <f t="shared" si="32"/>
        <v>27.96868723</v>
      </c>
      <c r="AH29" s="35">
        <f t="shared" si="32"/>
        <v>18.71557593</v>
      </c>
      <c r="AI29" s="35">
        <f t="shared" si="32"/>
        <v>11.82628366</v>
      </c>
      <c r="AJ29" s="3"/>
      <c r="AK29" s="37" t="s">
        <v>227</v>
      </c>
      <c r="AL29" s="3"/>
      <c r="AM29" s="35">
        <f t="shared" ref="AM29:AR29" si="33">AM7</f>
        <v>1590.655315</v>
      </c>
      <c r="AN29" s="35">
        <f t="shared" si="33"/>
        <v>1791.41417</v>
      </c>
      <c r="AO29" s="35">
        <f t="shared" si="33"/>
        <v>2378.824733</v>
      </c>
      <c r="AP29" s="35">
        <f t="shared" si="33"/>
        <v>3056.380476</v>
      </c>
      <c r="AQ29" s="35">
        <f t="shared" si="33"/>
        <v>3621.347851</v>
      </c>
      <c r="AR29" s="35">
        <f t="shared" si="33"/>
        <v>3606.307593</v>
      </c>
      <c r="AS29" s="3"/>
      <c r="AT29" s="37" t="s">
        <v>227</v>
      </c>
      <c r="AU29" s="3"/>
      <c r="AV29" s="35">
        <f t="shared" ref="AV29:BA29" si="34">AV7</f>
        <v>2194.228188</v>
      </c>
      <c r="AW29" s="35">
        <f t="shared" si="34"/>
        <v>2468.98743</v>
      </c>
      <c r="AX29" s="35">
        <f t="shared" si="34"/>
        <v>3203.419032</v>
      </c>
      <c r="AY29" s="35">
        <f t="shared" si="34"/>
        <v>3828.773039</v>
      </c>
      <c r="AZ29" s="35">
        <f t="shared" si="34"/>
        <v>4160.575538</v>
      </c>
      <c r="BA29" s="35">
        <f t="shared" si="34"/>
        <v>4340.927395</v>
      </c>
      <c r="BB29" s="3"/>
      <c r="BC29" s="37" t="s">
        <v>227</v>
      </c>
      <c r="BD29" s="3"/>
      <c r="BE29" s="35">
        <f t="shared" ref="BE29:BJ29" si="35">BE7</f>
        <v>6037.734874</v>
      </c>
      <c r="BF29" s="35">
        <f t="shared" si="35"/>
        <v>6796.149998</v>
      </c>
      <c r="BG29" s="35">
        <f t="shared" si="35"/>
        <v>8848.849792</v>
      </c>
      <c r="BH29" s="35">
        <f t="shared" si="35"/>
        <v>10607.4765</v>
      </c>
      <c r="BI29" s="35">
        <f t="shared" si="35"/>
        <v>12104.38396</v>
      </c>
      <c r="BJ29" s="35">
        <f t="shared" si="35"/>
        <v>12436.02508</v>
      </c>
    </row>
    <row r="30" ht="14.25" customHeight="1">
      <c r="A30" s="37" t="s">
        <v>147</v>
      </c>
      <c r="B30" s="3"/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"/>
      <c r="J30" s="37" t="s">
        <v>227</v>
      </c>
      <c r="K30" s="3"/>
      <c r="L30" s="35">
        <f t="shared" ref="L30:Q30" si="36">L8</f>
        <v>52.02356244</v>
      </c>
      <c r="M30" s="35">
        <f t="shared" si="36"/>
        <v>57.33677751</v>
      </c>
      <c r="N30" s="35">
        <f t="shared" si="36"/>
        <v>50.55528559</v>
      </c>
      <c r="O30" s="35">
        <f t="shared" si="36"/>
        <v>53.64803575</v>
      </c>
      <c r="P30" s="35">
        <f t="shared" si="36"/>
        <v>61.54188267</v>
      </c>
      <c r="Q30" s="35">
        <f t="shared" si="36"/>
        <v>54.07945153</v>
      </c>
      <c r="R30" s="3"/>
      <c r="S30" s="37" t="s">
        <v>228</v>
      </c>
      <c r="T30" s="3" t="s">
        <v>319</v>
      </c>
      <c r="U30" s="60">
        <f t="shared" ref="U30:Z30" si="37">U8</f>
        <v>5285.750044</v>
      </c>
      <c r="V30" s="60">
        <f t="shared" si="37"/>
        <v>5974.129176</v>
      </c>
      <c r="W30" s="60">
        <f t="shared" si="37"/>
        <v>4540.154119</v>
      </c>
      <c r="X30" s="60">
        <f t="shared" si="37"/>
        <v>8139.874799</v>
      </c>
      <c r="Y30" s="60">
        <f t="shared" si="37"/>
        <v>7472.807863</v>
      </c>
      <c r="Z30" s="60">
        <f t="shared" si="37"/>
        <v>5849.53586</v>
      </c>
      <c r="AA30" s="3"/>
      <c r="AB30" s="37" t="s">
        <v>103</v>
      </c>
      <c r="AC30" s="3"/>
      <c r="AD30" s="35">
        <f t="shared" ref="AD30:AI30" si="38">AD8</f>
        <v>6.596469694</v>
      </c>
      <c r="AE30" s="35">
        <f t="shared" si="38"/>
        <v>7.882928236</v>
      </c>
      <c r="AF30" s="35">
        <f t="shared" si="38"/>
        <v>10.99827006</v>
      </c>
      <c r="AG30" s="35">
        <f t="shared" si="38"/>
        <v>14.00062573</v>
      </c>
      <c r="AH30" s="35">
        <f t="shared" si="38"/>
        <v>12.33756899</v>
      </c>
      <c r="AI30" s="35">
        <f t="shared" si="38"/>
        <v>11.11896383</v>
      </c>
      <c r="AJ30" s="3"/>
      <c r="AK30" s="37" t="s">
        <v>103</v>
      </c>
      <c r="AL30" s="3"/>
      <c r="AM30" s="35">
        <f t="shared" ref="AM30:AR30" si="39">AM8</f>
        <v>381.5980361</v>
      </c>
      <c r="AN30" s="35">
        <f t="shared" si="39"/>
        <v>486.4931365</v>
      </c>
      <c r="AO30" s="35">
        <f t="shared" si="39"/>
        <v>775.9778502</v>
      </c>
      <c r="AP30" s="35">
        <f t="shared" si="39"/>
        <v>1229.713453</v>
      </c>
      <c r="AQ30" s="35">
        <f t="shared" si="39"/>
        <v>2085.710055</v>
      </c>
      <c r="AR30" s="35">
        <f t="shared" si="39"/>
        <v>3203.939008</v>
      </c>
      <c r="AS30" s="3"/>
      <c r="AT30" s="37" t="s">
        <v>103</v>
      </c>
      <c r="AU30" s="3"/>
      <c r="AV30" s="35">
        <f t="shared" ref="AV30:BA30" si="40">AV8</f>
        <v>71.85720921</v>
      </c>
      <c r="AW30" s="35">
        <f t="shared" si="40"/>
        <v>159.3339715</v>
      </c>
      <c r="AX30" s="35">
        <f t="shared" si="40"/>
        <v>321.6506558</v>
      </c>
      <c r="AY30" s="35">
        <f t="shared" si="40"/>
        <v>605.6971349</v>
      </c>
      <c r="AZ30" s="35">
        <f t="shared" si="40"/>
        <v>1195.209499</v>
      </c>
      <c r="BA30" s="35">
        <f t="shared" si="40"/>
        <v>2159.223081</v>
      </c>
      <c r="BB30" s="3"/>
      <c r="BC30" s="37" t="s">
        <v>103</v>
      </c>
      <c r="BD30" s="3"/>
      <c r="BE30" s="35">
        <f t="shared" ref="BE30:BJ30" si="41">BE8</f>
        <v>2588.374994</v>
      </c>
      <c r="BF30" s="35">
        <f t="shared" si="41"/>
        <v>3226.580645</v>
      </c>
      <c r="BG30" s="35">
        <f t="shared" si="41"/>
        <v>4835.462287</v>
      </c>
      <c r="BH30" s="35">
        <f t="shared" si="41"/>
        <v>6436.375844</v>
      </c>
      <c r="BI30" s="35">
        <f t="shared" si="41"/>
        <v>8185.798574</v>
      </c>
      <c r="BJ30" s="35">
        <f t="shared" si="41"/>
        <v>9761.571694</v>
      </c>
    </row>
    <row r="31" ht="14.25" customHeight="1">
      <c r="A31" s="37" t="s">
        <v>155</v>
      </c>
      <c r="B31" s="3"/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"/>
      <c r="J31" s="37" t="s">
        <v>103</v>
      </c>
      <c r="K31" s="3"/>
      <c r="L31" s="35">
        <f t="shared" ref="L31:Q31" si="42">L9</f>
        <v>8764.557019</v>
      </c>
      <c r="M31" s="35">
        <f t="shared" si="42"/>
        <v>10663.53052</v>
      </c>
      <c r="N31" s="35">
        <f t="shared" si="42"/>
        <v>15660.383</v>
      </c>
      <c r="O31" s="35">
        <f t="shared" si="42"/>
        <v>20184.17787</v>
      </c>
      <c r="P31" s="35">
        <f t="shared" si="42"/>
        <v>24010.7641</v>
      </c>
      <c r="Q31" s="35">
        <f t="shared" si="42"/>
        <v>25841.57558</v>
      </c>
      <c r="R31" s="3"/>
      <c r="S31" s="37" t="s">
        <v>100</v>
      </c>
      <c r="T31" s="3" t="s">
        <v>326</v>
      </c>
      <c r="U31" s="35">
        <f t="shared" ref="U31:Z31" si="43">U9</f>
        <v>3196.746184</v>
      </c>
      <c r="V31" s="35">
        <f t="shared" si="43"/>
        <v>3071.403303</v>
      </c>
      <c r="W31" s="35">
        <f t="shared" si="43"/>
        <v>2091.929678</v>
      </c>
      <c r="X31" s="35">
        <f t="shared" si="43"/>
        <v>4876.908016</v>
      </c>
      <c r="Y31" s="35">
        <f t="shared" si="43"/>
        <v>4914.914124</v>
      </c>
      <c r="Z31" s="35">
        <f t="shared" si="43"/>
        <v>2385.86633</v>
      </c>
      <c r="AA31" s="3"/>
      <c r="AB31" s="61" t="s">
        <v>187</v>
      </c>
      <c r="AC31" s="62"/>
      <c r="AD31" s="63">
        <f t="shared" ref="AD31:AI31" si="44">AD9</f>
        <v>3392.819525</v>
      </c>
      <c r="AE31" s="63">
        <f t="shared" si="44"/>
        <v>3708.47054</v>
      </c>
      <c r="AF31" s="63">
        <f t="shared" si="44"/>
        <v>3871.897973</v>
      </c>
      <c r="AG31" s="63">
        <f t="shared" si="44"/>
        <v>3984.398864</v>
      </c>
      <c r="AH31" s="63">
        <f t="shared" si="44"/>
        <v>4195.832559</v>
      </c>
      <c r="AI31" s="63">
        <f t="shared" si="44"/>
        <v>4298.244823</v>
      </c>
      <c r="AJ31" s="3"/>
      <c r="AK31" s="61" t="s">
        <v>187</v>
      </c>
      <c r="AL31" s="62"/>
      <c r="AM31" s="63">
        <f t="shared" ref="AM31:AR31" si="45">AM9</f>
        <v>16808.7</v>
      </c>
      <c r="AN31" s="63">
        <f t="shared" si="45"/>
        <v>20018.2665</v>
      </c>
      <c r="AO31" s="63">
        <f t="shared" si="45"/>
        <v>24633.4023</v>
      </c>
      <c r="AP31" s="63">
        <f t="shared" si="45"/>
        <v>32628.29246</v>
      </c>
      <c r="AQ31" s="63">
        <f t="shared" si="45"/>
        <v>60892.67224</v>
      </c>
      <c r="AR31" s="63">
        <f t="shared" si="45"/>
        <v>107924.2396</v>
      </c>
      <c r="AS31" s="3"/>
      <c r="AT31" s="61" t="s">
        <v>187</v>
      </c>
      <c r="AU31" s="62"/>
      <c r="AV31" s="63">
        <f t="shared" ref="AV31:BA31" si="46">AV9</f>
        <v>78446.30001</v>
      </c>
      <c r="AW31" s="63">
        <f t="shared" si="46"/>
        <v>93253.59208</v>
      </c>
      <c r="AX31" s="63">
        <f t="shared" si="46"/>
        <v>110510.2803</v>
      </c>
      <c r="AY31" s="63">
        <f t="shared" si="46"/>
        <v>137869.2279</v>
      </c>
      <c r="AZ31" s="63">
        <f t="shared" si="46"/>
        <v>243428.073</v>
      </c>
      <c r="BA31" s="63">
        <f t="shared" si="46"/>
        <v>402861.4999</v>
      </c>
      <c r="BB31" s="3"/>
      <c r="BC31" s="61" t="s">
        <v>187</v>
      </c>
      <c r="BD31" s="62"/>
      <c r="BE31" s="63">
        <f t="shared" ref="BE31:BJ31" si="47">BE9</f>
        <v>150502.7647</v>
      </c>
      <c r="BF31" s="63">
        <f t="shared" si="47"/>
        <v>179490.7705</v>
      </c>
      <c r="BG31" s="63">
        <f t="shared" si="47"/>
        <v>214850.6308</v>
      </c>
      <c r="BH31" s="63">
        <f t="shared" si="47"/>
        <v>269915.5457</v>
      </c>
      <c r="BI31" s="63">
        <f t="shared" si="47"/>
        <v>462076.2332</v>
      </c>
      <c r="BJ31" s="63">
        <f t="shared" si="47"/>
        <v>747071.5622</v>
      </c>
    </row>
    <row r="32" ht="14.25" customHeight="1">
      <c r="A32" s="37" t="s">
        <v>163</v>
      </c>
      <c r="B32" s="3"/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"/>
      <c r="J32" s="37" t="s">
        <v>229</v>
      </c>
      <c r="K32" s="3"/>
      <c r="L32" s="35">
        <f t="shared" ref="L32:Q32" si="48">L10</f>
        <v>5285.750044</v>
      </c>
      <c r="M32" s="35">
        <f t="shared" si="48"/>
        <v>5974.129176</v>
      </c>
      <c r="N32" s="35">
        <f t="shared" si="48"/>
        <v>4540.154119</v>
      </c>
      <c r="O32" s="35">
        <f t="shared" si="48"/>
        <v>8139.874799</v>
      </c>
      <c r="P32" s="35">
        <f t="shared" si="48"/>
        <v>7472.807863</v>
      </c>
      <c r="Q32" s="35">
        <f t="shared" si="48"/>
        <v>5849.53586</v>
      </c>
      <c r="R32" s="3"/>
      <c r="S32" s="37" t="s">
        <v>101</v>
      </c>
      <c r="T32" s="3" t="s">
        <v>332</v>
      </c>
      <c r="U32" s="35">
        <f t="shared" ref="U32:Z32" si="49">U10</f>
        <v>1581.664183</v>
      </c>
      <c r="V32" s="35">
        <f t="shared" si="49"/>
        <v>2282.786419</v>
      </c>
      <c r="W32" s="35">
        <f t="shared" si="49"/>
        <v>1728.618656</v>
      </c>
      <c r="X32" s="35">
        <f t="shared" si="49"/>
        <v>2355.998709</v>
      </c>
      <c r="Y32" s="35">
        <f t="shared" si="49"/>
        <v>1320.090231</v>
      </c>
      <c r="Z32" s="35">
        <f t="shared" si="49"/>
        <v>1768.811241</v>
      </c>
      <c r="AA32" s="3"/>
      <c r="AB32" s="37"/>
      <c r="AC32" s="3"/>
      <c r="AD32" s="35"/>
      <c r="AE32" s="35"/>
      <c r="AF32" s="35"/>
      <c r="AG32" s="35"/>
      <c r="AH32" s="35"/>
      <c r="AI32" s="35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ht="14.25" customHeight="1">
      <c r="A33" s="37" t="s">
        <v>171</v>
      </c>
      <c r="B33" s="38" t="s">
        <v>352</v>
      </c>
      <c r="C33" s="35">
        <f>VLOOKUP($B33,reporting_shock!$A$2:$AK$154,'Tab-reporting_shock'!C$1,FALSE)</f>
        <v>1347</v>
      </c>
      <c r="D33" s="35">
        <f>VLOOKUP($B33,reporting_shock!$A$2:$AK$154,'Tab-reporting_shock'!D$1,FALSE)</f>
        <v>1348.827851</v>
      </c>
      <c r="E33" s="35">
        <f>VLOOKUP($B33,reporting_shock!$A$2:$AK$154,'Tab-reporting_shock'!E$1,FALSE)</f>
        <v>1333.713409</v>
      </c>
      <c r="F33" s="35">
        <f>VLOOKUP($B33,reporting_shock!$A$2:$AK$154,'Tab-reporting_shock'!F$1,FALSE)</f>
        <v>1331.578937</v>
      </c>
      <c r="G33" s="35">
        <f>VLOOKUP($B33,reporting_shock!$A$2:$AK$154,'Tab-reporting_shock'!G$1,FALSE)</f>
        <v>1363.374131</v>
      </c>
      <c r="H33" s="35">
        <f>VLOOKUP($B33,reporting_shock!$A$2:$AK$154,'Tab-reporting_shock'!H$1,FALSE)</f>
        <v>1396.24377</v>
      </c>
      <c r="I33" s="3"/>
      <c r="J33" s="64" t="s">
        <v>353</v>
      </c>
      <c r="K33" s="62"/>
      <c r="L33" s="63">
        <f t="shared" ref="L33:Q33" si="50">L11</f>
        <v>23895.68173</v>
      </c>
      <c r="M33" s="63">
        <f t="shared" si="50"/>
        <v>28930.5941</v>
      </c>
      <c r="N33" s="63">
        <f t="shared" si="50"/>
        <v>32466.57218</v>
      </c>
      <c r="O33" s="63">
        <f t="shared" si="50"/>
        <v>42990.65711</v>
      </c>
      <c r="P33" s="63">
        <f t="shared" si="50"/>
        <v>44404.68117</v>
      </c>
      <c r="Q33" s="63">
        <f t="shared" si="50"/>
        <v>42839.43701</v>
      </c>
      <c r="R33" s="3"/>
      <c r="S33" s="61" t="s">
        <v>102</v>
      </c>
      <c r="T33" s="62" t="s">
        <v>335</v>
      </c>
      <c r="U33" s="65">
        <f t="shared" ref="U33:Z33" si="51">U11</f>
        <v>507.3396768</v>
      </c>
      <c r="V33" s="65">
        <f t="shared" si="51"/>
        <v>619.9394535</v>
      </c>
      <c r="W33" s="65">
        <f t="shared" si="51"/>
        <v>719.6057844</v>
      </c>
      <c r="X33" s="65">
        <f t="shared" si="51"/>
        <v>906.9680743</v>
      </c>
      <c r="Y33" s="65">
        <f t="shared" si="51"/>
        <v>1237.803508</v>
      </c>
      <c r="Z33" s="65">
        <f t="shared" si="51"/>
        <v>1694.858288</v>
      </c>
      <c r="AA33" s="3"/>
      <c r="AB33" s="26"/>
      <c r="AC33" s="3"/>
      <c r="AD33" s="35"/>
      <c r="AE33" s="35"/>
      <c r="AF33" s="35"/>
      <c r="AG33" s="35"/>
      <c r="AH33" s="35"/>
      <c r="AI33" s="35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ht="14.25" customHeight="1">
      <c r="A34" s="37" t="s">
        <v>77</v>
      </c>
      <c r="B34" s="3"/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"/>
      <c r="J34" s="37"/>
      <c r="K34" s="3"/>
      <c r="L34" s="35"/>
      <c r="M34" s="35"/>
      <c r="N34" s="35"/>
      <c r="O34" s="35"/>
      <c r="P34" s="35"/>
      <c r="Q34" s="35"/>
      <c r="R34" s="3"/>
      <c r="S34" s="26" t="s">
        <v>354</v>
      </c>
      <c r="T34" s="3"/>
      <c r="U34" s="60">
        <f t="shared" ref="U34:Z34" si="52">U12</f>
        <v>23895.68173</v>
      </c>
      <c r="V34" s="60">
        <f t="shared" si="52"/>
        <v>28930.5941</v>
      </c>
      <c r="W34" s="60">
        <f t="shared" si="52"/>
        <v>32466.57218</v>
      </c>
      <c r="X34" s="60">
        <f t="shared" si="52"/>
        <v>42990.65711</v>
      </c>
      <c r="Y34" s="60">
        <f t="shared" si="52"/>
        <v>44404.68117</v>
      </c>
      <c r="Z34" s="60">
        <f t="shared" si="52"/>
        <v>42839.43701</v>
      </c>
      <c r="AA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ht="14.25" customHeight="1">
      <c r="A35" s="37" t="s">
        <v>194</v>
      </c>
      <c r="B35" s="3"/>
      <c r="C35" s="35">
        <v>0.0</v>
      </c>
      <c r="D35" s="35">
        <v>0.0</v>
      </c>
      <c r="E35" s="35">
        <v>0.0</v>
      </c>
      <c r="F35" s="35">
        <v>0.0</v>
      </c>
      <c r="G35" s="35">
        <v>0.0</v>
      </c>
      <c r="H35" s="35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7" t="s">
        <v>100</v>
      </c>
      <c r="T35" s="3"/>
      <c r="U35" s="35">
        <f t="shared" ref="U35:Z35" si="53">U13</f>
        <v>6660.052472</v>
      </c>
      <c r="V35" s="35">
        <f t="shared" si="53"/>
        <v>7564.750512</v>
      </c>
      <c r="W35" s="35">
        <f t="shared" si="53"/>
        <v>6354.928879</v>
      </c>
      <c r="X35" s="35">
        <f t="shared" si="53"/>
        <v>10179.43845</v>
      </c>
      <c r="Y35" s="35">
        <f t="shared" si="53"/>
        <v>10707.68915</v>
      </c>
      <c r="Z35" s="35">
        <f t="shared" si="53"/>
        <v>7644.148053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ht="14.25" customHeight="1">
      <c r="A36" s="37" t="s">
        <v>210</v>
      </c>
      <c r="B36" s="38" t="s">
        <v>355</v>
      </c>
      <c r="C36" s="35">
        <f>VLOOKUP($B36,reporting_shock!$A$2:$AK$154,'Tab-reporting_shock'!C$1,FALSE)</f>
        <v>1844</v>
      </c>
      <c r="D36" s="35">
        <f>VLOOKUP($B36,reporting_shock!$A$2:$AK$154,'Tab-reporting_shock'!D$1,FALSE)</f>
        <v>1844</v>
      </c>
      <c r="E36" s="35">
        <f>VLOOKUP($B36,reporting_shock!$A$2:$AK$154,'Tab-reporting_shock'!E$1,FALSE)</f>
        <v>1844</v>
      </c>
      <c r="F36" s="35">
        <f>VLOOKUP($B36,reporting_shock!$A$2:$AK$154,'Tab-reporting_shock'!F$1,FALSE)</f>
        <v>1844</v>
      </c>
      <c r="G36" s="35">
        <f>VLOOKUP($B36,reporting_shock!$A$2:$AK$154,'Tab-reporting_shock'!G$1,FALSE)</f>
        <v>1844</v>
      </c>
      <c r="H36" s="35">
        <f>VLOOKUP($B36,reporting_shock!$A$2:$AK$154,'Tab-reporting_shock'!H$1,FALSE)</f>
        <v>1844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7" t="s">
        <v>101</v>
      </c>
      <c r="T36" s="3"/>
      <c r="U36" s="35">
        <f t="shared" ref="U36:Z36" si="54">U14</f>
        <v>6279.296238</v>
      </c>
      <c r="V36" s="35">
        <f t="shared" si="54"/>
        <v>7980.529635</v>
      </c>
      <c r="W36" s="35">
        <f t="shared" si="54"/>
        <v>7640.242402</v>
      </c>
      <c r="X36" s="35">
        <f t="shared" si="54"/>
        <v>9363.701056</v>
      </c>
      <c r="Y36" s="35">
        <f t="shared" si="54"/>
        <v>7103.089562</v>
      </c>
      <c r="Z36" s="35">
        <f t="shared" si="54"/>
        <v>6521.79648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ht="14.25" customHeight="1">
      <c r="A37" s="37" t="s">
        <v>212</v>
      </c>
      <c r="B37" s="3"/>
      <c r="C37" s="35">
        <f t="shared" ref="C37:H37" si="55">C28-SUM(C29,C35,C36)</f>
        <v>17</v>
      </c>
      <c r="D37" s="35">
        <f t="shared" si="55"/>
        <v>19.0413886</v>
      </c>
      <c r="E37" s="35">
        <f t="shared" si="55"/>
        <v>20.5367518</v>
      </c>
      <c r="F37" s="35">
        <f t="shared" si="55"/>
        <v>22.5721622</v>
      </c>
      <c r="G37" s="35">
        <f t="shared" si="55"/>
        <v>27.2681693</v>
      </c>
      <c r="H37" s="35">
        <f t="shared" si="55"/>
        <v>32.9411544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61" t="s">
        <v>102</v>
      </c>
      <c r="T37" s="62"/>
      <c r="U37" s="65">
        <f t="shared" ref="U37:Z37" si="56">U15</f>
        <v>10956.33302</v>
      </c>
      <c r="V37" s="65">
        <f t="shared" si="56"/>
        <v>13385.31395</v>
      </c>
      <c r="W37" s="65">
        <f t="shared" si="56"/>
        <v>18471.40089</v>
      </c>
      <c r="X37" s="65">
        <f t="shared" si="56"/>
        <v>23447.5176</v>
      </c>
      <c r="Y37" s="65">
        <f t="shared" si="56"/>
        <v>26593.90247</v>
      </c>
      <c r="Z37" s="65">
        <f t="shared" si="56"/>
        <v>28673.49247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ht="14.25" customHeight="1">
      <c r="A38" s="64" t="s">
        <v>213</v>
      </c>
      <c r="B38" s="62"/>
      <c r="C38" s="63">
        <f t="shared" ref="C38:H38" si="57">C29+C35+C36+C37</f>
        <v>3208</v>
      </c>
      <c r="D38" s="63">
        <f t="shared" si="57"/>
        <v>3211.86924</v>
      </c>
      <c r="E38" s="63">
        <f t="shared" si="57"/>
        <v>3198.250161</v>
      </c>
      <c r="F38" s="63">
        <f t="shared" si="57"/>
        <v>3198.151099</v>
      </c>
      <c r="G38" s="63">
        <f t="shared" si="57"/>
        <v>3234.6423</v>
      </c>
      <c r="H38" s="63">
        <f t="shared" si="57"/>
        <v>3273.184924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ht="14.25" customHeight="1">
      <c r="A39" s="26" t="s">
        <v>214</v>
      </c>
      <c r="B39" s="3"/>
      <c r="C39" s="63">
        <f t="shared" ref="C39:H39" si="58">SUM(C30:C32,C35)</f>
        <v>0</v>
      </c>
      <c r="D39" s="63">
        <f t="shared" si="58"/>
        <v>0</v>
      </c>
      <c r="E39" s="63">
        <f t="shared" si="58"/>
        <v>0</v>
      </c>
      <c r="F39" s="63">
        <f t="shared" si="58"/>
        <v>0</v>
      </c>
      <c r="G39" s="63">
        <f t="shared" si="58"/>
        <v>0</v>
      </c>
      <c r="H39" s="63">
        <f t="shared" si="58"/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ht="14.25" customHeight="1">
      <c r="A41" s="3"/>
      <c r="B41" s="3"/>
      <c r="C41" s="5" t="s">
        <v>1</v>
      </c>
      <c r="D41" s="6"/>
      <c r="E41" s="6"/>
      <c r="F41" s="6"/>
      <c r="G41" s="6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ht="14.25" customHeight="1">
      <c r="A42" s="56" t="s">
        <v>356</v>
      </c>
      <c r="B42" s="8"/>
      <c r="C42" s="9">
        <v>2015.0</v>
      </c>
      <c r="D42" s="10">
        <v>2021.0</v>
      </c>
      <c r="E42" s="10">
        <v>2025.0</v>
      </c>
      <c r="F42" s="10">
        <v>2030.0</v>
      </c>
      <c r="G42" s="10">
        <v>2040.0</v>
      </c>
      <c r="H42" s="11">
        <v>2050.0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ht="14.25" customHeight="1">
      <c r="A43" s="59" t="s">
        <v>221</v>
      </c>
      <c r="B43" s="3" t="s">
        <v>303</v>
      </c>
      <c r="C43" s="35">
        <f>VLOOKUP($B43,reporting_shock!$A$2:$AK$154,'Tab-reporting_shock'!C$1,FALSE)</f>
        <v>412.7632961</v>
      </c>
      <c r="D43" s="35">
        <f>VLOOKUP($B43,reporting_shock!$A$2:$AK$154,'Tab-reporting_shock'!D$1,FALSE)</f>
        <v>459.9024583</v>
      </c>
      <c r="E43" s="35">
        <f>VLOOKUP($B43,reporting_shock!$A$2:$AK$154,'Tab-reporting_shock'!E$1,FALSE)</f>
        <v>537.934197</v>
      </c>
      <c r="F43" s="35">
        <f>VLOOKUP($B43,reporting_shock!$A$2:$AK$154,'Tab-reporting_shock'!F$1,FALSE)</f>
        <v>329.8632152</v>
      </c>
      <c r="G43" s="35">
        <f>VLOOKUP($B43,reporting_shock!$A$2:$AK$154,'Tab-reporting_shock'!G$1,FALSE)</f>
        <v>343.7139361</v>
      </c>
      <c r="H43" s="35">
        <f>VLOOKUP($B43,reporting_shock!$A$2:$AK$154,'Tab-reporting_shock'!H$1,FALSE)</f>
        <v>547.1287781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ht="14.25" customHeight="1">
      <c r="A44" s="26" t="s">
        <v>192</v>
      </c>
      <c r="B44" s="3" t="s">
        <v>357</v>
      </c>
      <c r="C44" s="35">
        <f>VLOOKUP($B44,reporting_shock!$A$2:$AK$154,'Tab-reporting_shock'!C$1,FALSE)</f>
        <v>1935.063719</v>
      </c>
      <c r="D44" s="35">
        <f>VLOOKUP($B44,reporting_shock!$A$2:$AK$154,'Tab-reporting_shock'!D$1,FALSE)</f>
        <v>2201.847193</v>
      </c>
      <c r="E44" s="35">
        <f>VLOOKUP($B44,reporting_shock!$A$2:$AK$154,'Tab-reporting_shock'!E$1,FALSE)</f>
        <v>1704.017489</v>
      </c>
      <c r="F44" s="35">
        <f>VLOOKUP($B44,reporting_shock!$A$2:$AK$154,'Tab-reporting_shock'!F$1,FALSE)</f>
        <v>3239.161233</v>
      </c>
      <c r="G44" s="35">
        <f>VLOOKUP($B44,reporting_shock!$A$2:$AK$154,'Tab-reporting_shock'!G$1,FALSE)</f>
        <v>3408.609076</v>
      </c>
      <c r="H44" s="35">
        <f>VLOOKUP($B44,reporting_shock!$A$2:$AK$154,'Tab-reporting_shock'!H$1,FALSE)</f>
        <v>2142.171155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ht="14.25" customHeight="1">
      <c r="A45" s="64" t="s">
        <v>196</v>
      </c>
      <c r="B45" s="64"/>
      <c r="C45" s="63">
        <f t="shared" ref="C45:H45" si="59">C43+C44</f>
        <v>2347.827015</v>
      </c>
      <c r="D45" s="63">
        <f t="shared" si="59"/>
        <v>2661.749651</v>
      </c>
      <c r="E45" s="63">
        <f t="shared" si="59"/>
        <v>2241.951686</v>
      </c>
      <c r="F45" s="63">
        <f t="shared" si="59"/>
        <v>3569.024448</v>
      </c>
      <c r="G45" s="63">
        <f t="shared" si="59"/>
        <v>3752.323012</v>
      </c>
      <c r="H45" s="63">
        <f t="shared" si="59"/>
        <v>2689.299933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ht="14.25" customHeight="1">
      <c r="A46" s="26" t="s">
        <v>200</v>
      </c>
      <c r="B46" s="3" t="s">
        <v>358</v>
      </c>
      <c r="C46" s="35">
        <f>VLOOKUP($B46,reporting_shock!$A$2:$AK$154,'Tab-reporting_shock'!C$1,FALSE)</f>
        <v>1201.73825</v>
      </c>
      <c r="D46" s="35">
        <f>VLOOKUP($B46,reporting_shock!$A$2:$AK$154,'Tab-reporting_shock'!D$1,FALSE)</f>
        <v>1559.153815</v>
      </c>
      <c r="E46" s="35">
        <f>VLOOKUP($B46,reporting_shock!$A$2:$AK$154,'Tab-reporting_shock'!E$1,FALSE)</f>
        <v>1479.224988</v>
      </c>
      <c r="F46" s="35">
        <f>VLOOKUP($B46,reporting_shock!$A$2:$AK$154,'Tab-reporting_shock'!F$1,FALSE)</f>
        <v>1839.933612</v>
      </c>
      <c r="G46" s="35">
        <f>VLOOKUP($B46,reporting_shock!$A$2:$AK$154,'Tab-reporting_shock'!G$1,FALSE)</f>
        <v>2010.044375</v>
      </c>
      <c r="H46" s="35">
        <f>VLOOKUP($B46,reporting_shock!$A$2:$AK$154,'Tab-reporting_shock'!H$1,FALSE)</f>
        <v>1824.57968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ht="14.25" customHeight="1">
      <c r="A47" s="37" t="s">
        <v>147</v>
      </c>
      <c r="B47" s="3" t="s">
        <v>359</v>
      </c>
      <c r="C47" s="35">
        <f>VLOOKUP($B47,reporting_shock!$A$2:$AK$154,'Tab-reporting_shock'!C$1,FALSE)</f>
        <v>528.4202659</v>
      </c>
      <c r="D47" s="35">
        <f>VLOOKUP($B47,reporting_shock!$A$2:$AK$154,'Tab-reporting_shock'!D$1,FALSE)</f>
        <v>695.3073579</v>
      </c>
      <c r="E47" s="35">
        <f>VLOOKUP($B47,reporting_shock!$A$2:$AK$154,'Tab-reporting_shock'!E$1,FALSE)</f>
        <v>682.2978954</v>
      </c>
      <c r="F47" s="35">
        <f>VLOOKUP($B47,reporting_shock!$A$2:$AK$154,'Tab-reporting_shock'!F$1,FALSE)</f>
        <v>857.3832177</v>
      </c>
      <c r="G47" s="35">
        <f>VLOOKUP($B47,reporting_shock!$A$2:$AK$154,'Tab-reporting_shock'!G$1,FALSE)</f>
        <v>924.2003856</v>
      </c>
      <c r="H47" s="35">
        <f>VLOOKUP($B47,reporting_shock!$A$2:$AK$154,'Tab-reporting_shock'!H$1,FALSE)</f>
        <v>832.4204255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ht="14.25" customHeight="1">
      <c r="A48" s="37" t="s">
        <v>155</v>
      </c>
      <c r="B48" s="3" t="s">
        <v>360</v>
      </c>
      <c r="C48" s="35">
        <f>VLOOKUP($B48,reporting_shock!$A$2:$AK$154,'Tab-reporting_shock'!C$1,FALSE)</f>
        <v>383.5208966</v>
      </c>
      <c r="D48" s="35">
        <f>VLOOKUP($B48,reporting_shock!$A$2:$AK$154,'Tab-reporting_shock'!D$1,FALSE)</f>
        <v>513.2593598</v>
      </c>
      <c r="E48" s="35">
        <f>VLOOKUP($B48,reporting_shock!$A$2:$AK$154,'Tab-reporting_shock'!E$1,FALSE)</f>
        <v>498.1866699</v>
      </c>
      <c r="F48" s="35">
        <f>VLOOKUP($B48,reporting_shock!$A$2:$AK$154,'Tab-reporting_shock'!F$1,FALSE)</f>
        <v>651.3922673</v>
      </c>
      <c r="G48" s="35">
        <f>VLOOKUP($B48,reporting_shock!$A$2:$AK$154,'Tab-reporting_shock'!G$1,FALSE)</f>
        <v>737.4684415</v>
      </c>
      <c r="H48" s="35">
        <f>VLOOKUP($B48,reporting_shock!$A$2:$AK$154,'Tab-reporting_shock'!H$1,FALSE)</f>
        <v>685.8483914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ht="14.25" customHeight="1">
      <c r="A49" s="37" t="s">
        <v>163</v>
      </c>
      <c r="B49" s="3" t="s">
        <v>361</v>
      </c>
      <c r="C49" s="35">
        <f>VLOOKUP($B49,reporting_shock!$A$2:$AK$154,'Tab-reporting_shock'!C$1,FALSE)</f>
        <v>255.1993547</v>
      </c>
      <c r="D49" s="35">
        <f>VLOOKUP($B49,reporting_shock!$A$2:$AK$154,'Tab-reporting_shock'!D$1,FALSE)</f>
        <v>307.6231596</v>
      </c>
      <c r="E49" s="35">
        <f>VLOOKUP($B49,reporting_shock!$A$2:$AK$154,'Tab-reporting_shock'!E$1,FALSE)</f>
        <v>252.1823716</v>
      </c>
      <c r="F49" s="35">
        <f>VLOOKUP($B49,reporting_shock!$A$2:$AK$154,'Tab-reporting_shock'!F$1,FALSE)</f>
        <v>271.2815362</v>
      </c>
      <c r="G49" s="35">
        <f>VLOOKUP($B49,reporting_shock!$A$2:$AK$154,'Tab-reporting_shock'!G$1,FALSE)</f>
        <v>273.5972865</v>
      </c>
      <c r="H49" s="35">
        <f>VLOOKUP($B49,reporting_shock!$A$2:$AK$154,'Tab-reporting_shock'!H$1,FALSE)</f>
        <v>225.9366843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ht="14.25" customHeight="1">
      <c r="A50" s="37" t="s">
        <v>171</v>
      </c>
      <c r="B50" s="3" t="s">
        <v>362</v>
      </c>
      <c r="C50" s="35">
        <f>VLOOKUP($B50,reporting_shock!$A$2:$AK$154,'Tab-reporting_shock'!C$1,FALSE)</f>
        <v>16.82794121</v>
      </c>
      <c r="D50" s="35">
        <f>VLOOKUP($B50,reporting_shock!$A$2:$AK$154,'Tab-reporting_shock'!D$1,FALSE)</f>
        <v>18.58530676</v>
      </c>
      <c r="E50" s="35">
        <f>VLOOKUP($B50,reporting_shock!$A$2:$AK$154,'Tab-reporting_shock'!E$1,FALSE)</f>
        <v>16.11189631</v>
      </c>
      <c r="F50" s="35">
        <f>VLOOKUP($B50,reporting_shock!$A$2:$AK$154,'Tab-reporting_shock'!F$1,FALSE)</f>
        <v>17.05490992</v>
      </c>
      <c r="G50" s="35">
        <f>VLOOKUP($B50,reporting_shock!$A$2:$AK$154,'Tab-reporting_shock'!G$1,FALSE)</f>
        <v>20.03772775</v>
      </c>
      <c r="H50" s="35">
        <f>VLOOKUP($B50,reporting_shock!$A$2:$AK$154,'Tab-reporting_shock'!H$1,FALSE)</f>
        <v>17.77872096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ht="14.25" customHeight="1">
      <c r="A51" s="37" t="s">
        <v>77</v>
      </c>
      <c r="B51" s="3" t="s">
        <v>363</v>
      </c>
      <c r="C51" s="35">
        <f>VLOOKUP($B51,reporting_shock!$A$2:$AK$154,'Tab-reporting_shock'!C$1,FALSE)</f>
        <v>17.76979171</v>
      </c>
      <c r="D51" s="35">
        <f>VLOOKUP($B51,reporting_shock!$A$2:$AK$154,'Tab-reporting_shock'!D$1,FALSE)</f>
        <v>24.37863139</v>
      </c>
      <c r="E51" s="35">
        <f>VLOOKUP($B51,reporting_shock!$A$2:$AK$154,'Tab-reporting_shock'!E$1,FALSE)</f>
        <v>30.44615435</v>
      </c>
      <c r="F51" s="35">
        <f>VLOOKUP($B51,reporting_shock!$A$2:$AK$154,'Tab-reporting_shock'!F$1,FALSE)</f>
        <v>42.82168063</v>
      </c>
      <c r="G51" s="35">
        <f>VLOOKUP($B51,reporting_shock!$A$2:$AK$154,'Tab-reporting_shock'!G$1,FALSE)</f>
        <v>54.7405333</v>
      </c>
      <c r="H51" s="35">
        <f>VLOOKUP($B51,reporting_shock!$A$2:$AK$154,'Tab-reporting_shock'!H$1,FALSE)</f>
        <v>62.59545762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ht="14.25" customHeight="1">
      <c r="A52" s="37" t="s">
        <v>194</v>
      </c>
      <c r="B52" s="3" t="s">
        <v>364</v>
      </c>
      <c r="C52" s="35">
        <f>VLOOKUP($B52,reporting_shock!$A$2:$AK$154,'Tab-reporting_shock'!C$1,FALSE)</f>
        <v>1109.244129</v>
      </c>
      <c r="D52" s="35">
        <f>VLOOKUP($B52,reporting_shock!$A$2:$AK$154,'Tab-reporting_shock'!D$1,FALSE)</f>
        <v>1065.7512</v>
      </c>
      <c r="E52" s="35">
        <f>VLOOKUP($B52,reporting_shock!$A$2:$AK$154,'Tab-reporting_shock'!E$1,FALSE)</f>
        <v>725.8820626</v>
      </c>
      <c r="F52" s="35">
        <f>VLOOKUP($B52,reporting_shock!$A$2:$AK$154,'Tab-reporting_shock'!F$1,FALSE)</f>
        <v>1692.246201</v>
      </c>
      <c r="G52" s="35">
        <f>VLOOKUP($B52,reporting_shock!$A$2:$AK$154,'Tab-reporting_shock'!G$1,FALSE)</f>
        <v>1705.434002</v>
      </c>
      <c r="H52" s="35">
        <f>VLOOKUP($B52,reporting_shock!$A$2:$AK$154,'Tab-reporting_shock'!H$1,FALSE)</f>
        <v>827.8756171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ht="14.25" customHeight="1">
      <c r="A53" s="37" t="s">
        <v>210</v>
      </c>
      <c r="B53" s="3" t="s">
        <v>365</v>
      </c>
      <c r="C53" s="35">
        <f>VLOOKUP($B53,reporting_shock!$A$2:$AK$154,'Tab-reporting_shock'!C$1,FALSE)</f>
        <v>36.84463606</v>
      </c>
      <c r="D53" s="35">
        <f>VLOOKUP($B53,reporting_shock!$A$2:$AK$154,'Tab-reporting_shock'!D$1,FALSE)</f>
        <v>36.84463606</v>
      </c>
      <c r="E53" s="35">
        <f>VLOOKUP($B53,reporting_shock!$A$2:$AK$154,'Tab-reporting_shock'!E$1,FALSE)</f>
        <v>36.84463606</v>
      </c>
      <c r="F53" s="35">
        <f>VLOOKUP($B53,reporting_shock!$A$2:$AK$154,'Tab-reporting_shock'!F$1,FALSE)</f>
        <v>36.84463606</v>
      </c>
      <c r="G53" s="35">
        <f>VLOOKUP($B53,reporting_shock!$A$2:$AK$154,'Tab-reporting_shock'!G$1,FALSE)</f>
        <v>36.84463606</v>
      </c>
      <c r="H53" s="35">
        <f>VLOOKUP($B53,reporting_shock!$A$2:$AK$154,'Tab-reporting_shock'!H$1,FALSE)</f>
        <v>36.84463606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ht="14.25" customHeight="1">
      <c r="A54" s="37" t="s">
        <v>212</v>
      </c>
      <c r="B54" s="3"/>
      <c r="C54" s="70"/>
      <c r="D54" s="70"/>
      <c r="E54" s="70"/>
      <c r="F54" s="70"/>
      <c r="G54" s="70"/>
      <c r="H54" s="7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ht="14.25" customHeight="1">
      <c r="A55" s="64" t="s">
        <v>213</v>
      </c>
      <c r="B55" s="62"/>
      <c r="C55" s="63">
        <f t="shared" ref="C55:H55" si="60">C46+C52+C53+C54</f>
        <v>2347.827015</v>
      </c>
      <c r="D55" s="63">
        <f t="shared" si="60"/>
        <v>2661.749651</v>
      </c>
      <c r="E55" s="63">
        <f t="shared" si="60"/>
        <v>2241.951687</v>
      </c>
      <c r="F55" s="63">
        <f t="shared" si="60"/>
        <v>3569.024449</v>
      </c>
      <c r="G55" s="63">
        <f t="shared" si="60"/>
        <v>3752.323013</v>
      </c>
      <c r="H55" s="63">
        <f t="shared" si="60"/>
        <v>2689.299933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ht="14.25" customHeight="1">
      <c r="A56" s="26" t="s">
        <v>214</v>
      </c>
      <c r="B56" s="3"/>
      <c r="C56" s="63">
        <f t="shared" ref="C56:H56" si="61">SUM(C47:C49,C52)</f>
        <v>2276.384646</v>
      </c>
      <c r="D56" s="63">
        <f t="shared" si="61"/>
        <v>2581.941077</v>
      </c>
      <c r="E56" s="63">
        <f t="shared" si="61"/>
        <v>2158.549</v>
      </c>
      <c r="F56" s="63">
        <f t="shared" si="61"/>
        <v>3472.303222</v>
      </c>
      <c r="G56" s="63">
        <f t="shared" si="61"/>
        <v>3640.700116</v>
      </c>
      <c r="H56" s="63">
        <f t="shared" si="61"/>
        <v>2572.081118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ht="14.25" customHeight="1">
      <c r="A58" s="3"/>
      <c r="B58" s="3"/>
      <c r="C58" s="5" t="s">
        <v>1</v>
      </c>
      <c r="D58" s="6"/>
      <c r="E58" s="6"/>
      <c r="F58" s="6"/>
      <c r="G58" s="6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ht="14.25" customHeight="1">
      <c r="A59" s="56" t="s">
        <v>366</v>
      </c>
      <c r="B59" s="8"/>
      <c r="C59" s="9">
        <v>2015.0</v>
      </c>
      <c r="D59" s="10">
        <v>2021.0</v>
      </c>
      <c r="E59" s="10">
        <v>2025.0</v>
      </c>
      <c r="F59" s="10">
        <v>2030.0</v>
      </c>
      <c r="G59" s="10">
        <v>2040.0</v>
      </c>
      <c r="H59" s="11">
        <v>2050.0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ht="14.25" customHeight="1">
      <c r="A60" s="59" t="s">
        <v>221</v>
      </c>
      <c r="B60" s="3" t="s">
        <v>310</v>
      </c>
      <c r="C60" s="35">
        <f>VLOOKUP($B60,reporting_shock!$A$2:$AK$154,'Tab-reporting_shock'!C$1,FALSE)</f>
        <v>767.0073495</v>
      </c>
      <c r="D60" s="35">
        <f>VLOOKUP($B60,reporting_shock!$A$2:$AK$154,'Tab-reporting_shock'!D$1,FALSE)</f>
        <v>778.4773701</v>
      </c>
      <c r="E60" s="35">
        <f>VLOOKUP($B60,reporting_shock!$A$2:$AK$154,'Tab-reporting_shock'!E$1,FALSE)</f>
        <v>735.8276504</v>
      </c>
      <c r="F60" s="35">
        <f>VLOOKUP($B60,reporting_shock!$A$2:$AK$154,'Tab-reporting_shock'!F$1,FALSE)</f>
        <v>784.9892306</v>
      </c>
      <c r="G60" s="35">
        <f>VLOOKUP($B60,reporting_shock!$A$2:$AK$154,'Tab-reporting_shock'!G$1,FALSE)</f>
        <v>426.3573882</v>
      </c>
      <c r="H60" s="35">
        <f>VLOOKUP($B60,reporting_shock!$A$2:$AK$154,'Tab-reporting_shock'!H$1,FALSE)</f>
        <v>492.852148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ht="14.25" customHeight="1">
      <c r="A61" s="26" t="s">
        <v>192</v>
      </c>
      <c r="B61" s="3" t="s">
        <v>367</v>
      </c>
      <c r="C61" s="35">
        <f>IF(VLOOKUP($B61,reporting_shock!$A$2:$AK$154,'Tab-reporting_shock'!C$1,FALSE)&gt;0,VLOOKUP($B61,reporting_shock!$A$2:$AK$154,'Tab-reporting_shock'!C$1,FALSE),0)</f>
        <v>2158.936281</v>
      </c>
      <c r="D61" s="35">
        <f>VLOOKUP($B61,reporting_shock!$A$2:$AK$154,'Tab-reporting_shock'!D$1,FALSE)</f>
        <v>2730.439885</v>
      </c>
      <c r="E61" s="35">
        <f>VLOOKUP($B61,reporting_shock!$A$2:$AK$154,'Tab-reporting_shock'!E$1,FALSE)</f>
        <v>2656.480983</v>
      </c>
      <c r="F61" s="35">
        <f>VLOOKUP($B61,reporting_shock!$A$2:$AK$154,'Tab-reporting_shock'!F$1,FALSE)</f>
        <v>3197.909112</v>
      </c>
      <c r="G61" s="35">
        <f>VLOOKUP($B61,reporting_shock!$A$2:$AK$154,'Tab-reporting_shock'!G$1,FALSE)</f>
        <v>2781.8813</v>
      </c>
      <c r="H61" s="35">
        <f>VLOOKUP($B61,reporting_shock!$A$2:$AK$154,'Tab-reporting_shock'!H$1,FALSE)</f>
        <v>2516.190748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ht="14.25" customHeight="1">
      <c r="A62" s="64" t="s">
        <v>196</v>
      </c>
      <c r="B62" s="64"/>
      <c r="C62" s="63">
        <f t="shared" ref="C62:H62" si="62">C60+C61</f>
        <v>2925.943631</v>
      </c>
      <c r="D62" s="63">
        <f t="shared" si="62"/>
        <v>3508.917255</v>
      </c>
      <c r="E62" s="63">
        <f t="shared" si="62"/>
        <v>3392.308633</v>
      </c>
      <c r="F62" s="63">
        <f t="shared" si="62"/>
        <v>3982.898343</v>
      </c>
      <c r="G62" s="63">
        <f t="shared" si="62"/>
        <v>3208.238688</v>
      </c>
      <c r="H62" s="63">
        <f t="shared" si="62"/>
        <v>3009.042896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ht="14.25" customHeight="1">
      <c r="A63" s="26" t="s">
        <v>200</v>
      </c>
      <c r="B63" s="3" t="s">
        <v>368</v>
      </c>
      <c r="C63" s="35">
        <f>VLOOKUP($B63,reporting_shock!$A$2:$AK$154,'Tab-reporting_shock'!C$1,FALSE)</f>
        <v>1609.770646</v>
      </c>
      <c r="D63" s="35">
        <f>VLOOKUP($B63,reporting_shock!$A$2:$AK$154,'Tab-reporting_shock'!D$1,FALSE)</f>
        <v>1952.485778</v>
      </c>
      <c r="E63" s="35">
        <f>VLOOKUP($B63,reporting_shock!$A$2:$AK$154,'Tab-reporting_shock'!E$1,FALSE)</f>
        <v>2025.777725</v>
      </c>
      <c r="F63" s="35">
        <f>VLOOKUP($B63,reporting_shock!$A$2:$AK$154,'Tab-reporting_shock'!F$1,FALSE)</f>
        <v>2401.378695</v>
      </c>
      <c r="G63" s="35">
        <f>VLOOKUP($B63,reporting_shock!$A$2:$AK$154,'Tab-reporting_shock'!G$1,FALSE)</f>
        <v>1981.701091</v>
      </c>
      <c r="H63" s="35">
        <f>VLOOKUP($B63,reporting_shock!$A$2:$AK$154,'Tab-reporting_shock'!H$1,FALSE)</f>
        <v>1628.738911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ht="14.25" customHeight="1">
      <c r="A64" s="37" t="s">
        <v>147</v>
      </c>
      <c r="B64" s="3" t="s">
        <v>369</v>
      </c>
      <c r="C64" s="35">
        <f>VLOOKUP($B64,reporting_shock!$A$2:$AK$154,'Tab-reporting_shock'!C$1,FALSE)</f>
        <v>1284.631503</v>
      </c>
      <c r="D64" s="35">
        <f>VLOOKUP($B64,reporting_shock!$A$2:$AK$154,'Tab-reporting_shock'!D$1,FALSE)</f>
        <v>1562.049329</v>
      </c>
      <c r="E64" s="35">
        <f>VLOOKUP($B64,reporting_shock!$A$2:$AK$154,'Tab-reporting_shock'!E$1,FALSE)</f>
        <v>1539.819569</v>
      </c>
      <c r="F64" s="35">
        <f>VLOOKUP($B64,reporting_shock!$A$2:$AK$154,'Tab-reporting_shock'!F$1,FALSE)</f>
        <v>1792.806764</v>
      </c>
      <c r="G64" s="35">
        <f>VLOOKUP($B64,reporting_shock!$A$2:$AK$154,'Tab-reporting_shock'!G$1,FALSE)</f>
        <v>1385.991756</v>
      </c>
      <c r="H64" s="35">
        <f>VLOOKUP($B64,reporting_shock!$A$2:$AK$154,'Tab-reporting_shock'!H$1,FALSE)</f>
        <v>1115.589735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ht="14.25" customHeight="1">
      <c r="A65" s="37" t="s">
        <v>155</v>
      </c>
      <c r="B65" s="3" t="s">
        <v>370</v>
      </c>
      <c r="C65" s="35">
        <f>VLOOKUP($B65,reporting_shock!$A$2:$AK$154,'Tab-reporting_shock'!C$1,FALSE)</f>
        <v>11.43462651</v>
      </c>
      <c r="D65" s="35">
        <f>VLOOKUP($B65,reporting_shock!$A$2:$AK$154,'Tab-reporting_shock'!D$1,FALSE)</f>
        <v>12.34118806</v>
      </c>
      <c r="E65" s="35">
        <f>VLOOKUP($B65,reporting_shock!$A$2:$AK$154,'Tab-reporting_shock'!E$1,FALSE)</f>
        <v>10.67722598</v>
      </c>
      <c r="F65" s="35">
        <f>VLOOKUP($B65,reporting_shock!$A$2:$AK$154,'Tab-reporting_shock'!F$1,FALSE)</f>
        <v>11.82129532</v>
      </c>
      <c r="G65" s="35">
        <f>VLOOKUP($B65,reporting_shock!$A$2:$AK$154,'Tab-reporting_shock'!G$1,FALSE)</f>
        <v>15.07269349</v>
      </c>
      <c r="H65" s="35">
        <f>VLOOKUP($B65,reporting_shock!$A$2:$AK$154,'Tab-reporting_shock'!H$1,FALSE)</f>
        <v>15.71100763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ht="14.25" customHeight="1">
      <c r="A66" s="37" t="s">
        <v>163</v>
      </c>
      <c r="B66" s="3" t="s">
        <v>371</v>
      </c>
      <c r="C66" s="35">
        <f>VLOOKUP($B66,reporting_shock!$A$2:$AK$154,'Tab-reporting_shock'!C$1,FALSE)</f>
        <v>94.4073467</v>
      </c>
      <c r="D66" s="35">
        <f>VLOOKUP($B66,reporting_shock!$A$2:$AK$154,'Tab-reporting_shock'!D$1,FALSE)</f>
        <v>112.5725866</v>
      </c>
      <c r="E66" s="35">
        <f>VLOOKUP($B66,reporting_shock!$A$2:$AK$154,'Tab-reporting_shock'!E$1,FALSE)</f>
        <v>104.94652</v>
      </c>
      <c r="F66" s="35">
        <f>VLOOKUP($B66,reporting_shock!$A$2:$AK$154,'Tab-reporting_shock'!F$1,FALSE)</f>
        <v>117.8384816</v>
      </c>
      <c r="G66" s="35">
        <f>VLOOKUP($B66,reporting_shock!$A$2:$AK$154,'Tab-reporting_shock'!G$1,FALSE)</f>
        <v>106.7390009</v>
      </c>
      <c r="H66" s="35">
        <f>VLOOKUP($B66,reporting_shock!$A$2:$AK$154,'Tab-reporting_shock'!H$1,FALSE)</f>
        <v>78.20879984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ht="14.25" customHeight="1">
      <c r="A67" s="37" t="s">
        <v>171</v>
      </c>
      <c r="B67" s="3" t="s">
        <v>372</v>
      </c>
      <c r="C67" s="35">
        <f>VLOOKUP($B67,reporting_shock!$A$2:$AK$154,'Tab-reporting_shock'!C$1,FALSE)</f>
        <v>0.1847421416</v>
      </c>
      <c r="D67" s="35">
        <f>VLOOKUP($B67,reporting_shock!$A$2:$AK$154,'Tab-reporting_shock'!D$1,FALSE)</f>
        <v>0.2568081161</v>
      </c>
      <c r="E67" s="35">
        <f>VLOOKUP($B67,reporting_shock!$A$2:$AK$154,'Tab-reporting_shock'!E$1,FALSE)</f>
        <v>0.2975021506</v>
      </c>
      <c r="F67" s="35">
        <f>VLOOKUP($B67,reporting_shock!$A$2:$AK$154,'Tab-reporting_shock'!F$1,FALSE)</f>
        <v>0.3986311904</v>
      </c>
      <c r="G67" s="35">
        <f>VLOOKUP($B67,reporting_shock!$A$2:$AK$154,'Tab-reporting_shock'!G$1,FALSE)</f>
        <v>0.3279047324</v>
      </c>
      <c r="H67" s="35">
        <f>VLOOKUP($B67,reporting_shock!$A$2:$AK$154,'Tab-reporting_shock'!H$1,FALSE)</f>
        <v>0.2174596324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ht="14.25" customHeight="1">
      <c r="A68" s="37" t="s">
        <v>77</v>
      </c>
      <c r="B68" s="3" t="s">
        <v>373</v>
      </c>
      <c r="C68" s="35">
        <f>VLOOKUP($B68,reporting_shock!$A$2:$AK$154,'Tab-reporting_shock'!C$1,FALSE)</f>
        <v>219.1124278</v>
      </c>
      <c r="D68" s="35">
        <f>VLOOKUP($B68,reporting_shock!$A$2:$AK$154,'Tab-reporting_shock'!D$1,FALSE)</f>
        <v>265.2658666</v>
      </c>
      <c r="E68" s="35">
        <f>VLOOKUP($B68,reporting_shock!$A$2:$AK$154,'Tab-reporting_shock'!E$1,FALSE)</f>
        <v>370.0369074</v>
      </c>
      <c r="F68" s="35">
        <f>VLOOKUP($B68,reporting_shock!$A$2:$AK$154,'Tab-reporting_shock'!F$1,FALSE)</f>
        <v>478.5135233</v>
      </c>
      <c r="G68" s="35">
        <f>VLOOKUP($B68,reporting_shock!$A$2:$AK$154,'Tab-reporting_shock'!G$1,FALSE)</f>
        <v>473.5697359</v>
      </c>
      <c r="H68" s="35">
        <f>VLOOKUP($B68,reporting_shock!$A$2:$AK$154,'Tab-reporting_shock'!H$1,FALSE)</f>
        <v>419.0119091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ht="14.25" customHeight="1">
      <c r="A69" s="37" t="s">
        <v>194</v>
      </c>
      <c r="B69" s="3" t="s">
        <v>374</v>
      </c>
      <c r="C69" s="35">
        <f>VLOOKUP($B69,reporting_shock!$A$2:$AK$154,'Tab-reporting_shock'!C$1,FALSE)</f>
        <v>542</v>
      </c>
      <c r="D69" s="35">
        <f>VLOOKUP($B69,reporting_shock!$A$2:$AK$154,'Tab-reporting_shock'!D$1,FALSE)</f>
        <v>782.2584923</v>
      </c>
      <c r="E69" s="35">
        <f>VLOOKUP($B69,reporting_shock!$A$2:$AK$154,'Tab-reporting_shock'!E$1,FALSE)</f>
        <v>592.3579238</v>
      </c>
      <c r="F69" s="35">
        <f>VLOOKUP($B69,reporting_shock!$A$2:$AK$154,'Tab-reporting_shock'!F$1,FALSE)</f>
        <v>807.346663</v>
      </c>
      <c r="G69" s="35">
        <f>VLOOKUP($B69,reporting_shock!$A$2:$AK$154,'Tab-reporting_shock'!G$1,FALSE)</f>
        <v>452.3646124</v>
      </c>
      <c r="H69" s="35">
        <f>VLOOKUP($B69,reporting_shock!$A$2:$AK$154,'Tab-reporting_shock'!H$1,FALSE)</f>
        <v>606.1309998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ht="14.25" customHeight="1">
      <c r="A70" s="37" t="s">
        <v>210</v>
      </c>
      <c r="B70" s="3" t="s">
        <v>375</v>
      </c>
      <c r="C70" s="35">
        <f>VLOOKUP($B70,reporting_shock!$A$2:$AK$154,'Tab-reporting_shock'!C$1,FALSE)</f>
        <v>774.1729851</v>
      </c>
      <c r="D70" s="35">
        <f>VLOOKUP($B70,reporting_shock!$A$2:$AK$154,'Tab-reporting_shock'!D$1,FALSE)</f>
        <v>774.1729851</v>
      </c>
      <c r="E70" s="35">
        <f>VLOOKUP($B70,reporting_shock!$A$2:$AK$154,'Tab-reporting_shock'!E$1,FALSE)</f>
        <v>774.1729851</v>
      </c>
      <c r="F70" s="35">
        <f>VLOOKUP($B70,reporting_shock!$A$2:$AK$154,'Tab-reporting_shock'!F$1,FALSE)</f>
        <v>774.1729851</v>
      </c>
      <c r="G70" s="35">
        <f>VLOOKUP($B70,reporting_shock!$A$2:$AK$154,'Tab-reporting_shock'!G$1,FALSE)</f>
        <v>774.1729851</v>
      </c>
      <c r="H70" s="35">
        <f>VLOOKUP($B70,reporting_shock!$A$2:$AK$154,'Tab-reporting_shock'!H$1,FALSE)</f>
        <v>774.1729851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ht="14.25" customHeight="1">
      <c r="A71" s="37" t="s">
        <v>212</v>
      </c>
      <c r="B71" s="3"/>
      <c r="C71" s="35">
        <f t="shared" ref="C71:H71" si="63">C62-SUM(C63,C69,C70)</f>
        <v>-0.0000006000000212</v>
      </c>
      <c r="D71" s="35">
        <f t="shared" si="63"/>
        <v>-0.0000003000000106</v>
      </c>
      <c r="E71" s="35">
        <f t="shared" si="63"/>
        <v>-0.0000005000001693</v>
      </c>
      <c r="F71" s="35">
        <f t="shared" si="63"/>
        <v>-0.0000004999997145</v>
      </c>
      <c r="G71" s="35">
        <f t="shared" si="63"/>
        <v>-0.0000003000000106</v>
      </c>
      <c r="H71" s="35">
        <f t="shared" si="63"/>
        <v>0.00000009999985195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ht="14.25" customHeight="1">
      <c r="A72" s="64" t="s">
        <v>213</v>
      </c>
      <c r="B72" s="62"/>
      <c r="C72" s="63">
        <f t="shared" ref="C72:H72" si="64">C63+C69+C70+C71</f>
        <v>2925.943631</v>
      </c>
      <c r="D72" s="63">
        <f t="shared" si="64"/>
        <v>3508.917255</v>
      </c>
      <c r="E72" s="63">
        <f t="shared" si="64"/>
        <v>3392.308633</v>
      </c>
      <c r="F72" s="63">
        <f t="shared" si="64"/>
        <v>3982.898343</v>
      </c>
      <c r="G72" s="63">
        <f t="shared" si="64"/>
        <v>3208.238688</v>
      </c>
      <c r="H72" s="63">
        <f t="shared" si="64"/>
        <v>3009.042896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ht="14.25" customHeight="1">
      <c r="A73" s="26" t="s">
        <v>214</v>
      </c>
      <c r="B73" s="3"/>
      <c r="C73" s="63">
        <f t="shared" ref="C73:H73" si="65">SUM(C64:C66,C69)</f>
        <v>1932.473476</v>
      </c>
      <c r="D73" s="63">
        <f t="shared" si="65"/>
        <v>2469.221596</v>
      </c>
      <c r="E73" s="63">
        <f t="shared" si="65"/>
        <v>2247.801239</v>
      </c>
      <c r="F73" s="63">
        <f t="shared" si="65"/>
        <v>2729.813204</v>
      </c>
      <c r="G73" s="63">
        <f t="shared" si="65"/>
        <v>1960.168063</v>
      </c>
      <c r="H73" s="63">
        <f t="shared" si="65"/>
        <v>1815.640542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ht="14.25" customHeight="1">
      <c r="A75" s="3"/>
      <c r="B75" s="3"/>
      <c r="C75" s="5" t="s">
        <v>1</v>
      </c>
      <c r="D75" s="6"/>
      <c r="E75" s="6"/>
      <c r="F75" s="6"/>
      <c r="G75" s="6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ht="14.25" customHeight="1">
      <c r="A76" s="56" t="s">
        <v>376</v>
      </c>
      <c r="B76" s="8"/>
      <c r="C76" s="9">
        <v>2015.0</v>
      </c>
      <c r="D76" s="10">
        <v>2021.0</v>
      </c>
      <c r="E76" s="10">
        <v>2025.0</v>
      </c>
      <c r="F76" s="10">
        <v>2030.0</v>
      </c>
      <c r="G76" s="10">
        <v>2040.0</v>
      </c>
      <c r="H76" s="11">
        <v>2050.0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ht="14.25" customHeight="1">
      <c r="A77" s="59" t="s">
        <v>221</v>
      </c>
      <c r="B77" s="3" t="s">
        <v>317</v>
      </c>
      <c r="C77" s="35">
        <f>VLOOKUP($B77,reporting_shock!$A$2:$AK$154,'Tab-reporting_shock'!C$1,FALSE)</f>
        <v>6789.323294</v>
      </c>
      <c r="D77" s="35">
        <f>VLOOKUP($B77,reporting_shock!$A$2:$AK$154,'Tab-reporting_shock'!D$1,FALSE)</f>
        <v>8254.080938</v>
      </c>
      <c r="E77" s="35">
        <f>VLOOKUP($B77,reporting_shock!$A$2:$AK$154,'Tab-reporting_shock'!E$1,FALSE)</f>
        <v>11561.13125</v>
      </c>
      <c r="F77" s="35">
        <f>VLOOKUP($B77,reporting_shock!$A$2:$AK$154,'Tab-reporting_shock'!F$1,FALSE)</f>
        <v>14661.5521</v>
      </c>
      <c r="G77" s="35">
        <f>VLOOKUP($B77,reporting_shock!$A$2:$AK$154,'Tab-reporting_shock'!G$1,FALSE)</f>
        <v>17021.12271</v>
      </c>
      <c r="H77" s="35">
        <f>VLOOKUP($B77,reporting_shock!$A$2:$AK$154,'Tab-reporting_shock'!H$1,FALSE)</f>
        <v>18028.61851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ht="14.25" customHeight="1">
      <c r="A78" s="26" t="s">
        <v>192</v>
      </c>
      <c r="B78" s="3" t="s">
        <v>377</v>
      </c>
      <c r="C78" s="35">
        <f>IF(VLOOKUP($B78,reporting_shock!$A$2:$AK$154,'Tab-reporting_shock'!C$1,FALSE)&gt;0,VLOOKUP($B78,reporting_shock!$A$2:$AK$154,'Tab-reporting_shock'!C$1,FALSE),0)</f>
        <v>2540</v>
      </c>
      <c r="D78" s="35">
        <f>VLOOKUP($B78,reporting_shock!$A$2:$AK$154,'Tab-reporting_shock'!D$1,FALSE)</f>
        <v>3054.797586</v>
      </c>
      <c r="E78" s="35">
        <f>VLOOKUP($B78,reporting_shock!$A$2:$AK$154,'Tab-reporting_shock'!E$1,FALSE)</f>
        <v>4419.619377</v>
      </c>
      <c r="F78" s="35">
        <f>VLOOKUP($B78,reporting_shock!$A$2:$AK$154,'Tab-reporting_shock'!F$1,FALSE)</f>
        <v>5593.391334</v>
      </c>
      <c r="G78" s="35">
        <f>VLOOKUP($B78,reporting_shock!$A$2:$AK$154,'Tab-reporting_shock'!G$1,FALSE)</f>
        <v>6812.780051</v>
      </c>
      <c r="H78" s="35">
        <f>VLOOKUP($B78,reporting_shock!$A$2:$AK$154,'Tab-reporting_shock'!H$1,FALSE)</f>
        <v>6958.761122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ht="14.25" customHeight="1">
      <c r="A79" s="64" t="s">
        <v>196</v>
      </c>
      <c r="B79" s="64"/>
      <c r="C79" s="63">
        <f t="shared" ref="C79:H79" si="66">C77+C78</f>
        <v>9329.323294</v>
      </c>
      <c r="D79" s="63">
        <f t="shared" si="66"/>
        <v>11308.87852</v>
      </c>
      <c r="E79" s="63">
        <f t="shared" si="66"/>
        <v>15980.75063</v>
      </c>
      <c r="F79" s="63">
        <f t="shared" si="66"/>
        <v>20254.94343</v>
      </c>
      <c r="G79" s="63">
        <f t="shared" si="66"/>
        <v>23833.90276</v>
      </c>
      <c r="H79" s="63">
        <f t="shared" si="66"/>
        <v>24987.37963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ht="14.25" customHeight="1">
      <c r="A80" s="26" t="s">
        <v>200</v>
      </c>
      <c r="B80" s="3" t="s">
        <v>378</v>
      </c>
      <c r="C80" s="35">
        <f>VLOOKUP($B80,reporting_shock!$A$2:$AK$154,'Tab-reporting_shock'!C$1,FALSE)</f>
        <v>9113.323294</v>
      </c>
      <c r="D80" s="35">
        <f>VLOOKUP($B80,reporting_shock!$A$2:$AK$154,'Tab-reporting_shock'!D$1,FALSE)</f>
        <v>11044.93914</v>
      </c>
      <c r="E80" s="35">
        <f>VLOOKUP($B80,reporting_shock!$A$2:$AK$154,'Tab-reporting_shock'!E$1,FALSE)</f>
        <v>15674.37828</v>
      </c>
      <c r="F80" s="35">
        <f>VLOOKUP($B80,reporting_shock!$A$2:$AK$154,'Tab-reporting_shock'!F$1,FALSE)</f>
        <v>19868.80154</v>
      </c>
      <c r="G80" s="35">
        <f>VLOOKUP($B80,reporting_shock!$A$2:$AK$154,'Tab-reporting_shock'!G$1,FALSE)</f>
        <v>23306.90759</v>
      </c>
      <c r="H80" s="35">
        <f>VLOOKUP($B80,reporting_shock!$A$2:$AK$154,'Tab-reporting_shock'!H$1,FALSE)</f>
        <v>24265.79327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ht="14.25" customHeight="1">
      <c r="A81" s="37" t="s">
        <v>147</v>
      </c>
      <c r="B81" s="3" t="s">
        <v>379</v>
      </c>
      <c r="C81" s="35">
        <f>VLOOKUP($B81,reporting_shock!$A$2:$AK$154,'Tab-reporting_shock'!C$1,FALSE)</f>
        <v>839.6182753</v>
      </c>
      <c r="D81" s="35">
        <f>VLOOKUP($B81,reporting_shock!$A$2:$AK$154,'Tab-reporting_shock'!D$1,FALSE)</f>
        <v>1038.813445</v>
      </c>
      <c r="E81" s="35">
        <f>VLOOKUP($B81,reporting_shock!$A$2:$AK$154,'Tab-reporting_shock'!E$1,FALSE)</f>
        <v>1142.767485</v>
      </c>
      <c r="F81" s="35">
        <f>VLOOKUP($B81,reporting_shock!$A$2:$AK$154,'Tab-reporting_shock'!F$1,FALSE)</f>
        <v>1365.628601</v>
      </c>
      <c r="G81" s="35">
        <f>VLOOKUP($B81,reporting_shock!$A$2:$AK$154,'Tab-reporting_shock'!G$1,FALSE)</f>
        <v>959.2399156</v>
      </c>
      <c r="H81" s="35">
        <f>VLOOKUP($B81,reporting_shock!$A$2:$AK$154,'Tab-reporting_shock'!H$1,FALSE)</f>
        <v>838.663991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ht="14.25" customHeight="1">
      <c r="A82" s="37" t="s">
        <v>155</v>
      </c>
      <c r="B82" s="3" t="s">
        <v>380</v>
      </c>
      <c r="C82" s="35">
        <f>VLOOKUP($B82,reporting_shock!$A$2:$AK$154,'Tab-reporting_shock'!C$1,FALSE)</f>
        <v>0.5161509341</v>
      </c>
      <c r="D82" s="35">
        <f>VLOOKUP($B82,reporting_shock!$A$2:$AK$154,'Tab-reporting_shock'!D$1,FALSE)</f>
        <v>0.7426825044</v>
      </c>
      <c r="E82" s="35">
        <f>VLOOKUP($B82,reporting_shock!$A$2:$AK$154,'Tab-reporting_shock'!E$1,FALSE)</f>
        <v>1.038733852</v>
      </c>
      <c r="F82" s="35">
        <f>VLOOKUP($B82,reporting_shock!$A$2:$AK$154,'Tab-reporting_shock'!F$1,FALSE)</f>
        <v>1.52705499</v>
      </c>
      <c r="G82" s="35">
        <f>VLOOKUP($B82,reporting_shock!$A$2:$AK$154,'Tab-reporting_shock'!G$1,FALSE)</f>
        <v>1.603443434</v>
      </c>
      <c r="H82" s="35">
        <f>VLOOKUP($B82,reporting_shock!$A$2:$AK$154,'Tab-reporting_shock'!H$1,FALSE)</f>
        <v>1.60658164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ht="14.25" customHeight="1">
      <c r="A83" s="37" t="s">
        <v>163</v>
      </c>
      <c r="B83" s="3" t="s">
        <v>381</v>
      </c>
      <c r="C83" s="35">
        <f>VLOOKUP($B83,reporting_shock!$A$2:$AK$154,'Tab-reporting_shock'!C$1,FALSE)</f>
        <v>169.7764295</v>
      </c>
      <c r="D83" s="35">
        <f>VLOOKUP($B83,reporting_shock!$A$2:$AK$154,'Tab-reporting_shock'!D$1,FALSE)</f>
        <v>213.5008593</v>
      </c>
      <c r="E83" s="35">
        <f>VLOOKUP($B83,reporting_shock!$A$2:$AK$154,'Tab-reporting_shock'!E$1,FALSE)</f>
        <v>242.3271496</v>
      </c>
      <c r="F83" s="35">
        <f>VLOOKUP($B83,reporting_shock!$A$2:$AK$154,'Tab-reporting_shock'!F$1,FALSE)</f>
        <v>281.7087189</v>
      </c>
      <c r="G83" s="35">
        <f>VLOOKUP($B83,reporting_shock!$A$2:$AK$154,'Tab-reporting_shock'!G$1,FALSE)</f>
        <v>266.2648584</v>
      </c>
      <c r="H83" s="35">
        <f>VLOOKUP($B83,reporting_shock!$A$2:$AK$154,'Tab-reporting_shock'!H$1,FALSE)</f>
        <v>240.2859732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ht="14.25" customHeight="1">
      <c r="A84" s="37" t="s">
        <v>171</v>
      </c>
      <c r="B84" s="3" t="s">
        <v>382</v>
      </c>
      <c r="C84" s="35">
        <f>VLOOKUP($B84,reporting_shock!$A$2:$AK$154,'Tab-reporting_shock'!C$1,FALSE)</f>
        <v>4665.933691</v>
      </c>
      <c r="D84" s="35">
        <f>VLOOKUP($B84,reporting_shock!$A$2:$AK$154,'Tab-reporting_shock'!D$1,FALSE)</f>
        <v>5611.365976</v>
      </c>
      <c r="E84" s="35">
        <f>VLOOKUP($B84,reporting_shock!$A$2:$AK$154,'Tab-reporting_shock'!E$1,FALSE)</f>
        <v>8117.932268</v>
      </c>
      <c r="F84" s="35">
        <f>VLOOKUP($B84,reporting_shock!$A$2:$AK$154,'Tab-reporting_shock'!F$1,FALSE)</f>
        <v>10273.57613</v>
      </c>
      <c r="G84" s="35">
        <f>VLOOKUP($B84,reporting_shock!$A$2:$AK$154,'Tab-reporting_shock'!G$1,FALSE)</f>
        <v>12512.75011</v>
      </c>
      <c r="H84" s="35">
        <f>VLOOKUP($B84,reporting_shock!$A$2:$AK$154,'Tab-reporting_shock'!H$1,FALSE)</f>
        <v>12780.57282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ht="14.25" customHeight="1">
      <c r="A85" s="37" t="s">
        <v>77</v>
      </c>
      <c r="B85" s="3" t="s">
        <v>383</v>
      </c>
      <c r="C85" s="35">
        <f>VLOOKUP($B85,reporting_shock!$A$2:$AK$154,'Tab-reporting_shock'!C$1,FALSE)</f>
        <v>3437.478748</v>
      </c>
      <c r="D85" s="35">
        <f>VLOOKUP($B85,reporting_shock!$A$2:$AK$154,'Tab-reporting_shock'!D$1,FALSE)</f>
        <v>4180.516177</v>
      </c>
      <c r="E85" s="35">
        <f>VLOOKUP($B85,reporting_shock!$A$2:$AK$154,'Tab-reporting_shock'!E$1,FALSE)</f>
        <v>6170.312641</v>
      </c>
      <c r="F85" s="35">
        <f>VLOOKUP($B85,reporting_shock!$A$2:$AK$154,'Tab-reporting_shock'!F$1,FALSE)</f>
        <v>7946.361041</v>
      </c>
      <c r="G85" s="35">
        <f>VLOOKUP($B85,reporting_shock!$A$2:$AK$154,'Tab-reporting_shock'!G$1,FALSE)</f>
        <v>9567.049269</v>
      </c>
      <c r="H85" s="35">
        <f>VLOOKUP($B85,reporting_shock!$A$2:$AK$154,'Tab-reporting_shock'!H$1,FALSE)</f>
        <v>10404.6639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ht="14.25" customHeight="1">
      <c r="A86" s="37" t="s">
        <v>194</v>
      </c>
      <c r="B86" s="3" t="s">
        <v>384</v>
      </c>
      <c r="C86" s="35">
        <f>VLOOKUP($B86,reporting_shock!$A$2:$AK$154,'Tab-reporting_shock'!C$1,FALSE)</f>
        <v>216</v>
      </c>
      <c r="D86" s="35">
        <f>VLOOKUP($B86,reporting_shock!$A$2:$AK$154,'Tab-reporting_shock'!D$1,FALSE)</f>
        <v>263.9393844</v>
      </c>
      <c r="E86" s="35">
        <f>VLOOKUP($B86,reporting_shock!$A$2:$AK$154,'Tab-reporting_shock'!E$1,FALSE)</f>
        <v>306.3723508</v>
      </c>
      <c r="F86" s="35">
        <f>VLOOKUP($B86,reporting_shock!$A$2:$AK$154,'Tab-reporting_shock'!F$1,FALSE)</f>
        <v>386.1418947</v>
      </c>
      <c r="G86" s="35">
        <f>VLOOKUP($B86,reporting_shock!$A$2:$AK$154,'Tab-reporting_shock'!G$1,FALSE)</f>
        <v>526.995167</v>
      </c>
      <c r="H86" s="35">
        <f>VLOOKUP($B86,reporting_shock!$A$2:$AK$154,'Tab-reporting_shock'!H$1,FALSE)</f>
        <v>721.586359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ht="14.25" customHeight="1">
      <c r="A87" s="37" t="s">
        <v>210</v>
      </c>
      <c r="B87" s="3" t="s">
        <v>385</v>
      </c>
      <c r="C87" s="71"/>
      <c r="D87" s="71"/>
      <c r="E87" s="71"/>
      <c r="F87" s="71"/>
      <c r="G87" s="71"/>
      <c r="H87" s="7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ht="14.25" customHeight="1">
      <c r="A88" s="37" t="s">
        <v>212</v>
      </c>
      <c r="B88" s="3"/>
      <c r="C88" s="71"/>
      <c r="D88" s="71"/>
      <c r="E88" s="71"/>
      <c r="F88" s="71"/>
      <c r="G88" s="71"/>
      <c r="H88" s="7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ht="14.25" customHeight="1">
      <c r="A89" s="64" t="s">
        <v>213</v>
      </c>
      <c r="B89" s="62"/>
      <c r="C89" s="63">
        <f t="shared" ref="C89:H89" si="67">C80+C86+C87+C88</f>
        <v>9329.323294</v>
      </c>
      <c r="D89" s="63">
        <f t="shared" si="67"/>
        <v>11308.87852</v>
      </c>
      <c r="E89" s="63">
        <f t="shared" si="67"/>
        <v>15980.75063</v>
      </c>
      <c r="F89" s="63">
        <f t="shared" si="67"/>
        <v>20254.94343</v>
      </c>
      <c r="G89" s="63">
        <f t="shared" si="67"/>
        <v>23833.90276</v>
      </c>
      <c r="H89" s="63">
        <f t="shared" si="67"/>
        <v>24987.37963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ht="14.25" customHeight="1">
      <c r="A90" s="26" t="s">
        <v>214</v>
      </c>
      <c r="B90" s="3"/>
      <c r="C90" s="63">
        <f t="shared" ref="C90:H90" si="68">SUM(C81:C83,C86)</f>
        <v>1225.910856</v>
      </c>
      <c r="D90" s="63">
        <f t="shared" si="68"/>
        <v>1516.996371</v>
      </c>
      <c r="E90" s="63">
        <f t="shared" si="68"/>
        <v>1692.505719</v>
      </c>
      <c r="F90" s="63">
        <f t="shared" si="68"/>
        <v>2035.00627</v>
      </c>
      <c r="G90" s="63">
        <f t="shared" si="68"/>
        <v>1754.103384</v>
      </c>
      <c r="H90" s="63">
        <f t="shared" si="68"/>
        <v>1802.142905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ht="14.25" customHeight="1">
      <c r="A92" s="3"/>
      <c r="B92" s="3"/>
      <c r="C92" s="5" t="s">
        <v>1</v>
      </c>
      <c r="D92" s="6"/>
      <c r="E92" s="6"/>
      <c r="F92" s="6"/>
      <c r="G92" s="6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ht="14.25" customHeight="1">
      <c r="A93" s="56" t="s">
        <v>386</v>
      </c>
      <c r="B93" s="8"/>
      <c r="C93" s="9">
        <v>2015.0</v>
      </c>
      <c r="D93" s="10">
        <v>2021.0</v>
      </c>
      <c r="E93" s="10">
        <v>2025.0</v>
      </c>
      <c r="F93" s="10">
        <v>2030.0</v>
      </c>
      <c r="G93" s="10">
        <v>2040.0</v>
      </c>
      <c r="H93" s="11">
        <v>2050.0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ht="14.25" customHeight="1">
      <c r="A94" s="59" t="s">
        <v>221</v>
      </c>
      <c r="B94" s="3" t="s">
        <v>324</v>
      </c>
      <c r="C94" s="35">
        <f>VLOOKUP($B94,reporting_shock!$A$2:$AK$154,'Tab-reporting_shock'!C$1,FALSE)</f>
        <v>1372.721324</v>
      </c>
      <c r="D94" s="35">
        <f>VLOOKUP($B94,reporting_shock!$A$2:$AK$154,'Tab-reporting_shock'!D$1,FALSE)</f>
        <v>1703.680043</v>
      </c>
      <c r="E94" s="35">
        <f>VLOOKUP($B94,reporting_shock!$A$2:$AK$154,'Tab-reporting_shock'!E$1,FALSE)</f>
        <v>2557.448245</v>
      </c>
      <c r="F94" s="35">
        <f>VLOOKUP($B94,reporting_shock!$A$2:$AK$154,'Tab-reporting_shock'!F$1,FALSE)</f>
        <v>3422.878785</v>
      </c>
      <c r="G94" s="35">
        <f>VLOOKUP($B94,reporting_shock!$A$2:$AK$154,'Tab-reporting_shock'!G$1,FALSE)</f>
        <v>4406.456484</v>
      </c>
      <c r="H94" s="35">
        <f>VLOOKUP($B94,reporting_shock!$A$2:$AK$154,'Tab-reporting_shock'!H$1,FALSE)</f>
        <v>5267.284465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ht="14.25" customHeight="1">
      <c r="A95" s="26" t="s">
        <v>192</v>
      </c>
      <c r="B95" s="3" t="s">
        <v>387</v>
      </c>
      <c r="C95" s="35">
        <v>0.0</v>
      </c>
      <c r="D95" s="35">
        <v>0.0</v>
      </c>
      <c r="E95" s="35">
        <v>0.0</v>
      </c>
      <c r="F95" s="35">
        <v>0.0</v>
      </c>
      <c r="G95" s="35">
        <v>0.0</v>
      </c>
      <c r="H95" s="35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ht="14.25" customHeight="1">
      <c r="A96" s="64" t="s">
        <v>196</v>
      </c>
      <c r="B96" s="64"/>
      <c r="C96" s="63">
        <f t="shared" ref="C96:H96" si="69">C94+C95</f>
        <v>1372.721324</v>
      </c>
      <c r="D96" s="63">
        <f t="shared" si="69"/>
        <v>1703.680043</v>
      </c>
      <c r="E96" s="63">
        <f t="shared" si="69"/>
        <v>2557.448245</v>
      </c>
      <c r="F96" s="63">
        <f t="shared" si="69"/>
        <v>3422.878785</v>
      </c>
      <c r="G96" s="63">
        <f t="shared" si="69"/>
        <v>4406.456484</v>
      </c>
      <c r="H96" s="63">
        <f t="shared" si="69"/>
        <v>5267.284465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ht="14.25" customHeight="1">
      <c r="A97" s="26" t="s">
        <v>200</v>
      </c>
      <c r="B97" s="3" t="s">
        <v>388</v>
      </c>
      <c r="C97" s="35">
        <f>VLOOKUP($B97,reporting_shock!$A$2:$AK$154,'Tab-reporting_shock'!C$1,FALSE)</f>
        <v>933.3213242</v>
      </c>
      <c r="D97" s="35">
        <f>VLOOKUP($B97,reporting_shock!$A$2:$AK$154,'Tab-reporting_shock'!D$1,FALSE)</f>
        <v>1111.316609</v>
      </c>
      <c r="E97" s="35">
        <f>VLOOKUP($B97,reporting_shock!$A$2:$AK$154,'Tab-reporting_shock'!E$1,FALSE)</f>
        <v>1692.794069</v>
      </c>
      <c r="F97" s="35">
        <f>VLOOKUP($B97,reporting_shock!$A$2:$AK$154,'Tab-reporting_shock'!F$1,FALSE)</f>
        <v>2332.148071</v>
      </c>
      <c r="G97" s="35">
        <f>VLOOKUP($B97,reporting_shock!$A$2:$AK$154,'Tab-reporting_shock'!G$1,FALSE)</f>
        <v>2960.696777</v>
      </c>
      <c r="H97" s="35">
        <f>VLOOKUP($B97,reporting_shock!$A$2:$AK$154,'Tab-reporting_shock'!H$1,FALSE)</f>
        <v>3379.502051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ht="14.25" customHeight="1">
      <c r="A98" s="37" t="s">
        <v>147</v>
      </c>
      <c r="B98" s="3" t="s">
        <v>389</v>
      </c>
      <c r="C98" s="35">
        <f>VLOOKUP($B98,reporting_shock!$A$2:$AK$154,'Tab-reporting_shock'!C$1,FALSE)</f>
        <v>515.306568</v>
      </c>
      <c r="D98" s="35">
        <f>VLOOKUP($B98,reporting_shock!$A$2:$AK$154,'Tab-reporting_shock'!D$1,FALSE)</f>
        <v>619.4738429</v>
      </c>
      <c r="E98" s="35">
        <f>VLOOKUP($B98,reporting_shock!$A$2:$AK$154,'Tab-reporting_shock'!E$1,FALSE)</f>
        <v>950.6172081</v>
      </c>
      <c r="F98" s="35">
        <f>VLOOKUP($B98,reporting_shock!$A$2:$AK$154,'Tab-reporting_shock'!F$1,FALSE)</f>
        <v>1327.144811</v>
      </c>
      <c r="G98" s="35">
        <f>VLOOKUP($B98,reporting_shock!$A$2:$AK$154,'Tab-reporting_shock'!G$1,FALSE)</f>
        <v>1787.809666</v>
      </c>
      <c r="H98" s="35">
        <f>VLOOKUP($B98,reporting_shock!$A$2:$AK$154,'Tab-reporting_shock'!H$1,FALSE)</f>
        <v>2120.017891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ht="14.25" customHeight="1">
      <c r="A99" s="37" t="s">
        <v>155</v>
      </c>
      <c r="B99" s="3" t="s">
        <v>390</v>
      </c>
      <c r="C99" s="35">
        <f>VLOOKUP($B99,reporting_shock!$A$2:$AK$154,'Tab-reporting_shock'!C$1,FALSE)</f>
        <v>25.53473101</v>
      </c>
      <c r="D99" s="35">
        <f>VLOOKUP($B99,reporting_shock!$A$2:$AK$154,'Tab-reporting_shock'!D$1,FALSE)</f>
        <v>34.49143119</v>
      </c>
      <c r="E99" s="35">
        <f>VLOOKUP($B99,reporting_shock!$A$2:$AK$154,'Tab-reporting_shock'!E$1,FALSE)</f>
        <v>62.35700254</v>
      </c>
      <c r="F99" s="35">
        <f>VLOOKUP($B99,reporting_shock!$A$2:$AK$154,'Tab-reporting_shock'!F$1,FALSE)</f>
        <v>103.922051</v>
      </c>
      <c r="G99" s="35">
        <f>VLOOKUP($B99,reporting_shock!$A$2:$AK$154,'Tab-reporting_shock'!G$1,FALSE)</f>
        <v>134.6415023</v>
      </c>
      <c r="H99" s="35">
        <f>VLOOKUP($B99,reporting_shock!$A$2:$AK$154,'Tab-reporting_shock'!H$1,FALSE)</f>
        <v>159.9993439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ht="14.25" customHeight="1">
      <c r="A100" s="37" t="s">
        <v>163</v>
      </c>
      <c r="B100" s="3" t="s">
        <v>391</v>
      </c>
      <c r="C100" s="35">
        <f>VLOOKUP($B100,reporting_shock!$A$2:$AK$154,'Tab-reporting_shock'!C$1,FALSE)</f>
        <v>345.6594756</v>
      </c>
      <c r="D100" s="35">
        <f>VLOOKUP($B100,reporting_shock!$A$2:$AK$154,'Tab-reporting_shock'!D$1,FALSE)</f>
        <v>413.1097089</v>
      </c>
      <c r="E100" s="35">
        <f>VLOOKUP($B100,reporting_shock!$A$2:$AK$154,'Tab-reporting_shock'!E$1,FALSE)</f>
        <v>616.9176489</v>
      </c>
      <c r="F100" s="35">
        <f>VLOOKUP($B100,reporting_shock!$A$2:$AK$154,'Tab-reporting_shock'!F$1,FALSE)</f>
        <v>827.9764767</v>
      </c>
      <c r="G100" s="35">
        <f>VLOOKUP($B100,reporting_shock!$A$2:$AK$154,'Tab-reporting_shock'!G$1,FALSE)</f>
        <v>966.8816051</v>
      </c>
      <c r="H100" s="35">
        <f>VLOOKUP($B100,reporting_shock!$A$2:$AK$154,'Tab-reporting_shock'!H$1,FALSE)</f>
        <v>1041.132825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ht="14.25" customHeight="1">
      <c r="A101" s="37" t="s">
        <v>171</v>
      </c>
      <c r="B101" s="3" t="s">
        <v>392</v>
      </c>
      <c r="C101" s="35">
        <f>VLOOKUP($B101,reporting_shock!$A$2:$AK$154,'Tab-reporting_shock'!C$1,FALSE)</f>
        <v>46.82054961</v>
      </c>
      <c r="D101" s="35">
        <f>VLOOKUP($B101,reporting_shock!$A$2:$AK$154,'Tab-reporting_shock'!D$1,FALSE)</f>
        <v>44.24162581</v>
      </c>
      <c r="E101" s="35">
        <f>VLOOKUP($B101,reporting_shock!$A$2:$AK$154,'Tab-reporting_shock'!E$1,FALSE)</f>
        <v>62.9022091</v>
      </c>
      <c r="F101" s="35">
        <f>VLOOKUP($B101,reporting_shock!$A$2:$AK$154,'Tab-reporting_shock'!F$1,FALSE)</f>
        <v>73.10473239</v>
      </c>
      <c r="G101" s="35">
        <f>VLOOKUP($B101,reporting_shock!$A$2:$AK$154,'Tab-reporting_shock'!G$1,FALSE)</f>
        <v>71.36400366</v>
      </c>
      <c r="H101" s="35">
        <f>VLOOKUP($B101,reporting_shock!$A$2:$AK$154,'Tab-reporting_shock'!H$1,FALSE)</f>
        <v>58.35199122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ht="14.25" customHeight="1">
      <c r="A102" s="37" t="s">
        <v>77</v>
      </c>
      <c r="B102" s="3" t="s">
        <v>393</v>
      </c>
      <c r="C102" s="71"/>
      <c r="D102" s="71"/>
      <c r="E102" s="71"/>
      <c r="F102" s="71"/>
      <c r="G102" s="71"/>
      <c r="H102" s="7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ht="14.25" customHeight="1">
      <c r="A103" s="37" t="s">
        <v>194</v>
      </c>
      <c r="B103" s="3" t="s">
        <v>394</v>
      </c>
      <c r="C103" s="35">
        <f>VLOOKUP($B103,reporting_shock!$A$2:$AK$154,'Tab-reporting_shock'!C$1,FALSE)</f>
        <v>396.4</v>
      </c>
      <c r="D103" s="35">
        <f>VLOOKUP($B103,reporting_shock!$A$2:$AK$154,'Tab-reporting_shock'!D$1,FALSE)</f>
        <v>542.923776</v>
      </c>
      <c r="E103" s="35">
        <f>VLOOKUP($B103,reporting_shock!$A$2:$AK$154,'Tab-reporting_shock'!E$1,FALSE)</f>
        <v>801.3043106</v>
      </c>
      <c r="F103" s="35">
        <f>VLOOKUP($B103,reporting_shock!$A$2:$AK$154,'Tab-reporting_shock'!F$1,FALSE)</f>
        <v>1008.861999</v>
      </c>
      <c r="G103" s="35">
        <f>VLOOKUP($B103,reporting_shock!$A$2:$AK$154,'Tab-reporting_shock'!G$1,FALSE)</f>
        <v>1325.453618</v>
      </c>
      <c r="H103" s="35">
        <f>VLOOKUP($B103,reporting_shock!$A$2:$AK$154,'Tab-reporting_shock'!H$1,FALSE)</f>
        <v>1731.091919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ht="14.25" customHeight="1">
      <c r="A104" s="37" t="s">
        <v>210</v>
      </c>
      <c r="B104" s="3" t="s">
        <v>395</v>
      </c>
      <c r="C104" s="35">
        <f>VLOOKUP($B104,reporting_shock!$A$2:$AK$154,'Tab-reporting_shock'!C$1,FALSE)</f>
        <v>43</v>
      </c>
      <c r="D104" s="35">
        <f>VLOOKUP($B104,reporting_shock!$A$2:$AK$154,'Tab-reporting_shock'!D$1,FALSE)</f>
        <v>49.4396577</v>
      </c>
      <c r="E104" s="35">
        <f>VLOOKUP($B104,reporting_shock!$A$2:$AK$154,'Tab-reporting_shock'!E$1,FALSE)</f>
        <v>63.34986576</v>
      </c>
      <c r="F104" s="35">
        <f>VLOOKUP($B104,reporting_shock!$A$2:$AK$154,'Tab-reporting_shock'!F$1,FALSE)</f>
        <v>81.86871407</v>
      </c>
      <c r="G104" s="35">
        <f>VLOOKUP($B104,reporting_shock!$A$2:$AK$154,'Tab-reporting_shock'!G$1,FALSE)</f>
        <v>120.3060883</v>
      </c>
      <c r="H104" s="35">
        <f>VLOOKUP($B104,reporting_shock!$A$2:$AK$154,'Tab-reporting_shock'!H$1,FALSE)</f>
        <v>156.6904945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ht="14.25" customHeight="1">
      <c r="A105" s="37" t="s">
        <v>212</v>
      </c>
      <c r="B105" s="3"/>
      <c r="C105" s="71"/>
      <c r="D105" s="71"/>
      <c r="E105" s="71"/>
      <c r="F105" s="71"/>
      <c r="G105" s="71"/>
      <c r="H105" s="7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ht="14.25" customHeight="1">
      <c r="A106" s="64" t="s">
        <v>213</v>
      </c>
      <c r="B106" s="62"/>
      <c r="C106" s="63">
        <f t="shared" ref="C106:H106" si="70">C97+C103+C104+C105</f>
        <v>1372.721324</v>
      </c>
      <c r="D106" s="63">
        <f t="shared" si="70"/>
        <v>1703.680043</v>
      </c>
      <c r="E106" s="63">
        <f t="shared" si="70"/>
        <v>2557.448245</v>
      </c>
      <c r="F106" s="63">
        <f t="shared" si="70"/>
        <v>3422.878784</v>
      </c>
      <c r="G106" s="63">
        <f t="shared" si="70"/>
        <v>4406.456483</v>
      </c>
      <c r="H106" s="63">
        <f t="shared" si="70"/>
        <v>5267.284465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ht="14.25" customHeight="1">
      <c r="A107" s="26" t="s">
        <v>214</v>
      </c>
      <c r="B107" s="3"/>
      <c r="C107" s="63">
        <f t="shared" ref="C107:H107" si="71">SUM(C98:C100,C103)</f>
        <v>1282.900775</v>
      </c>
      <c r="D107" s="63">
        <f t="shared" si="71"/>
        <v>1609.998759</v>
      </c>
      <c r="E107" s="63">
        <f t="shared" si="71"/>
        <v>2431.19617</v>
      </c>
      <c r="F107" s="63">
        <f t="shared" si="71"/>
        <v>3267.905338</v>
      </c>
      <c r="G107" s="63">
        <f t="shared" si="71"/>
        <v>4214.786391</v>
      </c>
      <c r="H107" s="63">
        <f t="shared" si="71"/>
        <v>5052.241979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ht="14.25" customHeight="1">
      <c r="A109" s="3"/>
      <c r="B109" s="3"/>
      <c r="C109" s="5" t="s">
        <v>1</v>
      </c>
      <c r="D109" s="6"/>
      <c r="E109" s="6"/>
      <c r="F109" s="6"/>
      <c r="G109" s="6"/>
      <c r="H109" s="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ht="14.25" customHeight="1">
      <c r="A110" s="68" t="s">
        <v>396</v>
      </c>
      <c r="B110" s="8"/>
      <c r="C110" s="9">
        <v>2015.0</v>
      </c>
      <c r="D110" s="10">
        <v>2021.0</v>
      </c>
      <c r="E110" s="10">
        <v>2025.0</v>
      </c>
      <c r="F110" s="10">
        <v>2030.0</v>
      </c>
      <c r="G110" s="10">
        <v>2040.0</v>
      </c>
      <c r="H110" s="11">
        <v>2050.0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ht="14.25" customHeight="1">
      <c r="A111" s="26" t="s">
        <v>275</v>
      </c>
      <c r="B111" s="3"/>
      <c r="C111" s="35">
        <f t="shared" ref="C111:H111" si="72">C4</f>
        <v>11651.81526</v>
      </c>
      <c r="D111" s="35">
        <f t="shared" si="72"/>
        <v>13512.48174</v>
      </c>
      <c r="E111" s="35">
        <f t="shared" si="72"/>
        <v>17704.96973</v>
      </c>
      <c r="F111" s="35">
        <f t="shared" si="72"/>
        <v>21513.4558</v>
      </c>
      <c r="G111" s="35">
        <f t="shared" si="72"/>
        <v>24529.20612</v>
      </c>
      <c r="H111" s="35">
        <f t="shared" si="72"/>
        <v>26686.08711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ht="14.25" customHeight="1">
      <c r="A112" s="37" t="s">
        <v>99</v>
      </c>
      <c r="B112" s="3"/>
      <c r="C112" s="35">
        <f t="shared" ref="C112:H112" si="73">C5</f>
        <v>2310</v>
      </c>
      <c r="D112" s="35">
        <f t="shared" si="73"/>
        <v>2316.340932</v>
      </c>
      <c r="E112" s="35">
        <f t="shared" si="73"/>
        <v>2312.628385</v>
      </c>
      <c r="F112" s="35">
        <f t="shared" si="73"/>
        <v>2314.172466</v>
      </c>
      <c r="G112" s="35">
        <f t="shared" si="73"/>
        <v>2331.555607</v>
      </c>
      <c r="H112" s="35">
        <f t="shared" si="73"/>
        <v>2350.203216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ht="14.25" customHeight="1">
      <c r="A113" s="37" t="s">
        <v>100</v>
      </c>
      <c r="B113" s="3"/>
      <c r="C113" s="35">
        <f t="shared" ref="C113:H113" si="74">C6</f>
        <v>412.7632961</v>
      </c>
      <c r="D113" s="35">
        <f t="shared" si="74"/>
        <v>459.9024583</v>
      </c>
      <c r="E113" s="35">
        <f t="shared" si="74"/>
        <v>537.934197</v>
      </c>
      <c r="F113" s="35">
        <f t="shared" si="74"/>
        <v>329.8632152</v>
      </c>
      <c r="G113" s="35">
        <f t="shared" si="74"/>
        <v>343.7139361</v>
      </c>
      <c r="H113" s="35">
        <f t="shared" si="74"/>
        <v>547.1287781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ht="14.25" customHeight="1">
      <c r="A114" s="37" t="s">
        <v>101</v>
      </c>
      <c r="B114" s="3"/>
      <c r="C114" s="35">
        <f t="shared" ref="C114:H114" si="75">C7</f>
        <v>767.0073495</v>
      </c>
      <c r="D114" s="35">
        <f t="shared" si="75"/>
        <v>778.4773701</v>
      </c>
      <c r="E114" s="35">
        <f t="shared" si="75"/>
        <v>735.8276504</v>
      </c>
      <c r="F114" s="35">
        <f t="shared" si="75"/>
        <v>784.9892306</v>
      </c>
      <c r="G114" s="35">
        <f t="shared" si="75"/>
        <v>426.3573882</v>
      </c>
      <c r="H114" s="35">
        <f t="shared" si="75"/>
        <v>492.852148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ht="14.25" customHeight="1">
      <c r="A115" s="37" t="s">
        <v>102</v>
      </c>
      <c r="B115" s="3"/>
      <c r="C115" s="35">
        <f t="shared" ref="C115:H115" si="76">C8</f>
        <v>6789.323294</v>
      </c>
      <c r="D115" s="35">
        <f t="shared" si="76"/>
        <v>8254.080938</v>
      </c>
      <c r="E115" s="35">
        <f t="shared" si="76"/>
        <v>11561.13125</v>
      </c>
      <c r="F115" s="35">
        <f t="shared" si="76"/>
        <v>14661.5521</v>
      </c>
      <c r="G115" s="35">
        <f t="shared" si="76"/>
        <v>17021.12271</v>
      </c>
      <c r="H115" s="35">
        <f t="shared" si="76"/>
        <v>18028.61851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ht="14.25" customHeight="1">
      <c r="A116" s="37" t="s">
        <v>103</v>
      </c>
      <c r="B116" s="3"/>
      <c r="C116" s="35">
        <f t="shared" ref="C116:H116" si="77">C9</f>
        <v>1372.721324</v>
      </c>
      <c r="D116" s="35">
        <f t="shared" si="77"/>
        <v>1703.680043</v>
      </c>
      <c r="E116" s="35">
        <f t="shared" si="77"/>
        <v>2557.448245</v>
      </c>
      <c r="F116" s="35">
        <f t="shared" si="77"/>
        <v>3422.878785</v>
      </c>
      <c r="G116" s="35">
        <f t="shared" si="77"/>
        <v>4406.456484</v>
      </c>
      <c r="H116" s="35">
        <f t="shared" si="77"/>
        <v>5267.284465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ht="14.25" customHeight="1">
      <c r="A117" s="26" t="s">
        <v>276</v>
      </c>
      <c r="B117" s="3"/>
      <c r="C117" s="35">
        <f t="shared" ref="C117:H117" si="78">C10</f>
        <v>7532.000001</v>
      </c>
      <c r="D117" s="35">
        <f t="shared" si="78"/>
        <v>8882.612972</v>
      </c>
      <c r="E117" s="35">
        <f t="shared" si="78"/>
        <v>9665.739625</v>
      </c>
      <c r="F117" s="35">
        <f t="shared" si="78"/>
        <v>12914.44031</v>
      </c>
      <c r="G117" s="35">
        <f t="shared" si="78"/>
        <v>13906.35712</v>
      </c>
      <c r="H117" s="35">
        <f t="shared" si="78"/>
        <v>12540.10473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ht="14.25" customHeight="1">
      <c r="A118" s="64" t="s">
        <v>277</v>
      </c>
      <c r="B118" s="64"/>
      <c r="C118" s="63">
        <f t="shared" ref="C118:H118" si="79">C11</f>
        <v>19183.81526</v>
      </c>
      <c r="D118" s="63">
        <f t="shared" si="79"/>
        <v>22395.09471</v>
      </c>
      <c r="E118" s="63">
        <f t="shared" si="79"/>
        <v>27370.70936</v>
      </c>
      <c r="F118" s="63">
        <f t="shared" si="79"/>
        <v>34427.89611</v>
      </c>
      <c r="G118" s="63">
        <f t="shared" si="79"/>
        <v>38435.56324</v>
      </c>
      <c r="H118" s="63">
        <f t="shared" si="79"/>
        <v>39226.19184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ht="14.25" customHeight="1">
      <c r="A119" s="26" t="s">
        <v>278</v>
      </c>
      <c r="B119" s="3"/>
      <c r="C119" s="35">
        <f t="shared" ref="C119:H119" si="80">C12</f>
        <v>14205.15351</v>
      </c>
      <c r="D119" s="35">
        <f t="shared" si="80"/>
        <v>17016.72319</v>
      </c>
      <c r="E119" s="35">
        <f t="shared" si="80"/>
        <v>22205.88847</v>
      </c>
      <c r="F119" s="35">
        <f t="shared" si="80"/>
        <v>27773.84086</v>
      </c>
      <c r="G119" s="35">
        <f t="shared" si="80"/>
        <v>31622.72397</v>
      </c>
      <c r="H119" s="35">
        <f t="shared" si="80"/>
        <v>32494.85768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ht="14.25" customHeight="1">
      <c r="A120" s="37" t="s">
        <v>224</v>
      </c>
      <c r="B120" s="3"/>
      <c r="C120" s="35">
        <f t="shared" ref="C120:H120" si="81">C13</f>
        <v>3167.976612</v>
      </c>
      <c r="D120" s="35">
        <f t="shared" si="81"/>
        <v>3915.643974</v>
      </c>
      <c r="E120" s="35">
        <f t="shared" si="81"/>
        <v>4315.502158</v>
      </c>
      <c r="F120" s="35">
        <f t="shared" si="81"/>
        <v>5342.963393</v>
      </c>
      <c r="G120" s="35">
        <f t="shared" si="81"/>
        <v>5057.241723</v>
      </c>
      <c r="H120" s="35">
        <f t="shared" si="81"/>
        <v>4906.692042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ht="14.25" customHeight="1">
      <c r="A121" s="37" t="s">
        <v>155</v>
      </c>
      <c r="B121" s="3"/>
      <c r="C121" s="35">
        <f t="shared" ref="C121:H121" si="82">C14</f>
        <v>421.0064051</v>
      </c>
      <c r="D121" s="35">
        <f t="shared" si="82"/>
        <v>560.8346616</v>
      </c>
      <c r="E121" s="35">
        <f t="shared" si="82"/>
        <v>572.2596323</v>
      </c>
      <c r="F121" s="35">
        <f t="shared" si="82"/>
        <v>768.6626687</v>
      </c>
      <c r="G121" s="35">
        <f t="shared" si="82"/>
        <v>888.7860808</v>
      </c>
      <c r="H121" s="35">
        <f t="shared" si="82"/>
        <v>863.1653246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ht="14.25" customHeight="1">
      <c r="A122" s="37" t="s">
        <v>163</v>
      </c>
      <c r="B122" s="3"/>
      <c r="C122" s="35">
        <f t="shared" ref="C122:H122" si="83">C15</f>
        <v>865.0426065</v>
      </c>
      <c r="D122" s="35">
        <f t="shared" si="83"/>
        <v>1046.806314</v>
      </c>
      <c r="E122" s="35">
        <f t="shared" si="83"/>
        <v>1216.37369</v>
      </c>
      <c r="F122" s="35">
        <f t="shared" si="83"/>
        <v>1498.805213</v>
      </c>
      <c r="G122" s="35">
        <f t="shared" si="83"/>
        <v>1613.482751</v>
      </c>
      <c r="H122" s="35">
        <f t="shared" si="83"/>
        <v>1585.564283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ht="14.25" customHeight="1">
      <c r="A123" s="37" t="s">
        <v>279</v>
      </c>
      <c r="B123" s="3"/>
      <c r="C123" s="35">
        <f t="shared" ref="C123:H123" si="84">C16</f>
        <v>6076.766924</v>
      </c>
      <c r="D123" s="35">
        <f t="shared" si="84"/>
        <v>7023.277567</v>
      </c>
      <c r="E123" s="35">
        <f t="shared" si="84"/>
        <v>9530.957285</v>
      </c>
      <c r="F123" s="35">
        <f t="shared" si="84"/>
        <v>11695.71334</v>
      </c>
      <c r="G123" s="35">
        <f t="shared" si="84"/>
        <v>13967.85387</v>
      </c>
      <c r="H123" s="35">
        <f t="shared" si="84"/>
        <v>14253.16476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ht="14.25" customHeight="1">
      <c r="A124" s="37" t="s">
        <v>103</v>
      </c>
      <c r="B124" s="3"/>
      <c r="C124" s="35">
        <f t="shared" ref="C124:H124" si="85">C17</f>
        <v>3674.360968</v>
      </c>
      <c r="D124" s="35">
        <f t="shared" si="85"/>
        <v>4470.160675</v>
      </c>
      <c r="E124" s="35">
        <f t="shared" si="85"/>
        <v>6570.795703</v>
      </c>
      <c r="F124" s="35">
        <f t="shared" si="85"/>
        <v>8467.696245</v>
      </c>
      <c r="G124" s="35">
        <f t="shared" si="85"/>
        <v>10095.35954</v>
      </c>
      <c r="H124" s="35">
        <f t="shared" si="85"/>
        <v>10886.27127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ht="14.25" customHeight="1">
      <c r="A125" s="37" t="s">
        <v>280</v>
      </c>
      <c r="B125" s="3"/>
      <c r="C125" s="35">
        <f t="shared" ref="C125:H125" si="86">C18</f>
        <v>2263.644129</v>
      </c>
      <c r="D125" s="35">
        <f t="shared" si="86"/>
        <v>2654.872853</v>
      </c>
      <c r="E125" s="35">
        <f t="shared" si="86"/>
        <v>2425.916648</v>
      </c>
      <c r="F125" s="35">
        <f t="shared" si="86"/>
        <v>3894.596758</v>
      </c>
      <c r="G125" s="35">
        <f t="shared" si="86"/>
        <v>4010.247399</v>
      </c>
      <c r="H125" s="35">
        <f t="shared" si="86"/>
        <v>3886.684895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ht="14.25" customHeight="1">
      <c r="A126" s="37" t="s">
        <v>210</v>
      </c>
      <c r="B126" s="3"/>
      <c r="C126" s="35">
        <f t="shared" ref="C126:H126" si="87">C19</f>
        <v>2698.017621</v>
      </c>
      <c r="D126" s="35">
        <f t="shared" si="87"/>
        <v>2704.457279</v>
      </c>
      <c r="E126" s="35">
        <f t="shared" si="87"/>
        <v>2718.367487</v>
      </c>
      <c r="F126" s="35">
        <f t="shared" si="87"/>
        <v>2736.886335</v>
      </c>
      <c r="G126" s="35">
        <f t="shared" si="87"/>
        <v>2775.323709</v>
      </c>
      <c r="H126" s="35">
        <f t="shared" si="87"/>
        <v>2811.708116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ht="14.25" customHeight="1">
      <c r="A127" s="37" t="s">
        <v>281</v>
      </c>
      <c r="B127" s="3"/>
      <c r="C127" s="35">
        <f t="shared" ref="C127:H127" si="88">C20</f>
        <v>17.000001</v>
      </c>
      <c r="D127" s="35">
        <f t="shared" si="88"/>
        <v>19.04139</v>
      </c>
      <c r="E127" s="35">
        <f t="shared" si="88"/>
        <v>20.53675</v>
      </c>
      <c r="F127" s="35">
        <f t="shared" si="88"/>
        <v>22.572157</v>
      </c>
      <c r="G127" s="35">
        <f t="shared" si="88"/>
        <v>27.268162</v>
      </c>
      <c r="H127" s="35">
        <f t="shared" si="88"/>
        <v>32.941149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ht="14.25" customHeight="1">
      <c r="A128" s="64" t="s">
        <v>282</v>
      </c>
      <c r="B128" s="62"/>
      <c r="C128" s="63">
        <f t="shared" ref="C128:H128" si="89">C21</f>
        <v>19183.81526</v>
      </c>
      <c r="D128" s="63">
        <f t="shared" si="89"/>
        <v>22395.09471</v>
      </c>
      <c r="E128" s="63">
        <f t="shared" si="89"/>
        <v>27370.70936</v>
      </c>
      <c r="F128" s="63">
        <f t="shared" si="89"/>
        <v>34427.89611</v>
      </c>
      <c r="G128" s="63">
        <f t="shared" si="89"/>
        <v>38435.56324</v>
      </c>
      <c r="H128" s="63">
        <f t="shared" si="89"/>
        <v>39226.19184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ht="14.25" customHeight="1">
      <c r="A129" s="26" t="s">
        <v>214</v>
      </c>
      <c r="B129" s="3"/>
      <c r="C129" s="63">
        <f t="shared" ref="C129:H129" si="90">C22</f>
        <v>6717.669753</v>
      </c>
      <c r="D129" s="63">
        <f t="shared" si="90"/>
        <v>8178.157803</v>
      </c>
      <c r="E129" s="63">
        <f t="shared" si="90"/>
        <v>8530.052128</v>
      </c>
      <c r="F129" s="63">
        <f t="shared" si="90"/>
        <v>11505.02803</v>
      </c>
      <c r="G129" s="63">
        <f t="shared" si="90"/>
        <v>11569.75795</v>
      </c>
      <c r="H129" s="63">
        <f t="shared" si="90"/>
        <v>11242.10654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C2:H2"/>
    <mergeCell ref="L2:Q2"/>
    <mergeCell ref="U2:Z2"/>
    <mergeCell ref="AD2:AI2"/>
    <mergeCell ref="AM2:AR2"/>
    <mergeCell ref="AV2:BA2"/>
    <mergeCell ref="BE2:BJ2"/>
    <mergeCell ref="AV24:BA24"/>
    <mergeCell ref="BE24:BJ24"/>
    <mergeCell ref="C41:H41"/>
    <mergeCell ref="C58:H58"/>
    <mergeCell ref="C75:H75"/>
    <mergeCell ref="C92:H92"/>
    <mergeCell ref="C109:H109"/>
    <mergeCell ref="C23:H23"/>
    <mergeCell ref="L23:Q23"/>
    <mergeCell ref="C24:H24"/>
    <mergeCell ref="L24:Q24"/>
    <mergeCell ref="U24:Z24"/>
    <mergeCell ref="AD24:AI24"/>
    <mergeCell ref="AM24:AR2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hidden="1" min="2" max="2" width="3.38"/>
    <col customWidth="1" min="3" max="3" width="12.13"/>
    <col customWidth="1" min="4" max="9" width="10.88"/>
    <col customWidth="1" min="10" max="10" width="29.88"/>
    <col customWidth="1" hidden="1" min="11" max="11" width="17.88"/>
    <col customWidth="1" min="12" max="18" width="10.88"/>
    <col customWidth="1" min="19" max="19" width="38.63"/>
    <col customWidth="1" hidden="1" min="20" max="20" width="10.88"/>
    <col customWidth="1" min="21" max="27" width="10.88"/>
    <col customWidth="1" min="28" max="28" width="21.88"/>
    <col customWidth="1" hidden="1" min="29" max="29" width="10.88"/>
    <col customWidth="1" min="30" max="36" width="10.88"/>
    <col customWidth="1" min="37" max="37" width="29.38"/>
    <col customWidth="1" hidden="1" min="38" max="38" width="10.88"/>
    <col customWidth="1" min="39" max="45" width="10.88"/>
    <col customWidth="1" min="46" max="46" width="19.13"/>
    <col customWidth="1" hidden="1" min="47" max="47" width="10.88"/>
    <col customWidth="1" min="48" max="54" width="10.88"/>
    <col customWidth="1" min="55" max="55" width="19.25"/>
    <col customWidth="1" hidden="1" min="56" max="56" width="10.88"/>
    <col customWidth="1" min="57" max="62" width="10.88"/>
  </cols>
  <sheetData>
    <row r="1" ht="16.5" customHeight="1">
      <c r="B1" s="1"/>
      <c r="C1" s="19">
        <v>2.0</v>
      </c>
      <c r="D1" s="19">
        <v>8.0</v>
      </c>
      <c r="E1" s="19">
        <v>12.0</v>
      </c>
      <c r="F1" s="19">
        <v>17.0</v>
      </c>
      <c r="G1" s="19">
        <v>27.0</v>
      </c>
      <c r="H1" s="19">
        <v>37.0</v>
      </c>
      <c r="I1" s="3"/>
      <c r="K1" s="1"/>
      <c r="L1" s="19">
        <v>2.0</v>
      </c>
      <c r="M1" s="19">
        <v>8.0</v>
      </c>
      <c r="N1" s="19">
        <v>12.0</v>
      </c>
      <c r="O1" s="19">
        <v>17.0</v>
      </c>
      <c r="P1" s="19">
        <v>27.0</v>
      </c>
      <c r="Q1" s="19">
        <v>37.0</v>
      </c>
      <c r="R1" s="3"/>
      <c r="T1" s="1"/>
      <c r="U1" s="19">
        <v>2.0</v>
      </c>
      <c r="V1" s="19">
        <v>8.0</v>
      </c>
      <c r="W1" s="19">
        <v>12.0</v>
      </c>
      <c r="X1" s="19">
        <v>17.0</v>
      </c>
      <c r="Y1" s="19">
        <v>27.0</v>
      </c>
      <c r="Z1" s="19">
        <v>37.0</v>
      </c>
      <c r="AA1" s="19"/>
      <c r="AC1" s="1"/>
      <c r="AD1" s="19">
        <v>2.0</v>
      </c>
      <c r="AE1" s="19">
        <v>8.0</v>
      </c>
      <c r="AF1" s="19">
        <v>12.0</v>
      </c>
      <c r="AG1" s="19">
        <v>17.0</v>
      </c>
      <c r="AH1" s="19">
        <v>27.0</v>
      </c>
      <c r="AI1" s="19">
        <v>37.0</v>
      </c>
      <c r="AJ1" s="3"/>
      <c r="AL1" s="1"/>
      <c r="AM1" s="19">
        <v>2.0</v>
      </c>
      <c r="AN1" s="19">
        <v>8.0</v>
      </c>
      <c r="AO1" s="19">
        <v>12.0</v>
      </c>
      <c r="AP1" s="19">
        <v>17.0</v>
      </c>
      <c r="AQ1" s="19">
        <v>27.0</v>
      </c>
      <c r="AR1" s="19">
        <v>37.0</v>
      </c>
      <c r="AS1" s="3"/>
      <c r="AU1" s="1"/>
      <c r="AV1" s="19">
        <v>2.0</v>
      </c>
      <c r="AW1" s="19">
        <v>8.0</v>
      </c>
      <c r="AX1" s="19">
        <v>12.0</v>
      </c>
      <c r="AY1" s="19">
        <v>17.0</v>
      </c>
      <c r="AZ1" s="19">
        <v>27.0</v>
      </c>
      <c r="BA1" s="19">
        <v>37.0</v>
      </c>
      <c r="BB1" s="3"/>
      <c r="BD1" s="1"/>
      <c r="BE1" s="19">
        <v>2.0</v>
      </c>
      <c r="BF1" s="19">
        <v>8.0</v>
      </c>
      <c r="BG1" s="19">
        <v>12.0</v>
      </c>
      <c r="BH1" s="19">
        <v>17.0</v>
      </c>
      <c r="BI1" s="19">
        <v>27.0</v>
      </c>
      <c r="BJ1" s="19">
        <v>37.0</v>
      </c>
    </row>
    <row r="2" ht="14.25" customHeight="1">
      <c r="A2" s="3"/>
      <c r="B2" s="3"/>
      <c r="C2" s="5" t="s">
        <v>1</v>
      </c>
      <c r="D2" s="6"/>
      <c r="E2" s="6"/>
      <c r="F2" s="6"/>
      <c r="G2" s="6"/>
      <c r="H2" s="7"/>
      <c r="I2" s="3"/>
      <c r="J2" s="3"/>
      <c r="K2" s="3"/>
      <c r="L2" s="5" t="s">
        <v>1</v>
      </c>
      <c r="M2" s="6"/>
      <c r="N2" s="6"/>
      <c r="O2" s="6"/>
      <c r="P2" s="6"/>
      <c r="Q2" s="7"/>
      <c r="R2" s="3"/>
      <c r="S2" s="3"/>
      <c r="T2" s="3"/>
      <c r="U2" s="5" t="s">
        <v>1</v>
      </c>
      <c r="V2" s="6"/>
      <c r="W2" s="6"/>
      <c r="X2" s="6"/>
      <c r="Y2" s="6"/>
      <c r="Z2" s="7"/>
      <c r="AA2" s="55"/>
      <c r="AB2" s="3"/>
      <c r="AC2" s="3"/>
      <c r="AD2" s="5" t="s">
        <v>1</v>
      </c>
      <c r="AE2" s="6"/>
      <c r="AF2" s="6"/>
      <c r="AG2" s="6"/>
      <c r="AH2" s="6"/>
      <c r="AI2" s="7"/>
      <c r="AJ2" s="3"/>
      <c r="AK2" s="3"/>
      <c r="AL2" s="3"/>
      <c r="AM2" s="5" t="s">
        <v>1</v>
      </c>
      <c r="AN2" s="6"/>
      <c r="AO2" s="6"/>
      <c r="AP2" s="6"/>
      <c r="AQ2" s="6"/>
      <c r="AR2" s="7"/>
      <c r="AS2" s="3"/>
      <c r="AT2" s="3"/>
      <c r="AU2" s="3"/>
      <c r="AV2" s="5" t="s">
        <v>1</v>
      </c>
      <c r="AW2" s="6"/>
      <c r="AX2" s="6"/>
      <c r="AY2" s="6"/>
      <c r="AZ2" s="6"/>
      <c r="BA2" s="7"/>
      <c r="BB2" s="3"/>
      <c r="BC2" s="3"/>
      <c r="BD2" s="3"/>
      <c r="BE2" s="5" t="s">
        <v>1</v>
      </c>
      <c r="BF2" s="6"/>
      <c r="BG2" s="6"/>
      <c r="BH2" s="6"/>
      <c r="BI2" s="6"/>
      <c r="BJ2" s="7"/>
    </row>
    <row r="3" ht="18.75" customHeight="1">
      <c r="A3" s="56" t="s">
        <v>135</v>
      </c>
      <c r="B3" s="8"/>
      <c r="C3" s="9">
        <v>2015.0</v>
      </c>
      <c r="D3" s="10">
        <v>2021.0</v>
      </c>
      <c r="E3" s="10">
        <v>2025.0</v>
      </c>
      <c r="F3" s="10">
        <v>2030.0</v>
      </c>
      <c r="G3" s="10">
        <v>2040.0</v>
      </c>
      <c r="H3" s="11">
        <v>2050.0</v>
      </c>
      <c r="I3" s="3"/>
      <c r="J3" s="57" t="s">
        <v>397</v>
      </c>
      <c r="K3" s="8"/>
      <c r="L3" s="9">
        <v>2015.0</v>
      </c>
      <c r="M3" s="10">
        <v>2021.0</v>
      </c>
      <c r="N3" s="10">
        <v>2025.0</v>
      </c>
      <c r="O3" s="10">
        <v>2030.0</v>
      </c>
      <c r="P3" s="10">
        <v>2040.0</v>
      </c>
      <c r="Q3" s="11">
        <v>2050.0</v>
      </c>
      <c r="R3" s="3"/>
      <c r="S3" s="57" t="s">
        <v>398</v>
      </c>
      <c r="T3" s="8"/>
      <c r="U3" s="9">
        <v>2015.0</v>
      </c>
      <c r="V3" s="10">
        <v>2021.0</v>
      </c>
      <c r="W3" s="10">
        <v>2025.0</v>
      </c>
      <c r="X3" s="10">
        <v>2030.0</v>
      </c>
      <c r="Y3" s="10">
        <v>2040.0</v>
      </c>
      <c r="Z3" s="11">
        <v>2050.0</v>
      </c>
      <c r="AA3" s="58"/>
      <c r="AB3" s="57" t="s">
        <v>138</v>
      </c>
      <c r="AC3" s="8"/>
      <c r="AD3" s="9">
        <v>2015.0</v>
      </c>
      <c r="AE3" s="10">
        <v>2021.0</v>
      </c>
      <c r="AF3" s="10">
        <v>2025.0</v>
      </c>
      <c r="AG3" s="10">
        <v>2030.0</v>
      </c>
      <c r="AH3" s="10">
        <v>2040.0</v>
      </c>
      <c r="AI3" s="11">
        <v>2050.0</v>
      </c>
      <c r="AJ3" s="3"/>
      <c r="AK3" s="57" t="s">
        <v>399</v>
      </c>
      <c r="AL3" s="8"/>
      <c r="AM3" s="9">
        <v>2015.0</v>
      </c>
      <c r="AN3" s="10">
        <v>2021.0</v>
      </c>
      <c r="AO3" s="10">
        <v>2025.0</v>
      </c>
      <c r="AP3" s="10">
        <v>2030.0</v>
      </c>
      <c r="AQ3" s="10">
        <v>2040.0</v>
      </c>
      <c r="AR3" s="11">
        <v>2050.0</v>
      </c>
      <c r="AS3" s="3"/>
      <c r="AT3" s="57" t="s">
        <v>140</v>
      </c>
      <c r="AU3" s="8"/>
      <c r="AV3" s="9">
        <v>2015.0</v>
      </c>
      <c r="AW3" s="10">
        <v>2021.0</v>
      </c>
      <c r="AX3" s="10">
        <v>2025.0</v>
      </c>
      <c r="AY3" s="10">
        <v>2030.0</v>
      </c>
      <c r="AZ3" s="10">
        <v>2040.0</v>
      </c>
      <c r="BA3" s="11">
        <v>2050.0</v>
      </c>
      <c r="BB3" s="3"/>
      <c r="BC3" s="57" t="s">
        <v>141</v>
      </c>
      <c r="BD3" s="8"/>
      <c r="BE3" s="9">
        <v>2015.0</v>
      </c>
      <c r="BF3" s="10">
        <v>2021.0</v>
      </c>
      <c r="BG3" s="10">
        <v>2025.0</v>
      </c>
      <c r="BH3" s="10">
        <v>2030.0</v>
      </c>
      <c r="BI3" s="10">
        <v>2040.0</v>
      </c>
      <c r="BJ3" s="11">
        <v>2050.0</v>
      </c>
    </row>
    <row r="4" ht="16.5" customHeight="1">
      <c r="A4" s="59" t="s">
        <v>142</v>
      </c>
      <c r="B4" s="3" t="s">
        <v>287</v>
      </c>
      <c r="C4" s="32">
        <f>'Tab-reporting_shock'!C4/'Tab-reporting_baseline'!C4-1</f>
        <v>0</v>
      </c>
      <c r="D4" s="32">
        <f>'Tab-reporting_shock'!D4/'Tab-reporting_baseline'!D4-1</f>
        <v>-0.002306913189</v>
      </c>
      <c r="E4" s="32">
        <f>'Tab-reporting_shock'!E4/'Tab-reporting_baseline'!E4-1</f>
        <v>-0.01219096796</v>
      </c>
      <c r="F4" s="32">
        <f>'Tab-reporting_shock'!F4/'Tab-reporting_baseline'!F4-1</f>
        <v>-0.01771516208</v>
      </c>
      <c r="G4" s="32">
        <f>'Tab-reporting_shock'!G4/'Tab-reporting_baseline'!G4-1</f>
        <v>-0.1757145305</v>
      </c>
      <c r="H4" s="32">
        <f>'Tab-reporting_shock'!H4/'Tab-reporting_baseline'!H4-1</f>
        <v>-0.2827364564</v>
      </c>
      <c r="I4" s="3"/>
      <c r="J4" s="26" t="s">
        <v>400</v>
      </c>
      <c r="K4" s="3" t="s">
        <v>289</v>
      </c>
      <c r="L4" s="32">
        <f>'Tab-reporting_shock'!L4/'Tab-reporting_baseline'!L4-1</f>
        <v>0</v>
      </c>
      <c r="M4" s="32">
        <f>'Tab-reporting_shock'!M4/'Tab-reporting_baseline'!M4-1</f>
        <v>-0.00484397169</v>
      </c>
      <c r="N4" s="32">
        <f>'Tab-reporting_shock'!N4/'Tab-reporting_baseline'!N4-1</f>
        <v>-0.01984048354</v>
      </c>
      <c r="O4" s="32">
        <f>'Tab-reporting_shock'!O4/'Tab-reporting_baseline'!O4-1</f>
        <v>-0.02969440709</v>
      </c>
      <c r="P4" s="32">
        <f>'Tab-reporting_shock'!P4/'Tab-reporting_baseline'!P4-1</f>
        <v>-0.2743405038</v>
      </c>
      <c r="Q4" s="32">
        <f>'Tab-reporting_shock'!Q4/'Tab-reporting_baseline'!Q4-1</f>
        <v>-0.3965393718</v>
      </c>
      <c r="R4" s="3"/>
      <c r="S4" s="26" t="s">
        <v>401</v>
      </c>
      <c r="T4" s="3" t="s">
        <v>289</v>
      </c>
      <c r="U4" s="72">
        <f>'Tab-reporting_shock'!U4/'Tab-reporting_baseline'!U4-1</f>
        <v>0</v>
      </c>
      <c r="V4" s="72">
        <f>'Tab-reporting_shock'!V4/'Tab-reporting_baseline'!V4-1</f>
        <v>-0.00484397169</v>
      </c>
      <c r="W4" s="72">
        <f>'Tab-reporting_shock'!W4/'Tab-reporting_baseline'!W4-1</f>
        <v>-0.01984048354</v>
      </c>
      <c r="X4" s="72">
        <f>'Tab-reporting_shock'!X4/'Tab-reporting_baseline'!X4-1</f>
        <v>-0.02969440709</v>
      </c>
      <c r="Y4" s="72">
        <f>'Tab-reporting_shock'!Y4/'Tab-reporting_baseline'!Y4-1</f>
        <v>-0.2743405038</v>
      </c>
      <c r="Z4" s="72">
        <f>'Tab-reporting_shock'!Z4/'Tab-reporting_baseline'!Z4-1</f>
        <v>-0.3965393718</v>
      </c>
      <c r="AA4" s="60"/>
      <c r="AB4" s="37" t="s">
        <v>147</v>
      </c>
      <c r="AC4" s="3" t="s">
        <v>291</v>
      </c>
      <c r="AD4" s="14">
        <f>'Tab-reporting_shock'!AD4-'Tab-reporting_baseline'!AD4</f>
        <v>0</v>
      </c>
      <c r="AE4" s="14">
        <f>'Tab-reporting_shock'!AE4-'Tab-reporting_baseline'!AE4</f>
        <v>0.418504</v>
      </c>
      <c r="AF4" s="14">
        <f>'Tab-reporting_shock'!AF4-'Tab-reporting_baseline'!AF4</f>
        <v>2.471647</v>
      </c>
      <c r="AG4" s="14">
        <f>'Tab-reporting_shock'!AG4-'Tab-reporting_baseline'!AG4</f>
        <v>2.976174</v>
      </c>
      <c r="AH4" s="14">
        <f>'Tab-reporting_shock'!AH4-'Tab-reporting_baseline'!AH4</f>
        <v>43.419031</v>
      </c>
      <c r="AI4" s="14">
        <f>'Tab-reporting_shock'!AI4-'Tab-reporting_baseline'!AI4</f>
        <v>70.830286</v>
      </c>
      <c r="AJ4" s="3"/>
      <c r="AK4" s="37" t="s">
        <v>147</v>
      </c>
      <c r="AL4" s="3" t="s">
        <v>292</v>
      </c>
      <c r="AM4" s="32">
        <f>'Tab-reporting_shock'!AM4/'Tab-reporting_baseline'!AM4-1</f>
        <v>0</v>
      </c>
      <c r="AN4" s="32">
        <f>'Tab-reporting_shock'!AN4/'Tab-reporting_baseline'!AN4-1</f>
        <v>0.0005627232725</v>
      </c>
      <c r="AO4" s="32">
        <f>'Tab-reporting_shock'!AO4/'Tab-reporting_baseline'!AO4-1</f>
        <v>0.003059193198</v>
      </c>
      <c r="AP4" s="32">
        <f>'Tab-reporting_shock'!AP4/'Tab-reporting_baseline'!AP4-1</f>
        <v>0.00517097837</v>
      </c>
      <c r="AQ4" s="32">
        <f>'Tab-reporting_shock'!AQ4/'Tab-reporting_baseline'!AQ4-1</f>
        <v>0.06577700434</v>
      </c>
      <c r="AR4" s="32">
        <f>'Tab-reporting_shock'!AR4/'Tab-reporting_baseline'!AR4-1</f>
        <v>0.1358294614</v>
      </c>
      <c r="AS4" s="3"/>
      <c r="AT4" s="37" t="s">
        <v>147</v>
      </c>
      <c r="AU4" s="3" t="s">
        <v>293</v>
      </c>
      <c r="AV4" s="32">
        <f>'Tab-reporting_shock'!AV4/'Tab-reporting_baseline'!AV4-1</f>
        <v>0</v>
      </c>
      <c r="AW4" s="32">
        <f>'Tab-reporting_shock'!AW4/'Tab-reporting_baseline'!AW4-1</f>
        <v>0.0005609854802</v>
      </c>
      <c r="AX4" s="32">
        <f>'Tab-reporting_shock'!AX4/'Tab-reporting_baseline'!AX4-1</f>
        <v>0.00176815312</v>
      </c>
      <c r="AY4" s="32">
        <f>'Tab-reporting_shock'!AY4/'Tab-reporting_baseline'!AY4-1</f>
        <v>0.002252639755</v>
      </c>
      <c r="AZ4" s="32">
        <f>'Tab-reporting_shock'!AZ4/'Tab-reporting_baseline'!AZ4-1</f>
        <v>0.02413159266</v>
      </c>
      <c r="BA4" s="32">
        <f>'Tab-reporting_shock'!BA4/'Tab-reporting_baseline'!BA4-1</f>
        <v>0.0254275311</v>
      </c>
      <c r="BB4" s="3"/>
      <c r="BC4" s="37" t="s">
        <v>147</v>
      </c>
      <c r="BD4" s="3" t="s">
        <v>294</v>
      </c>
      <c r="BE4" s="32">
        <f>'Tab-reporting_shock'!BE4/'Tab-reporting_baseline'!BE4-1</f>
        <v>0</v>
      </c>
      <c r="BF4" s="32">
        <f>'Tab-reporting_shock'!BF4/'Tab-reporting_baseline'!BF4-1</f>
        <v>0.0002363252168</v>
      </c>
      <c r="BG4" s="32">
        <f>'Tab-reporting_shock'!BG4/'Tab-reporting_baseline'!BG4-1</f>
        <v>0.0006698283676</v>
      </c>
      <c r="BH4" s="32">
        <f>'Tab-reporting_shock'!BH4/'Tab-reporting_baseline'!BH4-1</f>
        <v>0.0004795553499</v>
      </c>
      <c r="BI4" s="32">
        <f>'Tab-reporting_shock'!BI4/'Tab-reporting_baseline'!BI4-1</f>
        <v>0.007155906667</v>
      </c>
      <c r="BJ4" s="32">
        <f>'Tab-reporting_shock'!BJ4/'Tab-reporting_baseline'!BJ4-1</f>
        <v>0.007490013301</v>
      </c>
    </row>
    <row r="5" ht="14.25" customHeight="1">
      <c r="A5" s="37" t="s">
        <v>69</v>
      </c>
      <c r="B5" s="3" t="s">
        <v>295</v>
      </c>
      <c r="C5" s="32">
        <f>'Tab-reporting_shock'!C5/'Tab-reporting_baseline'!C5-1</f>
        <v>0</v>
      </c>
      <c r="D5" s="32">
        <f>'Tab-reporting_shock'!D5/'Tab-reporting_baseline'!D5-1</f>
        <v>0.000003825876313</v>
      </c>
      <c r="E5" s="32">
        <f>'Tab-reporting_shock'!E5/'Tab-reporting_baseline'!E5-1</f>
        <v>0.00001624541607</v>
      </c>
      <c r="F5" s="32">
        <f>'Tab-reporting_shock'!F5/'Tab-reporting_baseline'!F5-1</f>
        <v>0.0000249417191</v>
      </c>
      <c r="G5" s="32">
        <f>'Tab-reporting_shock'!G5/'Tab-reporting_baseline'!G5-1</f>
        <v>0.0003727326077</v>
      </c>
      <c r="H5" s="32">
        <f>'Tab-reporting_shock'!H5/'Tab-reporting_baseline'!H5-1</f>
        <v>0.0004662983051</v>
      </c>
      <c r="I5" s="3"/>
      <c r="J5" s="37" t="s">
        <v>147</v>
      </c>
      <c r="K5" s="3" t="s">
        <v>296</v>
      </c>
      <c r="L5" s="32">
        <f>'Tab-reporting_shock'!L5/'Tab-reporting_baseline'!L5-1</f>
        <v>0</v>
      </c>
      <c r="M5" s="32">
        <f>'Tab-reporting_shock'!M5/'Tab-reporting_baseline'!M5-1</f>
        <v>-0.01056738459</v>
      </c>
      <c r="N5" s="32">
        <f>'Tab-reporting_shock'!N5/'Tab-reporting_baseline'!N5-1</f>
        <v>-0.04261428422</v>
      </c>
      <c r="O5" s="32">
        <f>'Tab-reporting_shock'!O5/'Tab-reporting_baseline'!O5-1</f>
        <v>-0.06668242594</v>
      </c>
      <c r="P5" s="32">
        <f>'Tab-reporting_shock'!P5/'Tab-reporting_baseline'!P5-1</f>
        <v>-0.4673289061</v>
      </c>
      <c r="Q5" s="32">
        <f>'Tab-reporting_shock'!Q5/'Tab-reporting_baseline'!Q5-1</f>
        <v>-0.6050031731</v>
      </c>
      <c r="R5" s="3"/>
      <c r="S5" s="37" t="s">
        <v>71</v>
      </c>
      <c r="T5" s="3" t="s">
        <v>297</v>
      </c>
      <c r="U5" s="32">
        <f>'Tab-reporting_shock'!U5/'Tab-reporting_baseline'!U5-1</f>
        <v>0</v>
      </c>
      <c r="V5" s="32">
        <f>'Tab-reporting_shock'!V5/'Tab-reporting_baseline'!V5-1</f>
        <v>-0.001900255947</v>
      </c>
      <c r="W5" s="32">
        <f>'Tab-reporting_shock'!W5/'Tab-reporting_baseline'!W5-1</f>
        <v>-0.006097598902</v>
      </c>
      <c r="X5" s="32">
        <f>'Tab-reporting_shock'!X5/'Tab-reporting_baseline'!X5-1</f>
        <v>-0.008766908098</v>
      </c>
      <c r="Y5" s="32">
        <f>'Tab-reporting_shock'!Y5/'Tab-reporting_baseline'!Y5-1</f>
        <v>-0.1817379708</v>
      </c>
      <c r="Z5" s="32">
        <f>'Tab-reporting_shock'!Z5/'Tab-reporting_baseline'!Z5-1</f>
        <v>-0.343414619</v>
      </c>
      <c r="AA5" s="35"/>
      <c r="AB5" s="37" t="s">
        <v>155</v>
      </c>
      <c r="AC5" s="3" t="s">
        <v>298</v>
      </c>
      <c r="AD5" s="14">
        <f>'Tab-reporting_shock'!AD5-'Tab-reporting_baseline'!AD5</f>
        <v>0</v>
      </c>
      <c r="AE5" s="14">
        <f>'Tab-reporting_shock'!AE5-'Tab-reporting_baseline'!AE5</f>
        <v>0.0269105</v>
      </c>
      <c r="AF5" s="14">
        <f>'Tab-reporting_shock'!AF5-'Tab-reporting_baseline'!AF5</f>
        <v>0.1786344</v>
      </c>
      <c r="AG5" s="14">
        <f>'Tab-reporting_shock'!AG5-'Tab-reporting_baseline'!AG5</f>
        <v>0.2363693</v>
      </c>
      <c r="AH5" s="14">
        <f>'Tab-reporting_shock'!AH5-'Tab-reporting_baseline'!AH5</f>
        <v>2.4978728</v>
      </c>
      <c r="AI5" s="14">
        <f>'Tab-reporting_shock'!AI5-'Tab-reporting_baseline'!AI5</f>
        <v>1.5987389</v>
      </c>
      <c r="AJ5" s="3"/>
      <c r="AK5" s="37" t="s">
        <v>155</v>
      </c>
      <c r="AL5" s="3" t="s">
        <v>299</v>
      </c>
      <c r="AM5" s="32">
        <f>'Tab-reporting_shock'!AM5/'Tab-reporting_baseline'!AM5-1</f>
        <v>0</v>
      </c>
      <c r="AN5" s="32">
        <f>'Tab-reporting_shock'!AN5/'Tab-reporting_baseline'!AN5-1</f>
        <v>0.0002019146423</v>
      </c>
      <c r="AO5" s="32">
        <f>'Tab-reporting_shock'!AO5/'Tab-reporting_baseline'!AO5-1</f>
        <v>0.001090161494</v>
      </c>
      <c r="AP5" s="32">
        <f>'Tab-reporting_shock'!AP5/'Tab-reporting_baseline'!AP5-1</f>
        <v>0.001622062737</v>
      </c>
      <c r="AQ5" s="32">
        <f>'Tab-reporting_shock'!AQ5/'Tab-reporting_baseline'!AQ5-1</f>
        <v>0.01826817377</v>
      </c>
      <c r="AR5" s="32">
        <f>'Tab-reporting_shock'!AR5/'Tab-reporting_baseline'!AR5-1</f>
        <v>0.0316677141</v>
      </c>
      <c r="AS5" s="3"/>
      <c r="AT5" s="37" t="s">
        <v>155</v>
      </c>
      <c r="AU5" s="3" t="s">
        <v>300</v>
      </c>
      <c r="AV5" s="32">
        <f>'Tab-reporting_shock'!AV5/'Tab-reporting_baseline'!AV5-1</f>
        <v>0</v>
      </c>
      <c r="AW5" s="32">
        <f>'Tab-reporting_shock'!AW5/'Tab-reporting_baseline'!AW5-1</f>
        <v>0.0003198491005</v>
      </c>
      <c r="AX5" s="32">
        <f>'Tab-reporting_shock'!AX5/'Tab-reporting_baseline'!AX5-1</f>
        <v>0.001055019556</v>
      </c>
      <c r="AY5" s="32">
        <f>'Tab-reporting_shock'!AY5/'Tab-reporting_baseline'!AY5-1</f>
        <v>0.001224767872</v>
      </c>
      <c r="AZ5" s="32">
        <f>'Tab-reporting_shock'!AZ5/'Tab-reporting_baseline'!AZ5-1</f>
        <v>0.01419912363</v>
      </c>
      <c r="BA5" s="32">
        <f>'Tab-reporting_shock'!BA5/'Tab-reporting_baseline'!BA5-1</f>
        <v>0.01080861169</v>
      </c>
      <c r="BB5" s="3"/>
      <c r="BC5" s="37" t="s">
        <v>155</v>
      </c>
      <c r="BD5" s="3" t="s">
        <v>301</v>
      </c>
      <c r="BE5" s="32">
        <f>'Tab-reporting_shock'!BE5/'Tab-reporting_baseline'!BE5-1</f>
        <v>0</v>
      </c>
      <c r="BF5" s="32">
        <f>'Tab-reporting_shock'!BF5/'Tab-reporting_baseline'!BF5-1</f>
        <v>0.0001473782131</v>
      </c>
      <c r="BG5" s="32">
        <f>'Tab-reporting_shock'!BG5/'Tab-reporting_baseline'!BG5-1</f>
        <v>0.0005006424973</v>
      </c>
      <c r="BH5" s="32">
        <f>'Tab-reporting_shock'!BH5/'Tab-reporting_baseline'!BH5-1</f>
        <v>0.0004296284043</v>
      </c>
      <c r="BI5" s="32">
        <f>'Tab-reporting_shock'!BI5/'Tab-reporting_baseline'!BI5-1</f>
        <v>0.001493081454</v>
      </c>
      <c r="BJ5" s="32">
        <f>'Tab-reporting_shock'!BJ5/'Tab-reporting_baseline'!BJ5-1</f>
        <v>-0.007826632151</v>
      </c>
    </row>
    <row r="6" ht="14.25" customHeight="1">
      <c r="A6" s="37" t="s">
        <v>71</v>
      </c>
      <c r="B6" s="3" t="s">
        <v>303</v>
      </c>
      <c r="C6" s="32">
        <f>'Tab-reporting_shock'!C6/'Tab-reporting_baseline'!C6-1</f>
        <v>0</v>
      </c>
      <c r="D6" s="32">
        <f>'Tab-reporting_shock'!D6/'Tab-reporting_baseline'!D6-1</f>
        <v>0.001769032536</v>
      </c>
      <c r="E6" s="32">
        <f>'Tab-reporting_shock'!E6/'Tab-reporting_baseline'!E6-1</f>
        <v>0.001103991181</v>
      </c>
      <c r="F6" s="32">
        <f>'Tab-reporting_shock'!F6/'Tab-reporting_baseline'!F6-1</f>
        <v>0.003078630749</v>
      </c>
      <c r="G6" s="32">
        <f>'Tab-reporting_shock'!G6/'Tab-reporting_baseline'!G6-1</f>
        <v>0.6586198208</v>
      </c>
      <c r="H6" s="32">
        <f>'Tab-reporting_shock'!H6/'Tab-reporting_baseline'!H6-1</f>
        <v>1.522220116</v>
      </c>
      <c r="I6" s="3"/>
      <c r="J6" s="37" t="s">
        <v>155</v>
      </c>
      <c r="K6" s="3" t="s">
        <v>304</v>
      </c>
      <c r="L6" s="32">
        <f>'Tab-reporting_shock'!L6/'Tab-reporting_baseline'!L6-1</f>
        <v>0</v>
      </c>
      <c r="M6" s="32">
        <f>'Tab-reporting_shock'!M6/'Tab-reporting_baseline'!M6-1</f>
        <v>-0.001835342376</v>
      </c>
      <c r="N6" s="32">
        <f>'Tab-reporting_shock'!N6/'Tab-reporting_baseline'!N6-1</f>
        <v>-0.006235974999</v>
      </c>
      <c r="O6" s="32">
        <f>'Tab-reporting_shock'!O6/'Tab-reporting_baseline'!O6-1</f>
        <v>-0.008716092965</v>
      </c>
      <c r="P6" s="32">
        <f>'Tab-reporting_shock'!P6/'Tab-reporting_baseline'!P6-1</f>
        <v>-0.1876015629</v>
      </c>
      <c r="Q6" s="32">
        <f>'Tab-reporting_shock'!Q6/'Tab-reporting_baseline'!Q6-1</f>
        <v>-0.3626411068</v>
      </c>
      <c r="R6" s="3"/>
      <c r="S6" s="37" t="s">
        <v>73</v>
      </c>
      <c r="T6" s="3" t="s">
        <v>305</v>
      </c>
      <c r="U6" s="32">
        <f>'Tab-reporting_shock'!U6/'Tab-reporting_baseline'!U6-1</f>
        <v>0</v>
      </c>
      <c r="V6" s="32">
        <f>'Tab-reporting_shock'!V6/'Tab-reporting_baseline'!V6-1</f>
        <v>-0.008631053368</v>
      </c>
      <c r="W6" s="32">
        <f>'Tab-reporting_shock'!W6/'Tab-reporting_baseline'!W6-1</f>
        <v>-0.03069844957</v>
      </c>
      <c r="X6" s="32">
        <f>'Tab-reporting_shock'!X6/'Tab-reporting_baseline'!X6-1</f>
        <v>-0.0583820683</v>
      </c>
      <c r="Y6" s="32">
        <f>'Tab-reporting_shock'!Y6/'Tab-reporting_baseline'!Y6-1</f>
        <v>-0.4665682102</v>
      </c>
      <c r="Z6" s="32">
        <f>'Tab-reporting_shock'!Z6/'Tab-reporting_baseline'!Z6-1</f>
        <v>-0.5640857501</v>
      </c>
      <c r="AA6" s="35"/>
      <c r="AB6" s="37" t="s">
        <v>163</v>
      </c>
      <c r="AC6" s="3" t="s">
        <v>306</v>
      </c>
      <c r="AD6" s="14">
        <f>'Tab-reporting_shock'!AD6-'Tab-reporting_baseline'!AD6</f>
        <v>0</v>
      </c>
      <c r="AE6" s="14">
        <f>'Tab-reporting_shock'!AE6-'Tab-reporting_baseline'!AE6</f>
        <v>0.250152</v>
      </c>
      <c r="AF6" s="14">
        <f>'Tab-reporting_shock'!AF6-'Tab-reporting_baseline'!AF6</f>
        <v>1.303659</v>
      </c>
      <c r="AG6" s="14">
        <f>'Tab-reporting_shock'!AG6-'Tab-reporting_baseline'!AG6</f>
        <v>1.350889</v>
      </c>
      <c r="AH6" s="14">
        <f>'Tab-reporting_shock'!AH6-'Tab-reporting_baseline'!AH6</f>
        <v>20.537125</v>
      </c>
      <c r="AI6" s="14">
        <f>'Tab-reporting_shock'!AI6-'Tab-reporting_baseline'!AI6</f>
        <v>29.714149</v>
      </c>
      <c r="AJ6" s="3"/>
      <c r="AK6" s="37" t="s">
        <v>163</v>
      </c>
      <c r="AL6" s="3" t="s">
        <v>307</v>
      </c>
      <c r="AM6" s="32">
        <f>'Tab-reporting_shock'!AM6/'Tab-reporting_baseline'!AM6-1</f>
        <v>0</v>
      </c>
      <c r="AN6" s="32">
        <f>'Tab-reporting_shock'!AN6/'Tab-reporting_baseline'!AN6-1</f>
        <v>0.000163900094</v>
      </c>
      <c r="AO6" s="32">
        <f>'Tab-reporting_shock'!AO6/'Tab-reporting_baseline'!AO6-1</f>
        <v>0.0009508291336</v>
      </c>
      <c r="AP6" s="32">
        <f>'Tab-reporting_shock'!AP6/'Tab-reporting_baseline'!AP6-1</f>
        <v>0.001419947271</v>
      </c>
      <c r="AQ6" s="32">
        <f>'Tab-reporting_shock'!AQ6/'Tab-reporting_baseline'!AQ6-1</f>
        <v>0.01840588823</v>
      </c>
      <c r="AR6" s="32">
        <f>'Tab-reporting_shock'!AR6/'Tab-reporting_baseline'!AR6-1</f>
        <v>0.03967639516</v>
      </c>
      <c r="AS6" s="3"/>
      <c r="AT6" s="37" t="s">
        <v>163</v>
      </c>
      <c r="AU6" s="3" t="s">
        <v>308</v>
      </c>
      <c r="AV6" s="32">
        <f>'Tab-reporting_shock'!AV6/'Tab-reporting_baseline'!AV6-1</f>
        <v>0</v>
      </c>
      <c r="AW6" s="32">
        <f>'Tab-reporting_shock'!AW6/'Tab-reporting_baseline'!AW6-1</f>
        <v>0.0002408496043</v>
      </c>
      <c r="AX6" s="32">
        <f>'Tab-reporting_shock'!AX6/'Tab-reporting_baseline'!AX6-1</f>
        <v>0.0007813359782</v>
      </c>
      <c r="AY6" s="32">
        <f>'Tab-reporting_shock'!AY6/'Tab-reporting_baseline'!AY6-1</f>
        <v>0.0008426994826</v>
      </c>
      <c r="AZ6" s="32">
        <f>'Tab-reporting_shock'!AZ6/'Tab-reporting_baseline'!AZ6-1</f>
        <v>0.01082651421</v>
      </c>
      <c r="BA6" s="32">
        <f>'Tab-reporting_shock'!BA6/'Tab-reporting_baseline'!BA6-1</f>
        <v>0.01471450884</v>
      </c>
      <c r="BB6" s="3"/>
      <c r="BC6" s="37" t="s">
        <v>163</v>
      </c>
      <c r="BD6" s="3" t="s">
        <v>309</v>
      </c>
      <c r="BE6" s="32">
        <f>'Tab-reporting_shock'!BE6/'Tab-reporting_baseline'!BE6-1</f>
        <v>0</v>
      </c>
      <c r="BF6" s="32">
        <f>'Tab-reporting_shock'!BF6/'Tab-reporting_baseline'!BF6-1</f>
        <v>0.0002026189838</v>
      </c>
      <c r="BG6" s="32">
        <f>'Tab-reporting_shock'!BG6/'Tab-reporting_baseline'!BG6-1</f>
        <v>0.0005558615334</v>
      </c>
      <c r="BH6" s="32">
        <f>'Tab-reporting_shock'!BH6/'Tab-reporting_baseline'!BH6-1</f>
        <v>0.0004587575054</v>
      </c>
      <c r="BI6" s="32">
        <f>'Tab-reporting_shock'!BI6/'Tab-reporting_baseline'!BI6-1</f>
        <v>0.006721390433</v>
      </c>
      <c r="BJ6" s="32">
        <f>'Tab-reporting_shock'!BJ6/'Tab-reporting_baseline'!BJ6-1</f>
        <v>0.009710049028</v>
      </c>
    </row>
    <row r="7" ht="14.25" customHeight="1">
      <c r="A7" s="37" t="s">
        <v>73</v>
      </c>
      <c r="B7" s="3" t="s">
        <v>310</v>
      </c>
      <c r="C7" s="32">
        <f>'Tab-reporting_shock'!C7/'Tab-reporting_baseline'!C7-1</f>
        <v>0</v>
      </c>
      <c r="D7" s="32">
        <f>'Tab-reporting_shock'!D7/'Tab-reporting_baseline'!D7-1</f>
        <v>-0.01060999534</v>
      </c>
      <c r="E7" s="32">
        <f>'Tab-reporting_shock'!E7/'Tab-reporting_baseline'!E7-1</f>
        <v>-0.03052455779</v>
      </c>
      <c r="F7" s="32">
        <f>'Tab-reporting_shock'!F7/'Tab-reporting_baseline'!F7-1</f>
        <v>-0.0676275569</v>
      </c>
      <c r="G7" s="32">
        <f>'Tab-reporting_shock'!G7/'Tab-reporting_baseline'!G7-1</f>
        <v>-0.4479973518</v>
      </c>
      <c r="H7" s="32">
        <f>'Tab-reporting_shock'!H7/'Tab-reporting_baseline'!H7-1</f>
        <v>-0.3211186887</v>
      </c>
      <c r="I7" s="3"/>
      <c r="J7" s="37" t="s">
        <v>163</v>
      </c>
      <c r="K7" s="3" t="s">
        <v>311</v>
      </c>
      <c r="L7" s="32">
        <f>'Tab-reporting_shock'!L7/'Tab-reporting_baseline'!L7-1</f>
        <v>0</v>
      </c>
      <c r="M7" s="32">
        <f>'Tab-reporting_shock'!M7/'Tab-reporting_baseline'!M7-1</f>
        <v>-0.003486631256</v>
      </c>
      <c r="N7" s="32">
        <f>'Tab-reporting_shock'!N7/'Tab-reporting_baseline'!N7-1</f>
        <v>-0.01417502696</v>
      </c>
      <c r="O7" s="32">
        <f>'Tab-reporting_shock'!O7/'Tab-reporting_baseline'!O7-1</f>
        <v>-0.02096821347</v>
      </c>
      <c r="P7" s="32">
        <f>'Tab-reporting_shock'!P7/'Tab-reporting_baseline'!P7-1</f>
        <v>-0.3097078631</v>
      </c>
      <c r="Q7" s="32">
        <f>'Tab-reporting_shock'!Q7/'Tab-reporting_baseline'!Q7-1</f>
        <v>-0.5038240999</v>
      </c>
      <c r="R7" s="3"/>
      <c r="S7" s="37" t="s">
        <v>75</v>
      </c>
      <c r="T7" s="3" t="s">
        <v>312</v>
      </c>
      <c r="U7" s="32">
        <f>'Tab-reporting_shock'!U7/'Tab-reporting_baseline'!U7-1</f>
        <v>0</v>
      </c>
      <c r="V7" s="32">
        <f>'Tab-reporting_shock'!V7/'Tab-reporting_baseline'!V7-1</f>
        <v>-0.004179849033</v>
      </c>
      <c r="W7" s="32">
        <f>'Tab-reporting_shock'!W7/'Tab-reporting_baseline'!W7-1</f>
        <v>-0.01943858994</v>
      </c>
      <c r="X7" s="32">
        <f>'Tab-reporting_shock'!X7/'Tab-reporting_baseline'!X7-1</f>
        <v>-0.02530323459</v>
      </c>
      <c r="Y7" s="32">
        <f>'Tab-reporting_shock'!Y7/'Tab-reporting_baseline'!Y7-1</f>
        <v>-0.2310212636</v>
      </c>
      <c r="Z7" s="32">
        <f>'Tab-reporting_shock'!Z7/'Tab-reporting_baseline'!Z7-1</f>
        <v>-0.3634754949</v>
      </c>
      <c r="AA7" s="35"/>
      <c r="AB7" s="37" t="s">
        <v>171</v>
      </c>
      <c r="AC7" s="3" t="s">
        <v>313</v>
      </c>
      <c r="AD7" s="14">
        <f>'Tab-reporting_shock'!AD7-'Tab-reporting_baseline'!AD7</f>
        <v>0</v>
      </c>
      <c r="AE7" s="14">
        <f>'Tab-reporting_shock'!AE7-'Tab-reporting_baseline'!AE7</f>
        <v>0.00030594</v>
      </c>
      <c r="AF7" s="14">
        <f>'Tab-reporting_shock'!AF7-'Tab-reporting_baseline'!AF7</f>
        <v>-0.1388394</v>
      </c>
      <c r="AG7" s="14">
        <f>'Tab-reporting_shock'!AG7-'Tab-reporting_baseline'!AG7</f>
        <v>-0.26250261</v>
      </c>
      <c r="AH7" s="14">
        <f>'Tab-reporting_shock'!AH7-'Tab-reporting_baseline'!AH7</f>
        <v>-2.797906</v>
      </c>
      <c r="AI7" s="14">
        <f>'Tab-reporting_shock'!AI7-'Tab-reporting_baseline'!AI7</f>
        <v>-3.96960236</v>
      </c>
      <c r="AJ7" s="3"/>
      <c r="AK7" s="37" t="s">
        <v>171</v>
      </c>
      <c r="AL7" s="3" t="s">
        <v>314</v>
      </c>
      <c r="AM7" s="32">
        <f>'Tab-reporting_shock'!AM7/'Tab-reporting_baseline'!AM7-1</f>
        <v>0</v>
      </c>
      <c r="AN7" s="32">
        <f>'Tab-reporting_shock'!AN7/'Tab-reporting_baseline'!AN7-1</f>
        <v>-0.00007149315054</v>
      </c>
      <c r="AO7" s="32">
        <f>'Tab-reporting_shock'!AO7/'Tab-reporting_baseline'!AO7-1</f>
        <v>-0.006019657944</v>
      </c>
      <c r="AP7" s="32">
        <f>'Tab-reporting_shock'!AP7/'Tab-reporting_baseline'!AP7-1</f>
        <v>-0.01152189458</v>
      </c>
      <c r="AQ7" s="32">
        <f>'Tab-reporting_shock'!AQ7/'Tab-reporting_baseline'!AQ7-1</f>
        <v>-0.1571206166</v>
      </c>
      <c r="AR7" s="32">
        <f>'Tab-reporting_shock'!AR7/'Tab-reporting_baseline'!AR7-1</f>
        <v>-0.3091024107</v>
      </c>
      <c r="AS7" s="3"/>
      <c r="AT7" s="37" t="s">
        <v>171</v>
      </c>
      <c r="AU7" s="3" t="s">
        <v>315</v>
      </c>
      <c r="AV7" s="32">
        <f>'Tab-reporting_shock'!AV7/'Tab-reporting_baseline'!AV7-1</f>
        <v>0</v>
      </c>
      <c r="AW7" s="32">
        <f>'Tab-reporting_shock'!AW7/'Tab-reporting_baseline'!AW7-1</f>
        <v>-0.00005055379716</v>
      </c>
      <c r="AX7" s="32">
        <f>'Tab-reporting_shock'!AX7/'Tab-reporting_baseline'!AX7-1</f>
        <v>-0.005516195105</v>
      </c>
      <c r="AY7" s="32">
        <f>'Tab-reporting_shock'!AY7/'Tab-reporting_baseline'!AY7-1</f>
        <v>-0.008622253038</v>
      </c>
      <c r="AZ7" s="32">
        <f>'Tab-reporting_shock'!AZ7/'Tab-reporting_baseline'!AZ7-1</f>
        <v>-0.1283982521</v>
      </c>
      <c r="BA7" s="32">
        <f>'Tab-reporting_shock'!BA7/'Tab-reporting_baseline'!BA7-1</f>
        <v>-0.2364098832</v>
      </c>
      <c r="BB7" s="3"/>
      <c r="BC7" s="37" t="s">
        <v>171</v>
      </c>
      <c r="BD7" s="3" t="s">
        <v>316</v>
      </c>
      <c r="BE7" s="32">
        <f>'Tab-reporting_shock'!BE7/'Tab-reporting_baseline'!BE7-1</f>
        <v>0</v>
      </c>
      <c r="BF7" s="32">
        <f>'Tab-reporting_shock'!BF7/'Tab-reporting_baseline'!BF7-1</f>
        <v>-0.00006737243145</v>
      </c>
      <c r="BG7" s="32">
        <f>'Tab-reporting_shock'!BG7/'Tab-reporting_baseline'!BG7-1</f>
        <v>-0.006495913592</v>
      </c>
      <c r="BH7" s="32">
        <f>'Tab-reporting_shock'!BH7/'Tab-reporting_baseline'!BH7-1</f>
        <v>-0.01016841704</v>
      </c>
      <c r="BI7" s="32">
        <f>'Tab-reporting_shock'!BI7/'Tab-reporting_baseline'!BI7-1</f>
        <v>-0.1481762399</v>
      </c>
      <c r="BJ7" s="32">
        <f>'Tab-reporting_shock'!BJ7/'Tab-reporting_baseline'!BJ7-1</f>
        <v>-0.2726561398</v>
      </c>
    </row>
    <row r="8" ht="14.25" customHeight="1">
      <c r="A8" s="37" t="s">
        <v>75</v>
      </c>
      <c r="B8" s="3" t="s">
        <v>317</v>
      </c>
      <c r="C8" s="32">
        <f>'Tab-reporting_shock'!C8/'Tab-reporting_baseline'!C8-1</f>
        <v>0</v>
      </c>
      <c r="D8" s="32">
        <f>'Tab-reporting_shock'!D8/'Tab-reporting_baseline'!D8-1</f>
        <v>-0.002955076282</v>
      </c>
      <c r="E8" s="32">
        <f>'Tab-reporting_shock'!E8/'Tab-reporting_baseline'!E8-1</f>
        <v>-0.01587380427</v>
      </c>
      <c r="F8" s="32">
        <f>'Tab-reporting_shock'!F8/'Tab-reporting_baseline'!F8-1</f>
        <v>-0.02103258627</v>
      </c>
      <c r="G8" s="32">
        <f>'Tab-reporting_shock'!G8/'Tab-reporting_baseline'!G8-1</f>
        <v>-0.2116930602</v>
      </c>
      <c r="H8" s="32">
        <f>'Tab-reporting_shock'!H8/'Tab-reporting_baseline'!H8-1</f>
        <v>-0.3453209034</v>
      </c>
      <c r="I8" s="3"/>
      <c r="J8" s="37" t="s">
        <v>171</v>
      </c>
      <c r="K8" s="3" t="s">
        <v>318</v>
      </c>
      <c r="L8" s="32">
        <f>'Tab-reporting_shock'!L8/'Tab-reporting_baseline'!L8-1</f>
        <v>0</v>
      </c>
      <c r="M8" s="32">
        <f>'Tab-reporting_shock'!M8/'Tab-reporting_baseline'!M8-1</f>
        <v>-0.002549109353</v>
      </c>
      <c r="N8" s="32">
        <f>'Tab-reporting_shock'!N8/'Tab-reporting_baseline'!N8-1</f>
        <v>-0.01281629531</v>
      </c>
      <c r="O8" s="32">
        <f>'Tab-reporting_shock'!O8/'Tab-reporting_baseline'!O8-1</f>
        <v>-0.01909385615</v>
      </c>
      <c r="P8" s="32">
        <f>'Tab-reporting_shock'!P8/'Tab-reporting_baseline'!P8-1</f>
        <v>-0.3071187058</v>
      </c>
      <c r="Q8" s="32">
        <f>'Tab-reporting_shock'!Q8/'Tab-reporting_baseline'!Q8-1</f>
        <v>-0.5312616119</v>
      </c>
      <c r="R8" s="3"/>
      <c r="S8" s="37" t="s">
        <v>178</v>
      </c>
      <c r="T8" s="3" t="s">
        <v>319</v>
      </c>
      <c r="U8" s="72">
        <f>'Tab-reporting_shock'!U8/'Tab-reporting_baseline'!U8-1</f>
        <v>0</v>
      </c>
      <c r="V8" s="72">
        <f>'Tab-reporting_shock'!V8/'Tab-reporting_baseline'!V8-1</f>
        <v>-0.01068158601</v>
      </c>
      <c r="W8" s="72">
        <f>'Tab-reporting_shock'!W8/'Tab-reporting_baseline'!W8-1</f>
        <v>-0.02129429284</v>
      </c>
      <c r="X8" s="72">
        <f>'Tab-reporting_shock'!X8/'Tab-reporting_baseline'!X8-1</f>
        <v>-0.02586219595</v>
      </c>
      <c r="Y8" s="72">
        <f>'Tab-reporting_shock'!Y8/'Tab-reporting_baseline'!Y8-1</f>
        <v>-0.3615379522</v>
      </c>
      <c r="Z8" s="72">
        <f>'Tab-reporting_shock'!Z8/'Tab-reporting_baseline'!Z8-1</f>
        <v>-0.544814536</v>
      </c>
      <c r="AA8" s="60"/>
      <c r="AB8" s="37" t="s">
        <v>77</v>
      </c>
      <c r="AC8" s="3" t="s">
        <v>320</v>
      </c>
      <c r="AD8" s="14">
        <f>'Tab-reporting_shock'!AD8-'Tab-reporting_baseline'!AD8</f>
        <v>0</v>
      </c>
      <c r="AE8" s="14">
        <f>'Tab-reporting_shock'!AE8-'Tab-reporting_baseline'!AE8</f>
        <v>0.006789729</v>
      </c>
      <c r="AF8" s="14">
        <f>'Tab-reporting_shock'!AF8-'Tab-reporting_baseline'!AF8</f>
        <v>0.00702706</v>
      </c>
      <c r="AG8" s="14">
        <f>'Tab-reporting_shock'!AG8-'Tab-reporting_baseline'!AG8</f>
        <v>-0.00779603</v>
      </c>
      <c r="AH8" s="14">
        <f>'Tab-reporting_shock'!AH8-'Tab-reporting_baseline'!AH8</f>
        <v>-0.26421943</v>
      </c>
      <c r="AI8" s="14">
        <f>'Tab-reporting_shock'!AI8-'Tab-reporting_baseline'!AI8</f>
        <v>-0.82580803</v>
      </c>
      <c r="AJ8" s="3"/>
      <c r="AK8" s="37" t="s">
        <v>77</v>
      </c>
      <c r="AL8" s="3" t="s">
        <v>321</v>
      </c>
      <c r="AM8" s="32">
        <f>'Tab-reporting_shock'!AM8/'Tab-reporting_baseline'!AM8-1</f>
        <v>0</v>
      </c>
      <c r="AN8" s="32">
        <f>'Tab-reporting_shock'!AN8/'Tab-reporting_baseline'!AN8-1</f>
        <v>0.001490762161</v>
      </c>
      <c r="AO8" s="32">
        <f>'Tab-reporting_shock'!AO8/'Tab-reporting_baseline'!AO8-1</f>
        <v>0.002111406983</v>
      </c>
      <c r="AP8" s="32">
        <f>'Tab-reporting_shock'!AP8/'Tab-reporting_baseline'!AP8-1</f>
        <v>0.002654998455</v>
      </c>
      <c r="AQ8" s="32">
        <f>'Tab-reporting_shock'!AQ8/'Tab-reporting_baseline'!AQ8-1</f>
        <v>0.01788251718</v>
      </c>
      <c r="AR8" s="32">
        <f>'Tab-reporting_shock'!AR8/'Tab-reporting_baseline'!AR8-1</f>
        <v>0.03287781199</v>
      </c>
      <c r="AS8" s="3"/>
      <c r="AT8" s="37" t="s">
        <v>77</v>
      </c>
      <c r="AU8" s="3" t="s">
        <v>322</v>
      </c>
      <c r="AV8" s="32">
        <f>'Tab-reporting_shock'!AV8/'Tab-reporting_baseline'!AV8-1</f>
        <v>0</v>
      </c>
      <c r="AW8" s="32">
        <f>'Tab-reporting_shock'!AW8/'Tab-reporting_baseline'!AW8-1</f>
        <v>0.01276932032</v>
      </c>
      <c r="AX8" s="32">
        <f>'Tab-reporting_shock'!AX8/'Tab-reporting_baseline'!AX8-1</f>
        <v>0.03484025038</v>
      </c>
      <c r="AY8" s="32">
        <f>'Tab-reporting_shock'!AY8/'Tab-reporting_baseline'!AY8-1</f>
        <v>0.03268765535</v>
      </c>
      <c r="AZ8" s="32">
        <f>'Tab-reporting_shock'!AZ8/'Tab-reporting_baseline'!AZ8-1</f>
        <v>0.4222153513</v>
      </c>
      <c r="BA8" s="32">
        <f>'Tab-reporting_shock'!BA8/'Tab-reporting_baseline'!BA8-1</f>
        <v>0.3244751411</v>
      </c>
      <c r="BB8" s="3"/>
      <c r="BC8" s="37" t="s">
        <v>77</v>
      </c>
      <c r="BD8" s="3" t="s">
        <v>323</v>
      </c>
      <c r="BE8" s="32">
        <f>'Tab-reporting_shock'!BE8/'Tab-reporting_baseline'!BE8-1</f>
        <v>0</v>
      </c>
      <c r="BF8" s="32">
        <f>'Tab-reporting_shock'!BF8/'Tab-reporting_baseline'!BF8-1</f>
        <v>0.0001396112266</v>
      </c>
      <c r="BG8" s="32">
        <f>'Tab-reporting_shock'!BG8/'Tab-reporting_baseline'!BG8-1</f>
        <v>-0.00478887494</v>
      </c>
      <c r="BH8" s="32">
        <f>'Tab-reporting_shock'!BH8/'Tab-reporting_baseline'!BH8-1</f>
        <v>-0.006653454392</v>
      </c>
      <c r="BI8" s="32">
        <f>'Tab-reporting_shock'!BI8/'Tab-reporting_baseline'!BI8-1</f>
        <v>-0.1049013232</v>
      </c>
      <c r="BJ8" s="32">
        <f>'Tab-reporting_shock'!BJ8/'Tab-reporting_baseline'!BJ8-1</f>
        <v>-0.1870567434</v>
      </c>
    </row>
    <row r="9" ht="14.25" customHeight="1">
      <c r="A9" s="37" t="s">
        <v>77</v>
      </c>
      <c r="B9" s="3" t="s">
        <v>324</v>
      </c>
      <c r="C9" s="32">
        <f>'Tab-reporting_shock'!C9/'Tab-reporting_baseline'!C9-1</f>
        <v>0</v>
      </c>
      <c r="D9" s="32">
        <f>'Tab-reporting_shock'!D9/'Tab-reporting_baseline'!D9-1</f>
        <v>0.0004385051375</v>
      </c>
      <c r="E9" s="32">
        <f>'Tab-reporting_shock'!E9/'Tab-reporting_baseline'!E9-1</f>
        <v>-0.003696239429</v>
      </c>
      <c r="F9" s="32">
        <f>'Tab-reporting_shock'!F9/'Tab-reporting_baseline'!F9-1</f>
        <v>-0.004978126248</v>
      </c>
      <c r="G9" s="32">
        <f>'Tab-reporting_shock'!G9/'Tab-reporting_baseline'!G9-1</f>
        <v>-0.092546231</v>
      </c>
      <c r="H9" s="32">
        <f>'Tab-reporting_shock'!H9/'Tab-reporting_baseline'!H9-1</f>
        <v>-0.1737989184</v>
      </c>
      <c r="I9" s="3"/>
      <c r="J9" s="37" t="s">
        <v>77</v>
      </c>
      <c r="K9" s="3" t="s">
        <v>325</v>
      </c>
      <c r="L9" s="32">
        <f>'Tab-reporting_shock'!L9/'Tab-reporting_baseline'!L9-1</f>
        <v>0</v>
      </c>
      <c r="M9" s="32">
        <f>'Tab-reporting_shock'!M9/'Tab-reporting_baseline'!M9-1</f>
        <v>-0.0006237042423</v>
      </c>
      <c r="N9" s="32">
        <f>'Tab-reporting_shock'!N9/'Tab-reporting_baseline'!N9-1</f>
        <v>-0.007941825672</v>
      </c>
      <c r="O9" s="32">
        <f>'Tab-reporting_shock'!O9/'Tab-reporting_baseline'!O9-1</f>
        <v>-0.01130913611</v>
      </c>
      <c r="P9" s="32">
        <f>'Tab-reporting_shock'!P9/'Tab-reporting_baseline'!P9-1</f>
        <v>-0.1665255206</v>
      </c>
      <c r="Q9" s="32">
        <f>'Tab-reporting_shock'!Q9/'Tab-reporting_baseline'!Q9-1</f>
        <v>-0.2779648953</v>
      </c>
      <c r="R9" s="3"/>
      <c r="S9" s="37" t="s">
        <v>71</v>
      </c>
      <c r="T9" s="3" t="s">
        <v>326</v>
      </c>
      <c r="U9" s="32">
        <f>'Tab-reporting_shock'!U9/'Tab-reporting_baseline'!U9-1</f>
        <v>0</v>
      </c>
      <c r="V9" s="32">
        <f>'Tab-reporting_shock'!V9/'Tab-reporting_baseline'!V9-1</f>
        <v>-0.004106336166</v>
      </c>
      <c r="W9" s="32">
        <f>'Tab-reporting_shock'!W9/'Tab-reporting_baseline'!W9-1</f>
        <v>-0.008167960208</v>
      </c>
      <c r="X9" s="32">
        <f>'Tab-reporting_shock'!X9/'Tab-reporting_baseline'!X9-1</f>
        <v>-0.006177648192</v>
      </c>
      <c r="Y9" s="32">
        <f>'Tab-reporting_shock'!Y9/'Tab-reporting_baseline'!Y9-1</f>
        <v>-0.2962258477</v>
      </c>
      <c r="Z9" s="32">
        <f>'Tab-reporting_shock'!Z9/'Tab-reporting_baseline'!Z9-1</f>
        <v>-0.6707164217</v>
      </c>
      <c r="AA9" s="35"/>
      <c r="AB9" s="61" t="s">
        <v>187</v>
      </c>
      <c r="AC9" s="62" t="s">
        <v>327</v>
      </c>
      <c r="AD9" s="73">
        <f>'Tab-reporting_shock'!AD9-'Tab-reporting_baseline'!AD9</f>
        <v>0</v>
      </c>
      <c r="AE9" s="73">
        <f>'Tab-reporting_shock'!AE9-'Tab-reporting_baseline'!AE9</f>
        <v>0.702663</v>
      </c>
      <c r="AF9" s="73">
        <f>'Tab-reporting_shock'!AF9-'Tab-reporting_baseline'!AF9</f>
        <v>3.822128</v>
      </c>
      <c r="AG9" s="73">
        <f>'Tab-reporting_shock'!AG9-'Tab-reporting_baseline'!AG9</f>
        <v>4.293133</v>
      </c>
      <c r="AH9" s="73">
        <f>'Tab-reporting_shock'!AH9-'Tab-reporting_baseline'!AH9</f>
        <v>63.391903</v>
      </c>
      <c r="AI9" s="73">
        <f>'Tab-reporting_shock'!AI9-'Tab-reporting_baseline'!AI9</f>
        <v>97.347764</v>
      </c>
      <c r="AJ9" s="3"/>
      <c r="AK9" s="61" t="s">
        <v>187</v>
      </c>
      <c r="AL9" s="62" t="s">
        <v>328</v>
      </c>
      <c r="AM9" s="74">
        <f>'Tab-reporting_shock'!AM9/'Tab-reporting_baseline'!AM9-1</f>
        <v>0</v>
      </c>
      <c r="AN9" s="74">
        <f>'Tab-reporting_shock'!AN9/'Tab-reporting_baseline'!AN9-1</f>
        <v>0.0002593754255</v>
      </c>
      <c r="AO9" s="74">
        <f>'Tab-reporting_shock'!AO9/'Tab-reporting_baseline'!AO9-1</f>
        <v>0.0007325695338</v>
      </c>
      <c r="AP9" s="74">
        <f>'Tab-reporting_shock'!AP9/'Tab-reporting_baseline'!AP9-1</f>
        <v>0.0009595983705</v>
      </c>
      <c r="AQ9" s="74">
        <f>'Tab-reporting_shock'!AQ9/'Tab-reporting_baseline'!AQ9-1</f>
        <v>0.01469421406</v>
      </c>
      <c r="AR9" s="74">
        <f>'Tab-reporting_shock'!AR9/'Tab-reporting_baseline'!AR9-1</f>
        <v>0.0395742991</v>
      </c>
      <c r="AS9" s="3"/>
      <c r="AT9" s="61" t="s">
        <v>187</v>
      </c>
      <c r="AU9" s="62" t="s">
        <v>329</v>
      </c>
      <c r="AV9" s="74">
        <f>'Tab-reporting_shock'!AV9/'Tab-reporting_baseline'!AV9-1</f>
        <v>0</v>
      </c>
      <c r="AW9" s="74">
        <f>'Tab-reporting_shock'!AW9/'Tab-reporting_baseline'!AW9-1</f>
        <v>0.0003645452953</v>
      </c>
      <c r="AX9" s="74">
        <f>'Tab-reporting_shock'!AX9/'Tab-reporting_baseline'!AX9-1</f>
        <v>0.001035403683</v>
      </c>
      <c r="AY9" s="74">
        <f>'Tab-reporting_shock'!AY9/'Tab-reporting_baseline'!AY9-1</f>
        <v>0.001198166488</v>
      </c>
      <c r="AZ9" s="74">
        <f>'Tab-reporting_shock'!AZ9/'Tab-reporting_baseline'!AZ9-1</f>
        <v>0.01417697904</v>
      </c>
      <c r="BA9" s="74">
        <f>'Tab-reporting_shock'!BA9/'Tab-reporting_baseline'!BA9-1</f>
        <v>0.01574256569</v>
      </c>
      <c r="BB9" s="3"/>
      <c r="BC9" s="61" t="s">
        <v>187</v>
      </c>
      <c r="BD9" s="62" t="s">
        <v>330</v>
      </c>
      <c r="BE9" s="74">
        <f>'Tab-reporting_shock'!BE9/'Tab-reporting_baseline'!BE9-1</f>
        <v>0</v>
      </c>
      <c r="BF9" s="74">
        <f>'Tab-reporting_shock'!BF9/'Tab-reporting_baseline'!BF9-1</f>
        <v>0.0002043781737</v>
      </c>
      <c r="BG9" s="74">
        <f>'Tab-reporting_shock'!BG9/'Tab-reporting_baseline'!BG9-1</f>
        <v>0.0001945571716</v>
      </c>
      <c r="BH9" s="74">
        <f>'Tab-reporting_shock'!BH9/'Tab-reporting_baseline'!BH9-1</f>
        <v>-0.0001257320411</v>
      </c>
      <c r="BI9" s="74">
        <f>'Tab-reporting_shock'!BI9/'Tab-reporting_baseline'!BI9-1</f>
        <v>-0.0003769304987</v>
      </c>
      <c r="BJ9" s="74">
        <f>'Tab-reporting_shock'!BJ9/'Tab-reporting_baseline'!BJ9-1</f>
        <v>-0.002105659248</v>
      </c>
    </row>
    <row r="10" ht="14.25" customHeight="1">
      <c r="A10" s="26" t="s">
        <v>192</v>
      </c>
      <c r="B10" s="3" t="s">
        <v>331</v>
      </c>
      <c r="C10" s="32">
        <f>'Tab-reporting_shock'!C10/'Tab-reporting_baseline'!C10-1</f>
        <v>0</v>
      </c>
      <c r="D10" s="32">
        <f>'Tab-reporting_shock'!D10/'Tab-reporting_baseline'!D10-1</f>
        <v>-0.003771735048</v>
      </c>
      <c r="E10" s="32">
        <f>'Tab-reporting_shock'!E10/'Tab-reporting_baseline'!E10-1</f>
        <v>-0.012504326</v>
      </c>
      <c r="F10" s="32">
        <f>'Tab-reporting_shock'!F10/'Tab-reporting_baseline'!F10-1</f>
        <v>-0.01953962511</v>
      </c>
      <c r="G10" s="32">
        <f>'Tab-reporting_shock'!G10/'Tab-reporting_baseline'!G10-1</f>
        <v>-0.260017889</v>
      </c>
      <c r="H10" s="32">
        <f>'Tab-reporting_shock'!H10/'Tab-reporting_baseline'!H10-1</f>
        <v>-0.4141189748</v>
      </c>
      <c r="I10" s="3"/>
      <c r="J10" s="37" t="s">
        <v>194</v>
      </c>
      <c r="K10" s="3" t="s">
        <v>319</v>
      </c>
      <c r="L10" s="32">
        <f>'Tab-reporting_shock'!L10/'Tab-reporting_baseline'!L10-1</f>
        <v>0</v>
      </c>
      <c r="M10" s="32">
        <f>'Tab-reporting_shock'!M10/'Tab-reporting_baseline'!M10-1</f>
        <v>-0.01068158601</v>
      </c>
      <c r="N10" s="32">
        <f>'Tab-reporting_shock'!N10/'Tab-reporting_baseline'!N10-1</f>
        <v>-0.02129429284</v>
      </c>
      <c r="O10" s="32">
        <f>'Tab-reporting_shock'!O10/'Tab-reporting_baseline'!O10-1</f>
        <v>-0.02586219595</v>
      </c>
      <c r="P10" s="32">
        <f>'Tab-reporting_shock'!P10/'Tab-reporting_baseline'!P10-1</f>
        <v>-0.3615379522</v>
      </c>
      <c r="Q10" s="32">
        <f>'Tab-reporting_shock'!Q10/'Tab-reporting_baseline'!Q10-1</f>
        <v>-0.544814536</v>
      </c>
      <c r="R10" s="3"/>
      <c r="S10" s="37" t="s">
        <v>73</v>
      </c>
      <c r="T10" s="3" t="s">
        <v>332</v>
      </c>
      <c r="U10" s="32">
        <f>'Tab-reporting_shock'!U10/'Tab-reporting_baseline'!U10-1</f>
        <v>0</v>
      </c>
      <c r="V10" s="32">
        <f>'Tab-reporting_shock'!V10/'Tab-reporting_baseline'!V10-1</f>
        <v>-0.02076581396</v>
      </c>
      <c r="W10" s="32">
        <f>'Tab-reporting_shock'!W10/'Tab-reporting_baseline'!W10-1</f>
        <v>-0.0413541519</v>
      </c>
      <c r="X10" s="32">
        <f>'Tab-reporting_shock'!X10/'Tab-reporting_baseline'!X10-1</f>
        <v>-0.07107560221</v>
      </c>
      <c r="Y10" s="32">
        <f>'Tab-reporting_shock'!Y10/'Tab-reporting_baseline'!Y10-1</f>
        <v>-0.6038079165</v>
      </c>
      <c r="Z10" s="32">
        <f>'Tab-reporting_shock'!Z10/'Tab-reporting_baseline'!Z10-1</f>
        <v>-0.5123645823</v>
      </c>
      <c r="AA10" s="35"/>
      <c r="AB10" s="37"/>
      <c r="AC10" s="3"/>
      <c r="AD10" s="35"/>
      <c r="AE10" s="35"/>
      <c r="AF10" s="35"/>
      <c r="AG10" s="35"/>
      <c r="AH10" s="35"/>
      <c r="AI10" s="35"/>
      <c r="AJ10" s="3"/>
      <c r="AK10" s="37"/>
      <c r="AL10" s="3"/>
      <c r="AM10" s="35"/>
      <c r="AN10" s="35"/>
      <c r="AO10" s="35"/>
      <c r="AP10" s="35"/>
      <c r="AQ10" s="35"/>
      <c r="AR10" s="35"/>
      <c r="AS10" s="3"/>
      <c r="AT10" s="37"/>
      <c r="AU10" s="3"/>
      <c r="AV10" s="35"/>
      <c r="AW10" s="35"/>
      <c r="AX10" s="35"/>
      <c r="AY10" s="35"/>
      <c r="AZ10" s="35"/>
      <c r="BA10" s="35"/>
      <c r="BB10" s="3"/>
      <c r="BC10" s="37"/>
      <c r="BD10" s="3"/>
      <c r="BE10" s="35"/>
      <c r="BF10" s="35"/>
      <c r="BG10" s="35"/>
      <c r="BH10" s="35"/>
      <c r="BI10" s="35"/>
      <c r="BJ10" s="35"/>
    </row>
    <row r="11" ht="14.25" customHeight="1">
      <c r="A11" s="64" t="s">
        <v>196</v>
      </c>
      <c r="B11" s="64"/>
      <c r="C11" s="74">
        <f>'Tab-reporting_shock'!C11/'Tab-reporting_baseline'!C11-1</f>
        <v>0</v>
      </c>
      <c r="D11" s="74">
        <f>'Tab-reporting_shock'!D11/'Tab-reporting_baseline'!D11-1</f>
        <v>-0.002888423671</v>
      </c>
      <c r="E11" s="74">
        <f>'Tab-reporting_shock'!E11/'Tab-reporting_baseline'!E11-1</f>
        <v>-0.01230165047</v>
      </c>
      <c r="F11" s="74">
        <f>'Tab-reporting_shock'!F11/'Tab-reporting_baseline'!F11-1</f>
        <v>-0.01840034184</v>
      </c>
      <c r="G11" s="74">
        <f>'Tab-reporting_shock'!G11/'Tab-reporting_baseline'!G11-1</f>
        <v>-0.2083461849</v>
      </c>
      <c r="H11" s="74">
        <f>'Tab-reporting_shock'!H11/'Tab-reporting_baseline'!H11-1</f>
        <v>-0.3307167727</v>
      </c>
      <c r="I11" s="3"/>
      <c r="J11" s="64" t="s">
        <v>402</v>
      </c>
      <c r="K11" s="62" t="s">
        <v>334</v>
      </c>
      <c r="L11" s="74">
        <f>'Tab-reporting_shock'!L11/'Tab-reporting_baseline'!L11-1</f>
        <v>0</v>
      </c>
      <c r="M11" s="74">
        <f>'Tab-reporting_shock'!M11/'Tab-reporting_baseline'!M11-1</f>
        <v>-0.006055068573</v>
      </c>
      <c r="N11" s="74">
        <f>'Tab-reporting_shock'!N11/'Tab-reporting_baseline'!N11-1</f>
        <v>-0.02004404523</v>
      </c>
      <c r="O11" s="74">
        <f>'Tab-reporting_shock'!O11/'Tab-reporting_baseline'!O11-1</f>
        <v>-0.02897112982</v>
      </c>
      <c r="P11" s="74">
        <f>'Tab-reporting_shock'!P11/'Tab-reporting_baseline'!P11-1</f>
        <v>-0.2906442661</v>
      </c>
      <c r="Q11" s="74">
        <f>'Tab-reporting_shock'!Q11/'Tab-reporting_baseline'!Q11-1</f>
        <v>-0.4222378139</v>
      </c>
      <c r="R11" s="3"/>
      <c r="S11" s="61" t="s">
        <v>75</v>
      </c>
      <c r="T11" s="62" t="s">
        <v>335</v>
      </c>
      <c r="U11" s="75">
        <f>'Tab-reporting_shock'!U11/'Tab-reporting_baseline'!U11-1</f>
        <v>0</v>
      </c>
      <c r="V11" s="75">
        <f>'Tab-reporting_shock'!V11/'Tab-reporting_baseline'!V11-1</f>
        <v>-0.005500389627</v>
      </c>
      <c r="W11" s="75">
        <f>'Tab-reporting_shock'!W11/'Tab-reporting_baseline'!W11-1</f>
        <v>-0.009614837313</v>
      </c>
      <c r="X11" s="75">
        <f>'Tab-reporting_shock'!X11/'Tab-reporting_baseline'!X11-1</f>
        <v>-0.006051875601</v>
      </c>
      <c r="Y11" s="75">
        <f>'Tab-reporting_shock'!Y11/'Tab-reporting_baseline'!Y11-1</f>
        <v>-0.1087186676</v>
      </c>
      <c r="Z11" s="75">
        <f>'Tab-reporting_shock'!Z11/'Tab-reporting_baseline'!Z11-1</f>
        <v>-0.1431165979</v>
      </c>
      <c r="AA11" s="35"/>
      <c r="AB11" s="26"/>
      <c r="AC11" s="3"/>
      <c r="AD11" s="60"/>
      <c r="AE11" s="60"/>
      <c r="AF11" s="60"/>
      <c r="AG11" s="60"/>
      <c r="AH11" s="60"/>
      <c r="AI11" s="60"/>
      <c r="AJ11" s="3"/>
      <c r="AK11" s="26"/>
      <c r="AL11" s="3"/>
      <c r="AM11" s="60"/>
      <c r="AN11" s="60"/>
      <c r="AO11" s="60"/>
      <c r="AP11" s="60"/>
      <c r="AQ11" s="60"/>
      <c r="AR11" s="60"/>
      <c r="AS11" s="3"/>
      <c r="AT11" s="26"/>
      <c r="AU11" s="3"/>
      <c r="AV11" s="60"/>
      <c r="AW11" s="60"/>
      <c r="AX11" s="60"/>
      <c r="AY11" s="60"/>
      <c r="AZ11" s="60"/>
      <c r="BA11" s="60"/>
      <c r="BB11" s="3"/>
      <c r="BC11" s="26"/>
      <c r="BD11" s="3"/>
      <c r="BE11" s="60"/>
      <c r="BF11" s="60"/>
      <c r="BG11" s="60"/>
      <c r="BH11" s="60"/>
      <c r="BI11" s="60"/>
      <c r="BJ11" s="60"/>
    </row>
    <row r="12" ht="14.25" customHeight="1">
      <c r="A12" s="26" t="s">
        <v>200</v>
      </c>
      <c r="B12" s="3" t="s">
        <v>336</v>
      </c>
      <c r="C12" s="32">
        <f>'Tab-reporting_shock'!C12/'Tab-reporting_baseline'!C12-1</f>
        <v>0</v>
      </c>
      <c r="D12" s="32">
        <f>'Tab-reporting_shock'!D12/'Tab-reporting_baseline'!D12-1</f>
        <v>-0.002469681268</v>
      </c>
      <c r="E12" s="32">
        <f>'Tab-reporting_shock'!E12/'Tab-reporting_baseline'!E12-1</f>
        <v>-0.01342718177</v>
      </c>
      <c r="F12" s="32">
        <f>'Tab-reporting_shock'!F12/'Tab-reporting_baseline'!F12-1</f>
        <v>-0.01998946327</v>
      </c>
      <c r="G12" s="32">
        <f>'Tab-reporting_shock'!G12/'Tab-reporting_baseline'!G12-1</f>
        <v>-0.2128278174</v>
      </c>
      <c r="H12" s="32">
        <f>'Tab-reporting_shock'!H12/'Tab-reporting_baseline'!H12-1</f>
        <v>-0.340174755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47" t="s">
        <v>403</v>
      </c>
      <c r="T12" s="3"/>
      <c r="U12" s="72">
        <f>'Tab-reporting_shock'!U12/'Tab-reporting_baseline'!U12-1</f>
        <v>0</v>
      </c>
      <c r="V12" s="72">
        <f>'Tab-reporting_shock'!V12/'Tab-reporting_baseline'!V12-1</f>
        <v>-0.006055068573</v>
      </c>
      <c r="W12" s="72">
        <f>'Tab-reporting_shock'!W12/'Tab-reporting_baseline'!W12-1</f>
        <v>-0.02004404523</v>
      </c>
      <c r="X12" s="72">
        <f>'Tab-reporting_shock'!X12/'Tab-reporting_baseline'!X12-1</f>
        <v>-0.02897112982</v>
      </c>
      <c r="Y12" s="72">
        <f>'Tab-reporting_shock'!Y12/'Tab-reporting_baseline'!Y12-1</f>
        <v>-0.2906442661</v>
      </c>
      <c r="Z12" s="72">
        <f>'Tab-reporting_shock'!Z12/'Tab-reporting_baseline'!Z12-1</f>
        <v>-0.4222378139</v>
      </c>
      <c r="AA12" s="60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ht="14.25" customHeight="1">
      <c r="A13" s="37" t="s">
        <v>147</v>
      </c>
      <c r="B13" s="3" t="s">
        <v>338</v>
      </c>
      <c r="C13" s="32">
        <f>'Tab-reporting_shock'!C13/'Tab-reporting_baseline'!C13-1</f>
        <v>0</v>
      </c>
      <c r="D13" s="32">
        <f>'Tab-reporting_shock'!D13/'Tab-reporting_baseline'!D13-1</f>
        <v>-0.009035048055</v>
      </c>
      <c r="E13" s="32">
        <f>'Tab-reporting_shock'!E13/'Tab-reporting_baseline'!E13-1</f>
        <v>-0.03534523556</v>
      </c>
      <c r="F13" s="32">
        <f>'Tab-reporting_shock'!F13/'Tab-reporting_baseline'!F13-1</f>
        <v>-0.05280465167</v>
      </c>
      <c r="G13" s="32">
        <f>'Tab-reporting_shock'!G13/'Tab-reporting_baseline'!G13-1</f>
        <v>-0.3770539539</v>
      </c>
      <c r="H13" s="32">
        <f>'Tab-reporting_shock'!H13/'Tab-reporting_baseline'!H13-1</f>
        <v>-0.4967907015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7" t="s">
        <v>71</v>
      </c>
      <c r="T13" s="3"/>
      <c r="U13" s="32">
        <f>'Tab-reporting_shock'!U13/'Tab-reporting_baseline'!U13-1</f>
        <v>0</v>
      </c>
      <c r="V13" s="32">
        <f>'Tab-reporting_shock'!V13/'Tab-reporting_baseline'!V13-1</f>
        <v>-0.002797135424</v>
      </c>
      <c r="W13" s="32">
        <f>'Tab-reporting_shock'!W13/'Tab-reporting_baseline'!W13-1</f>
        <v>-0.006780078726</v>
      </c>
      <c r="X13" s="32">
        <f>'Tab-reporting_shock'!X13/'Tab-reporting_baseline'!X13-1</f>
        <v>-0.00752809482</v>
      </c>
      <c r="Y13" s="32">
        <f>'Tab-reporting_shock'!Y13/'Tab-reporting_baseline'!Y13-1</f>
        <v>-0.2385923113</v>
      </c>
      <c r="Z13" s="32">
        <f>'Tab-reporting_shock'!Z13/'Tab-reporting_baseline'!Z13-1</f>
        <v>-0.4988809245</v>
      </c>
      <c r="AA13" s="35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ht="14.25" customHeight="1">
      <c r="A14" s="37" t="s">
        <v>155</v>
      </c>
      <c r="B14" s="3" t="s">
        <v>339</v>
      </c>
      <c r="C14" s="32">
        <f>'Tab-reporting_shock'!C14/'Tab-reporting_baseline'!C14-1</f>
        <v>0</v>
      </c>
      <c r="D14" s="32">
        <f>'Tab-reporting_shock'!D14/'Tab-reporting_baseline'!D14-1</f>
        <v>-0.00172678862</v>
      </c>
      <c r="E14" s="32">
        <f>'Tab-reporting_shock'!E14/'Tab-reporting_baseline'!E14-1</f>
        <v>-0.006418158417</v>
      </c>
      <c r="F14" s="32">
        <f>'Tab-reporting_shock'!F14/'Tab-reporting_baseline'!F14-1</f>
        <v>-0.009344068073</v>
      </c>
      <c r="G14" s="32">
        <f>'Tab-reporting_shock'!G14/'Tab-reporting_baseline'!G14-1</f>
        <v>-0.1856641746</v>
      </c>
      <c r="H14" s="32">
        <f>'Tab-reporting_shock'!H14/'Tab-reporting_baseline'!H14-1</f>
        <v>-0.3524723928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7" t="s">
        <v>73</v>
      </c>
      <c r="T14" s="3"/>
      <c r="U14" s="32">
        <f>'Tab-reporting_shock'!U14/'Tab-reporting_baseline'!U14-1</f>
        <v>0</v>
      </c>
      <c r="V14" s="32">
        <f>'Tab-reporting_shock'!V14/'Tab-reporting_baseline'!V14-1</f>
        <v>-0.01213273619</v>
      </c>
      <c r="W14" s="32">
        <f>'Tab-reporting_shock'!W14/'Tab-reporting_baseline'!W14-1</f>
        <v>-0.03313000416</v>
      </c>
      <c r="X14" s="32">
        <f>'Tab-reporting_shock'!X14/'Tab-reporting_baseline'!X14-1</f>
        <v>-0.06160843541</v>
      </c>
      <c r="Y14" s="32">
        <f>'Tab-reporting_shock'!Y14/'Tab-reporting_baseline'!Y14-1</f>
        <v>-0.498831879</v>
      </c>
      <c r="Z14" s="32">
        <f>'Tab-reporting_shock'!Z14/'Tab-reporting_baseline'!Z14-1</f>
        <v>-0.5511746054</v>
      </c>
      <c r="AA14" s="35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ht="14.25" customHeight="1">
      <c r="A15" s="37" t="s">
        <v>163</v>
      </c>
      <c r="B15" s="3" t="s">
        <v>340</v>
      </c>
      <c r="C15" s="32">
        <f>'Tab-reporting_shock'!C15/'Tab-reporting_baseline'!C15-1</f>
        <v>0</v>
      </c>
      <c r="D15" s="32">
        <f>'Tab-reporting_shock'!D15/'Tab-reporting_baseline'!D15-1</f>
        <v>-0.002298288483</v>
      </c>
      <c r="E15" s="32">
        <f>'Tab-reporting_shock'!E15/'Tab-reporting_baseline'!E15-1</f>
        <v>-0.01135661839</v>
      </c>
      <c r="F15" s="32">
        <f>'Tab-reporting_shock'!F15/'Tab-reporting_baseline'!F15-1</f>
        <v>-0.01703480561</v>
      </c>
      <c r="G15" s="32">
        <f>'Tab-reporting_shock'!G15/'Tab-reporting_baseline'!G15-1</f>
        <v>-0.2376599102</v>
      </c>
      <c r="H15" s="32">
        <f>'Tab-reporting_shock'!H15/'Tab-reporting_baseline'!H15-1</f>
        <v>-0.3920005405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61" t="s">
        <v>75</v>
      </c>
      <c r="T15" s="62"/>
      <c r="U15" s="75">
        <f>'Tab-reporting_shock'!U15/'Tab-reporting_baseline'!U15-1</f>
        <v>0</v>
      </c>
      <c r="V15" s="75">
        <f>'Tab-reporting_shock'!V15/'Tab-reporting_baseline'!V15-1</f>
        <v>-0.004241087182</v>
      </c>
      <c r="W15" s="75">
        <f>'Tab-reporting_shock'!W15/'Tab-reporting_baseline'!W15-1</f>
        <v>-0.0190595275</v>
      </c>
      <c r="X15" s="75">
        <f>'Tab-reporting_shock'!X15/'Tab-reporting_baseline'!X15-1</f>
        <v>-0.02457245262</v>
      </c>
      <c r="Y15" s="75">
        <f>'Tab-reporting_shock'!Y15/'Tab-reporting_baseline'!Y15-1</f>
        <v>-0.2260782987</v>
      </c>
      <c r="Z15" s="75">
        <f>'Tab-reporting_shock'!Z15/'Tab-reporting_baseline'!Z15-1</f>
        <v>-0.3536505749</v>
      </c>
      <c r="AA15" s="35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ht="14.25" customHeight="1">
      <c r="A16" s="37" t="s">
        <v>171</v>
      </c>
      <c r="B16" s="3" t="s">
        <v>341</v>
      </c>
      <c r="C16" s="32">
        <f>'Tab-reporting_shock'!C16/'Tab-reporting_baseline'!C16-1</f>
        <v>0</v>
      </c>
      <c r="D16" s="32">
        <f>'Tab-reporting_shock'!D16/'Tab-reporting_baseline'!D16-1</f>
        <v>-0.0000690224092</v>
      </c>
      <c r="E16" s="32">
        <f>'Tab-reporting_shock'!E16/'Tab-reporting_baseline'!E16-1</f>
        <v>-0.007808025661</v>
      </c>
      <c r="F16" s="32">
        <f>'Tab-reporting_shock'!F16/'Tab-reporting_baseline'!F16-1</f>
        <v>-0.01194810426</v>
      </c>
      <c r="G16" s="32">
        <f>'Tab-reporting_shock'!G16/'Tab-reporting_baseline'!G16-1</f>
        <v>-0.1675440769</v>
      </c>
      <c r="H16" s="32">
        <f>'Tab-reporting_shock'!H16/'Tab-reporting_baseline'!H16-1</f>
        <v>-0.3061308521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ht="14.25" customHeight="1">
      <c r="A17" s="37" t="s">
        <v>77</v>
      </c>
      <c r="B17" s="3" t="s">
        <v>342</v>
      </c>
      <c r="C17" s="32">
        <f>'Tab-reporting_shock'!C17/'Tab-reporting_baseline'!C17-1</f>
        <v>0</v>
      </c>
      <c r="D17" s="32">
        <f>'Tab-reporting_shock'!D17/'Tab-reporting_baseline'!D17-1</f>
        <v>-0.0005730329383</v>
      </c>
      <c r="E17" s="32">
        <f>'Tab-reporting_shock'!E17/'Tab-reporting_baseline'!E17-1</f>
        <v>-0.007765740823</v>
      </c>
      <c r="F17" s="32">
        <f>'Tab-reporting_shock'!F17/'Tab-reporting_baseline'!F17-1</f>
        <v>-0.01097804959</v>
      </c>
      <c r="G17" s="32">
        <f>'Tab-reporting_shock'!G17/'Tab-reporting_baseline'!G17-1</f>
        <v>-0.1634115053</v>
      </c>
      <c r="H17" s="32">
        <f>'Tab-reporting_shock'!H17/'Tab-reporting_baseline'!H17-1</f>
        <v>-0.2749468193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ht="14.25" customHeight="1">
      <c r="A18" s="37" t="s">
        <v>194</v>
      </c>
      <c r="B18" s="3" t="s">
        <v>343</v>
      </c>
      <c r="C18" s="32">
        <f>'Tab-reporting_shock'!C18/'Tab-reporting_baseline'!C18-1</f>
        <v>0</v>
      </c>
      <c r="D18" s="32">
        <f>'Tab-reporting_shock'!D18/'Tab-reporting_baseline'!D18-1</f>
        <v>-0.008481492863</v>
      </c>
      <c r="E18" s="32">
        <f>'Tab-reporting_shock'!E18/'Tab-reporting_baseline'!E18-1</f>
        <v>-0.01552586504</v>
      </c>
      <c r="F18" s="32">
        <f>'Tab-reporting_shock'!F18/'Tab-reporting_baseline'!F18-1</f>
        <v>-0.019622927</v>
      </c>
      <c r="G18" s="32">
        <f>'Tab-reporting_shock'!G18/'Tab-reporting_baseline'!G18-1</f>
        <v>-0.2781475928</v>
      </c>
      <c r="H18" s="32">
        <f>'Tab-reporting_shock'!H18/'Tab-reporting_baseline'!H18-1</f>
        <v>-0.3985376416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ht="14.25" customHeight="1">
      <c r="A19" s="37" t="s">
        <v>210</v>
      </c>
      <c r="B19" s="3" t="s">
        <v>344</v>
      </c>
      <c r="C19" s="32">
        <f>'Tab-reporting_shock'!C19/'Tab-reporting_baseline'!C19-1</f>
        <v>0</v>
      </c>
      <c r="D19" s="32">
        <f>'Tab-reporting_shock'!D19/'Tab-reporting_baseline'!D19-1</f>
        <v>-0.0000125994117</v>
      </c>
      <c r="E19" s="32">
        <f>'Tab-reporting_shock'!E19/'Tab-reporting_baseline'!E19-1</f>
        <v>-0.0001543283783</v>
      </c>
      <c r="F19" s="32">
        <f>'Tab-reporting_shock'!F19/'Tab-reporting_baseline'!F19-1</f>
        <v>-0.0003281726159</v>
      </c>
      <c r="G19" s="32">
        <f>'Tab-reporting_shock'!G19/'Tab-reporting_baseline'!G19-1</f>
        <v>-0.007269742031</v>
      </c>
      <c r="H19" s="32">
        <f>'Tab-reporting_shock'!H19/'Tab-reporting_baseline'!H19-1</f>
        <v>-0.01914313666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ht="14.25" customHeight="1">
      <c r="A20" s="37" t="s">
        <v>212</v>
      </c>
      <c r="B20" s="3"/>
      <c r="C20" s="32">
        <f>'Tab-reporting_shock'!C20/'Tab-reporting_baseline'!C20-1</f>
        <v>0</v>
      </c>
      <c r="D20" s="32">
        <f>'Tab-reporting_shock'!D20/'Tab-reporting_baseline'!D20-1</f>
        <v>-0.00000005251718949</v>
      </c>
      <c r="E20" s="32">
        <f>'Tab-reporting_shock'!E20/'Tab-reporting_baseline'!E20-1</f>
        <v>-0.0000003895455509</v>
      </c>
      <c r="F20" s="32">
        <f>'Tab-reporting_shock'!F20/'Tab-reporting_baseline'!F20-1</f>
        <v>-0.0000003987209632</v>
      </c>
      <c r="G20" s="32">
        <f>'Tab-reporting_shock'!G20/'Tab-reporting_baseline'!G20-1</f>
        <v>-0.000000330054985</v>
      </c>
      <c r="H20" s="32">
        <f>'Tab-reporting_shock'!H20/'Tab-reporting_baseline'!H20-1</f>
        <v>-0.0000002732145314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ht="14.25" customHeight="1">
      <c r="A21" s="64" t="s">
        <v>213</v>
      </c>
      <c r="B21" s="62"/>
      <c r="C21" s="74">
        <f>'Tab-reporting_shock'!C21/'Tab-reporting_baseline'!C21-1</f>
        <v>0</v>
      </c>
      <c r="D21" s="74">
        <f>'Tab-reporting_shock'!D21/'Tab-reporting_baseline'!D21-1</f>
        <v>-0.002888423671</v>
      </c>
      <c r="E21" s="74">
        <f>'Tab-reporting_shock'!E21/'Tab-reporting_baseline'!E21-1</f>
        <v>-0.01230165047</v>
      </c>
      <c r="F21" s="74">
        <f>'Tab-reporting_shock'!F21/'Tab-reporting_baseline'!F21-1</f>
        <v>-0.01840034184</v>
      </c>
      <c r="G21" s="74">
        <f>'Tab-reporting_shock'!G21/'Tab-reporting_baseline'!G21-1</f>
        <v>-0.2083461849</v>
      </c>
      <c r="H21" s="74">
        <f>'Tab-reporting_shock'!H21/'Tab-reporting_baseline'!H21-1</f>
        <v>-0.3307167727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ht="14.25" customHeight="1">
      <c r="A22" s="26" t="s">
        <v>404</v>
      </c>
      <c r="B22" s="3"/>
      <c r="C22" s="74">
        <f>'Tab-reporting_shock'!C22/'Tab-reporting_baseline'!C22-1</f>
        <v>0</v>
      </c>
      <c r="D22" s="74">
        <f>'Tab-reporting_shock'!D22/'Tab-reporting_baseline'!D22-1</f>
        <v>-0.007499076027</v>
      </c>
      <c r="E22" s="74">
        <f>'Tab-reporting_shock'!E22/'Tab-reporting_baseline'!E22-1</f>
        <v>-0.02447923178</v>
      </c>
      <c r="F22" s="74">
        <f>'Tab-reporting_shock'!F22/'Tab-reporting_baseline'!F22-1</f>
        <v>-0.03433247074</v>
      </c>
      <c r="G22" s="74">
        <f>'Tab-reporting_shock'!G22/'Tab-reporting_baseline'!G22-1</f>
        <v>-0.314655696</v>
      </c>
      <c r="H22" s="74">
        <f>'Tab-reporting_shock'!H22/'Tab-reporting_baseline'!H22-1</f>
        <v>-0.4421818233</v>
      </c>
      <c r="I22" s="3"/>
      <c r="J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ht="14.25" customHeight="1">
      <c r="A23" s="26"/>
      <c r="B23" s="1"/>
      <c r="C23" s="16"/>
      <c r="I23" s="3"/>
      <c r="J23" s="26"/>
      <c r="K23" s="1"/>
      <c r="L23" s="41"/>
      <c r="M23" s="6"/>
      <c r="N23" s="6"/>
      <c r="O23" s="6"/>
      <c r="P23" s="6"/>
      <c r="Q23" s="42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ht="14.25" customHeight="1">
      <c r="A24" s="3"/>
      <c r="B24" s="3"/>
      <c r="C24" s="5" t="s">
        <v>1</v>
      </c>
      <c r="D24" s="6"/>
      <c r="E24" s="6"/>
      <c r="F24" s="6"/>
      <c r="G24" s="6"/>
      <c r="H24" s="7"/>
      <c r="I24" s="27"/>
      <c r="J24" s="3"/>
      <c r="K24" s="3"/>
      <c r="L24" s="5" t="s">
        <v>1</v>
      </c>
      <c r="M24" s="6"/>
      <c r="N24" s="6"/>
      <c r="O24" s="6"/>
      <c r="P24" s="6"/>
      <c r="Q24" s="7"/>
      <c r="R24" s="3"/>
      <c r="S24" s="3"/>
      <c r="T24" s="3"/>
      <c r="U24" s="5" t="s">
        <v>1</v>
      </c>
      <c r="V24" s="6"/>
      <c r="W24" s="6"/>
      <c r="X24" s="6"/>
      <c r="Y24" s="6"/>
      <c r="Z24" s="7"/>
      <c r="AA24" s="55"/>
      <c r="AB24" s="3"/>
      <c r="AC24" s="3"/>
      <c r="AD24" s="5" t="s">
        <v>1</v>
      </c>
      <c r="AE24" s="6"/>
      <c r="AF24" s="6"/>
      <c r="AG24" s="6"/>
      <c r="AH24" s="6"/>
      <c r="AI24" s="7"/>
      <c r="AJ24" s="3"/>
      <c r="AK24" s="3"/>
      <c r="AL24" s="3"/>
      <c r="AM24" s="5" t="s">
        <v>1</v>
      </c>
      <c r="AN24" s="6"/>
      <c r="AO24" s="6"/>
      <c r="AP24" s="6"/>
      <c r="AQ24" s="6"/>
      <c r="AR24" s="7"/>
      <c r="AS24" s="3"/>
      <c r="AT24" s="3"/>
      <c r="AU24" s="3"/>
      <c r="AV24" s="5" t="s">
        <v>1</v>
      </c>
      <c r="AW24" s="6"/>
      <c r="AX24" s="6"/>
      <c r="AY24" s="6"/>
      <c r="AZ24" s="6"/>
      <c r="BA24" s="7"/>
      <c r="BB24" s="3"/>
      <c r="BC24" s="3"/>
      <c r="BD24" s="3"/>
      <c r="BE24" s="5" t="s">
        <v>1</v>
      </c>
      <c r="BF24" s="6"/>
      <c r="BG24" s="6"/>
      <c r="BH24" s="6"/>
      <c r="BI24" s="6"/>
      <c r="BJ24" s="7"/>
    </row>
    <row r="25" ht="19.5" customHeight="1">
      <c r="A25" s="56" t="s">
        <v>215</v>
      </c>
      <c r="B25" s="8"/>
      <c r="C25" s="9">
        <v>2015.0</v>
      </c>
      <c r="D25" s="10">
        <v>2021.0</v>
      </c>
      <c r="E25" s="10">
        <v>2025.0</v>
      </c>
      <c r="F25" s="10">
        <v>2030.0</v>
      </c>
      <c r="G25" s="10">
        <v>2040.0</v>
      </c>
      <c r="H25" s="11">
        <v>2050.0</v>
      </c>
      <c r="I25" s="27"/>
      <c r="J25" s="68" t="s">
        <v>405</v>
      </c>
      <c r="K25" s="8"/>
      <c r="L25" s="9">
        <v>2015.0</v>
      </c>
      <c r="M25" s="10">
        <v>2021.0</v>
      </c>
      <c r="N25" s="10">
        <v>2025.0</v>
      </c>
      <c r="O25" s="10">
        <v>2030.0</v>
      </c>
      <c r="P25" s="10">
        <v>2040.0</v>
      </c>
      <c r="Q25" s="11">
        <v>2050.0</v>
      </c>
      <c r="R25" s="3"/>
      <c r="S25" s="68" t="s">
        <v>406</v>
      </c>
      <c r="T25" s="8"/>
      <c r="U25" s="9">
        <v>2015.0</v>
      </c>
      <c r="V25" s="10">
        <v>2021.0</v>
      </c>
      <c r="W25" s="10">
        <v>2025.0</v>
      </c>
      <c r="X25" s="10">
        <v>2030.0</v>
      </c>
      <c r="Y25" s="10">
        <v>2040.0</v>
      </c>
      <c r="Z25" s="11">
        <v>2050.0</v>
      </c>
      <c r="AA25" s="58"/>
      <c r="AB25" s="57" t="s">
        <v>218</v>
      </c>
      <c r="AC25" s="8"/>
      <c r="AD25" s="9">
        <v>2015.0</v>
      </c>
      <c r="AE25" s="10">
        <v>2021.0</v>
      </c>
      <c r="AF25" s="10">
        <v>2025.0</v>
      </c>
      <c r="AG25" s="10">
        <v>2030.0</v>
      </c>
      <c r="AH25" s="10">
        <v>2040.0</v>
      </c>
      <c r="AI25" s="11">
        <v>2050.0</v>
      </c>
      <c r="AJ25" s="3"/>
      <c r="AK25" s="57" t="s">
        <v>407</v>
      </c>
      <c r="AL25" s="8"/>
      <c r="AM25" s="9">
        <v>2015.0</v>
      </c>
      <c r="AN25" s="10">
        <v>2021.0</v>
      </c>
      <c r="AO25" s="10">
        <v>2025.0</v>
      </c>
      <c r="AP25" s="10">
        <v>2030.0</v>
      </c>
      <c r="AQ25" s="10">
        <v>2040.0</v>
      </c>
      <c r="AR25" s="11">
        <v>2050.0</v>
      </c>
      <c r="AS25" s="3"/>
      <c r="AT25" s="57" t="s">
        <v>220</v>
      </c>
      <c r="AU25" s="8"/>
      <c r="AV25" s="9">
        <v>2015.0</v>
      </c>
      <c r="AW25" s="10">
        <v>2021.0</v>
      </c>
      <c r="AX25" s="10">
        <v>2025.0</v>
      </c>
      <c r="AY25" s="10">
        <v>2030.0</v>
      </c>
      <c r="AZ25" s="10">
        <v>2040.0</v>
      </c>
      <c r="BA25" s="11">
        <v>2050.0</v>
      </c>
      <c r="BB25" s="3"/>
      <c r="BC25" s="57" t="s">
        <v>141</v>
      </c>
      <c r="BD25" s="8"/>
      <c r="BE25" s="9">
        <v>2015.0</v>
      </c>
      <c r="BF25" s="10">
        <v>2021.0</v>
      </c>
      <c r="BG25" s="10">
        <v>2025.0</v>
      </c>
      <c r="BH25" s="10">
        <v>2030.0</v>
      </c>
      <c r="BI25" s="10">
        <v>2040.0</v>
      </c>
      <c r="BJ25" s="11">
        <v>2050.0</v>
      </c>
    </row>
    <row r="26" ht="15.0" customHeight="1">
      <c r="A26" s="59" t="s">
        <v>221</v>
      </c>
      <c r="B26" s="3" t="s">
        <v>295</v>
      </c>
      <c r="C26" s="32">
        <f>'Tab-reporting_shock'!C26/'Tab-reporting_baseline'!C26-1</f>
        <v>0</v>
      </c>
      <c r="D26" s="32">
        <f>'Tab-reporting_shock'!D26/'Tab-reporting_baseline'!D26-1</f>
        <v>0.000003825876313</v>
      </c>
      <c r="E26" s="32">
        <f>'Tab-reporting_shock'!E26/'Tab-reporting_baseline'!E26-1</f>
        <v>0.00001624541607</v>
      </c>
      <c r="F26" s="32">
        <f>'Tab-reporting_shock'!F26/'Tab-reporting_baseline'!F26-1</f>
        <v>0.0000249417191</v>
      </c>
      <c r="G26" s="32">
        <f>'Tab-reporting_shock'!G26/'Tab-reporting_baseline'!G26-1</f>
        <v>0.0003727326077</v>
      </c>
      <c r="H26" s="32">
        <f>'Tab-reporting_shock'!H26/'Tab-reporting_baseline'!H26-1</f>
        <v>0.0004662983051</v>
      </c>
      <c r="I26" s="35"/>
      <c r="J26" s="26" t="s">
        <v>408</v>
      </c>
      <c r="K26" s="3"/>
      <c r="L26" s="32">
        <f t="shared" ref="L26:Q26" si="1">L4</f>
        <v>0</v>
      </c>
      <c r="M26" s="32">
        <f t="shared" si="1"/>
        <v>-0.00484397169</v>
      </c>
      <c r="N26" s="32">
        <f t="shared" si="1"/>
        <v>-0.01984048354</v>
      </c>
      <c r="O26" s="32">
        <f t="shared" si="1"/>
        <v>-0.02969440709</v>
      </c>
      <c r="P26" s="32">
        <f t="shared" si="1"/>
        <v>-0.2743405038</v>
      </c>
      <c r="Q26" s="32">
        <f t="shared" si="1"/>
        <v>-0.3965393718</v>
      </c>
      <c r="R26" s="3"/>
      <c r="S26" s="26" t="s">
        <v>409</v>
      </c>
      <c r="T26" s="3" t="s">
        <v>289</v>
      </c>
      <c r="U26" s="72">
        <f t="shared" ref="U26:Z26" si="2">U4</f>
        <v>0</v>
      </c>
      <c r="V26" s="72">
        <f t="shared" si="2"/>
        <v>-0.00484397169</v>
      </c>
      <c r="W26" s="72">
        <f t="shared" si="2"/>
        <v>-0.01984048354</v>
      </c>
      <c r="X26" s="72">
        <f t="shared" si="2"/>
        <v>-0.02969440709</v>
      </c>
      <c r="Y26" s="72">
        <f t="shared" si="2"/>
        <v>-0.2743405038</v>
      </c>
      <c r="Z26" s="72">
        <f t="shared" si="2"/>
        <v>-0.3965393718</v>
      </c>
      <c r="AA26" s="60"/>
      <c r="AB26" s="37" t="s">
        <v>224</v>
      </c>
      <c r="AC26" s="3"/>
      <c r="AD26" s="14">
        <f t="shared" ref="AD26:AI26" si="3">AD4</f>
        <v>0</v>
      </c>
      <c r="AE26" s="14">
        <f t="shared" si="3"/>
        <v>0.418504</v>
      </c>
      <c r="AF26" s="14">
        <f t="shared" si="3"/>
        <v>2.471647</v>
      </c>
      <c r="AG26" s="14">
        <f t="shared" si="3"/>
        <v>2.976174</v>
      </c>
      <c r="AH26" s="14">
        <f t="shared" si="3"/>
        <v>43.419031</v>
      </c>
      <c r="AI26" s="14">
        <f t="shared" si="3"/>
        <v>70.830286</v>
      </c>
      <c r="AJ26" s="3"/>
      <c r="AK26" s="37" t="s">
        <v>224</v>
      </c>
      <c r="AL26" s="3"/>
      <c r="AM26" s="32">
        <f t="shared" ref="AM26:AR26" si="4">AM4</f>
        <v>0</v>
      </c>
      <c r="AN26" s="32">
        <f t="shared" si="4"/>
        <v>0.0005627232725</v>
      </c>
      <c r="AO26" s="32">
        <f t="shared" si="4"/>
        <v>0.003059193198</v>
      </c>
      <c r="AP26" s="32">
        <f t="shared" si="4"/>
        <v>0.00517097837</v>
      </c>
      <c r="AQ26" s="32">
        <f t="shared" si="4"/>
        <v>0.06577700434</v>
      </c>
      <c r="AR26" s="32">
        <f t="shared" si="4"/>
        <v>0.1358294614</v>
      </c>
      <c r="AS26" s="3"/>
      <c r="AT26" s="37" t="s">
        <v>224</v>
      </c>
      <c r="AU26" s="3"/>
      <c r="AV26" s="32">
        <f t="shared" ref="AV26:BA26" si="5">AV4</f>
        <v>0</v>
      </c>
      <c r="AW26" s="32">
        <f t="shared" si="5"/>
        <v>0.0005609854802</v>
      </c>
      <c r="AX26" s="32">
        <f t="shared" si="5"/>
        <v>0.00176815312</v>
      </c>
      <c r="AY26" s="32">
        <f t="shared" si="5"/>
        <v>0.002252639755</v>
      </c>
      <c r="AZ26" s="32">
        <f t="shared" si="5"/>
        <v>0.02413159266</v>
      </c>
      <c r="BA26" s="32">
        <f t="shared" si="5"/>
        <v>0.0254275311</v>
      </c>
      <c r="BB26" s="3"/>
      <c r="BC26" s="37" t="s">
        <v>224</v>
      </c>
      <c r="BD26" s="3"/>
      <c r="BE26" s="32">
        <f t="shared" ref="BE26:BJ26" si="6">BE4</f>
        <v>0</v>
      </c>
      <c r="BF26" s="32">
        <f t="shared" si="6"/>
        <v>0.0002363252168</v>
      </c>
      <c r="BG26" s="32">
        <f t="shared" si="6"/>
        <v>0.0006698283676</v>
      </c>
      <c r="BH26" s="32">
        <f t="shared" si="6"/>
        <v>0.0004795553499</v>
      </c>
      <c r="BI26" s="32">
        <f t="shared" si="6"/>
        <v>0.007155906667</v>
      </c>
      <c r="BJ26" s="32">
        <f t="shared" si="6"/>
        <v>0.007490013301</v>
      </c>
    </row>
    <row r="27" ht="14.25" customHeight="1">
      <c r="A27" s="26" t="s">
        <v>192</v>
      </c>
      <c r="B27" s="3" t="s">
        <v>350</v>
      </c>
      <c r="C27" s="32">
        <f>'Tab-reporting_shock'!C27/'Tab-reporting_baseline'!C27-1</f>
        <v>0</v>
      </c>
      <c r="D27" s="32">
        <f>'Tab-reporting_shock'!D27/'Tab-reporting_baseline'!D27-1</f>
        <v>0.00001520700906</v>
      </c>
      <c r="E27" s="32">
        <f>'Tab-reporting_shock'!E27/'Tab-reporting_baseline'!E27-1</f>
        <v>0.00006518082993</v>
      </c>
      <c r="F27" s="32">
        <f>'Tab-reporting_shock'!F27/'Tab-reporting_baseline'!F27-1</f>
        <v>0.0001003405466</v>
      </c>
      <c r="G27" s="32">
        <f>'Tab-reporting_shock'!G27/'Tab-reporting_baseline'!G27-1</f>
        <v>0.001480095835</v>
      </c>
      <c r="H27" s="32">
        <f>'Tab-reporting_shock'!H27/'Tab-reporting_baseline'!H27-1</f>
        <v>0.001826842378</v>
      </c>
      <c r="I27" s="3"/>
      <c r="J27" s="37" t="s">
        <v>224</v>
      </c>
      <c r="K27" s="3"/>
      <c r="L27" s="32">
        <f t="shared" ref="L27:Q27" si="7">L5</f>
        <v>0</v>
      </c>
      <c r="M27" s="32">
        <f t="shared" si="7"/>
        <v>-0.01056738459</v>
      </c>
      <c r="N27" s="32">
        <f t="shared" si="7"/>
        <v>-0.04261428422</v>
      </c>
      <c r="O27" s="32">
        <f t="shared" si="7"/>
        <v>-0.06668242594</v>
      </c>
      <c r="P27" s="32">
        <f t="shared" si="7"/>
        <v>-0.4673289061</v>
      </c>
      <c r="Q27" s="32">
        <f t="shared" si="7"/>
        <v>-0.6050031731</v>
      </c>
      <c r="R27" s="3"/>
      <c r="S27" s="37" t="s">
        <v>100</v>
      </c>
      <c r="T27" s="3" t="s">
        <v>297</v>
      </c>
      <c r="U27" s="32">
        <f t="shared" ref="U27:Z27" si="8">U5</f>
        <v>0</v>
      </c>
      <c r="V27" s="32">
        <f t="shared" si="8"/>
        <v>-0.001900255947</v>
      </c>
      <c r="W27" s="32">
        <f t="shared" si="8"/>
        <v>-0.006097598902</v>
      </c>
      <c r="X27" s="32">
        <f t="shared" si="8"/>
        <v>-0.008766908098</v>
      </c>
      <c r="Y27" s="32">
        <f t="shared" si="8"/>
        <v>-0.1817379708</v>
      </c>
      <c r="Z27" s="32">
        <f t="shared" si="8"/>
        <v>-0.343414619</v>
      </c>
      <c r="AA27" s="35"/>
      <c r="AB27" s="37" t="s">
        <v>155</v>
      </c>
      <c r="AC27" s="3"/>
      <c r="AD27" s="14">
        <f t="shared" ref="AD27:AI27" si="9">AD5</f>
        <v>0</v>
      </c>
      <c r="AE27" s="14">
        <f t="shared" si="9"/>
        <v>0.0269105</v>
      </c>
      <c r="AF27" s="14">
        <f t="shared" si="9"/>
        <v>0.1786344</v>
      </c>
      <c r="AG27" s="14">
        <f t="shared" si="9"/>
        <v>0.2363693</v>
      </c>
      <c r="AH27" s="14">
        <f t="shared" si="9"/>
        <v>2.4978728</v>
      </c>
      <c r="AI27" s="14">
        <f t="shared" si="9"/>
        <v>1.5987389</v>
      </c>
      <c r="AJ27" s="3"/>
      <c r="AK27" s="37" t="s">
        <v>155</v>
      </c>
      <c r="AL27" s="3"/>
      <c r="AM27" s="32">
        <f t="shared" ref="AM27:AR27" si="10">AM5</f>
        <v>0</v>
      </c>
      <c r="AN27" s="32">
        <f t="shared" si="10"/>
        <v>0.0002019146423</v>
      </c>
      <c r="AO27" s="32">
        <f t="shared" si="10"/>
        <v>0.001090161494</v>
      </c>
      <c r="AP27" s="32">
        <f t="shared" si="10"/>
        <v>0.001622062737</v>
      </c>
      <c r="AQ27" s="32">
        <f t="shared" si="10"/>
        <v>0.01826817377</v>
      </c>
      <c r="AR27" s="32">
        <f t="shared" si="10"/>
        <v>0.0316677141</v>
      </c>
      <c r="AS27" s="3"/>
      <c r="AT27" s="37" t="s">
        <v>155</v>
      </c>
      <c r="AU27" s="3"/>
      <c r="AV27" s="32">
        <f t="shared" ref="AV27:BA27" si="11">AV5</f>
        <v>0</v>
      </c>
      <c r="AW27" s="32">
        <f t="shared" si="11"/>
        <v>0.0003198491005</v>
      </c>
      <c r="AX27" s="32">
        <f t="shared" si="11"/>
        <v>0.001055019556</v>
      </c>
      <c r="AY27" s="32">
        <f t="shared" si="11"/>
        <v>0.001224767872</v>
      </c>
      <c r="AZ27" s="32">
        <f t="shared" si="11"/>
        <v>0.01419912363</v>
      </c>
      <c r="BA27" s="32">
        <f t="shared" si="11"/>
        <v>0.01080861169</v>
      </c>
      <c r="BB27" s="3"/>
      <c r="BC27" s="37" t="s">
        <v>155</v>
      </c>
      <c r="BD27" s="3"/>
      <c r="BE27" s="32">
        <f t="shared" ref="BE27:BJ27" si="12">BE5</f>
        <v>0</v>
      </c>
      <c r="BF27" s="32">
        <f t="shared" si="12"/>
        <v>0.0001473782131</v>
      </c>
      <c r="BG27" s="32">
        <f t="shared" si="12"/>
        <v>0.0005006424973</v>
      </c>
      <c r="BH27" s="32">
        <f t="shared" si="12"/>
        <v>0.0004296284043</v>
      </c>
      <c r="BI27" s="32">
        <f t="shared" si="12"/>
        <v>0.001493081454</v>
      </c>
      <c r="BJ27" s="32">
        <f t="shared" si="12"/>
        <v>-0.007826632151</v>
      </c>
    </row>
    <row r="28" ht="14.25" customHeight="1">
      <c r="A28" s="64" t="s">
        <v>196</v>
      </c>
      <c r="B28" s="64"/>
      <c r="C28" s="74">
        <f>'Tab-reporting_shock'!C28/'Tab-reporting_baseline'!C28-1</f>
        <v>0</v>
      </c>
      <c r="D28" s="74">
        <f>'Tab-reporting_shock'!D28/'Tab-reporting_baseline'!D28-1</f>
        <v>0.000006999119722</v>
      </c>
      <c r="E28" s="74">
        <f>'Tab-reporting_shock'!E28/'Tab-reporting_baseline'!E28-1</f>
        <v>0.00002979555521</v>
      </c>
      <c r="F28" s="74">
        <f>'Tab-reporting_shock'!F28/'Tab-reporting_baseline'!F28-1</f>
        <v>0.00004578104604</v>
      </c>
      <c r="G28" s="74">
        <f>'Tab-reporting_shock'!G28/'Tab-reporting_baseline'!G28-1</f>
        <v>0.0006816532252</v>
      </c>
      <c r="H28" s="74">
        <f>'Tab-reporting_shock'!H28/'Tab-reporting_baseline'!H28-1</f>
        <v>0.0008495740281</v>
      </c>
      <c r="I28" s="3"/>
      <c r="J28" s="37" t="s">
        <v>155</v>
      </c>
      <c r="K28" s="3"/>
      <c r="L28" s="32">
        <f t="shared" ref="L28:Q28" si="13">L6</f>
        <v>0</v>
      </c>
      <c r="M28" s="32">
        <f t="shared" si="13"/>
        <v>-0.001835342376</v>
      </c>
      <c r="N28" s="32">
        <f t="shared" si="13"/>
        <v>-0.006235974999</v>
      </c>
      <c r="O28" s="32">
        <f t="shared" si="13"/>
        <v>-0.008716092965</v>
      </c>
      <c r="P28" s="32">
        <f t="shared" si="13"/>
        <v>-0.1876015629</v>
      </c>
      <c r="Q28" s="32">
        <f t="shared" si="13"/>
        <v>-0.3626411068</v>
      </c>
      <c r="R28" s="3"/>
      <c r="S28" s="37" t="s">
        <v>101</v>
      </c>
      <c r="T28" s="3" t="s">
        <v>305</v>
      </c>
      <c r="U28" s="32">
        <f t="shared" ref="U28:Z28" si="14">U6</f>
        <v>0</v>
      </c>
      <c r="V28" s="32">
        <f t="shared" si="14"/>
        <v>-0.008631053368</v>
      </c>
      <c r="W28" s="32">
        <f t="shared" si="14"/>
        <v>-0.03069844957</v>
      </c>
      <c r="X28" s="32">
        <f t="shared" si="14"/>
        <v>-0.0583820683</v>
      </c>
      <c r="Y28" s="32">
        <f t="shared" si="14"/>
        <v>-0.4665682102</v>
      </c>
      <c r="Z28" s="32">
        <f t="shared" si="14"/>
        <v>-0.5640857501</v>
      </c>
      <c r="AA28" s="35"/>
      <c r="AB28" s="37" t="s">
        <v>163</v>
      </c>
      <c r="AC28" s="3"/>
      <c r="AD28" s="14">
        <f t="shared" ref="AD28:AI28" si="15">AD6</f>
        <v>0</v>
      </c>
      <c r="AE28" s="14">
        <f t="shared" si="15"/>
        <v>0.250152</v>
      </c>
      <c r="AF28" s="14">
        <f t="shared" si="15"/>
        <v>1.303659</v>
      </c>
      <c r="AG28" s="14">
        <f t="shared" si="15"/>
        <v>1.350889</v>
      </c>
      <c r="AH28" s="14">
        <f t="shared" si="15"/>
        <v>20.537125</v>
      </c>
      <c r="AI28" s="14">
        <f t="shared" si="15"/>
        <v>29.714149</v>
      </c>
      <c r="AJ28" s="3"/>
      <c r="AK28" s="37" t="s">
        <v>163</v>
      </c>
      <c r="AL28" s="3"/>
      <c r="AM28" s="32">
        <f t="shared" ref="AM28:AR28" si="16">AM6</f>
        <v>0</v>
      </c>
      <c r="AN28" s="32">
        <f t="shared" si="16"/>
        <v>0.000163900094</v>
      </c>
      <c r="AO28" s="32">
        <f t="shared" si="16"/>
        <v>0.0009508291336</v>
      </c>
      <c r="AP28" s="32">
        <f t="shared" si="16"/>
        <v>0.001419947271</v>
      </c>
      <c r="AQ28" s="32">
        <f t="shared" si="16"/>
        <v>0.01840588823</v>
      </c>
      <c r="AR28" s="32">
        <f t="shared" si="16"/>
        <v>0.03967639516</v>
      </c>
      <c r="AS28" s="3"/>
      <c r="AT28" s="37" t="s">
        <v>163</v>
      </c>
      <c r="AU28" s="3"/>
      <c r="AV28" s="32">
        <f t="shared" ref="AV28:BA28" si="17">AV6</f>
        <v>0</v>
      </c>
      <c r="AW28" s="32">
        <f t="shared" si="17"/>
        <v>0.0002408496043</v>
      </c>
      <c r="AX28" s="32">
        <f t="shared" si="17"/>
        <v>0.0007813359782</v>
      </c>
      <c r="AY28" s="32">
        <f t="shared" si="17"/>
        <v>0.0008426994826</v>
      </c>
      <c r="AZ28" s="32">
        <f t="shared" si="17"/>
        <v>0.01082651421</v>
      </c>
      <c r="BA28" s="32">
        <f t="shared" si="17"/>
        <v>0.01471450884</v>
      </c>
      <c r="BB28" s="3"/>
      <c r="BC28" s="37" t="s">
        <v>163</v>
      </c>
      <c r="BD28" s="3"/>
      <c r="BE28" s="32">
        <f t="shared" ref="BE28:BJ28" si="18">BE6</f>
        <v>0</v>
      </c>
      <c r="BF28" s="32">
        <f t="shared" si="18"/>
        <v>0.0002026189838</v>
      </c>
      <c r="BG28" s="32">
        <f t="shared" si="18"/>
        <v>0.0005558615334</v>
      </c>
      <c r="BH28" s="32">
        <f t="shared" si="18"/>
        <v>0.0004587575054</v>
      </c>
      <c r="BI28" s="32">
        <f t="shared" si="18"/>
        <v>0.006721390433</v>
      </c>
      <c r="BJ28" s="32">
        <f t="shared" si="18"/>
        <v>0.009710049028</v>
      </c>
    </row>
    <row r="29" ht="14.25" customHeight="1">
      <c r="A29" s="26" t="s">
        <v>200</v>
      </c>
      <c r="B29" s="38" t="s">
        <v>351</v>
      </c>
      <c r="C29" s="32">
        <f>'Tab-reporting_shock'!C29/'Tab-reporting_baseline'!C29-1</f>
        <v>0</v>
      </c>
      <c r="D29" s="32">
        <f>'Tab-reporting_shock'!D29/'Tab-reporting_baseline'!D29-1</f>
        <v>0.0000166666003</v>
      </c>
      <c r="E29" s="32">
        <f>'Tab-reporting_shock'!E29/'Tab-reporting_baseline'!E29-1</f>
        <v>0.00007145223857</v>
      </c>
      <c r="F29" s="32">
        <f>'Tab-reporting_shock'!F29/'Tab-reporting_baseline'!F29-1</f>
        <v>0.0001099627633</v>
      </c>
      <c r="G29" s="32">
        <f>'Tab-reporting_shock'!G29/'Tab-reporting_baseline'!G29-1</f>
        <v>0.001618755792</v>
      </c>
      <c r="H29" s="32">
        <f>'Tab-reporting_shock'!H29/'Tab-reporting_baseline'!H29-1</f>
        <v>0.001993915431</v>
      </c>
      <c r="I29" s="3"/>
      <c r="J29" s="37" t="s">
        <v>163</v>
      </c>
      <c r="K29" s="3"/>
      <c r="L29" s="32">
        <f t="shared" ref="L29:Q29" si="19">L7</f>
        <v>0</v>
      </c>
      <c r="M29" s="32">
        <f t="shared" si="19"/>
        <v>-0.003486631256</v>
      </c>
      <c r="N29" s="32">
        <f t="shared" si="19"/>
        <v>-0.01417502696</v>
      </c>
      <c r="O29" s="32">
        <f t="shared" si="19"/>
        <v>-0.02096821347</v>
      </c>
      <c r="P29" s="32">
        <f t="shared" si="19"/>
        <v>-0.3097078631</v>
      </c>
      <c r="Q29" s="32">
        <f t="shared" si="19"/>
        <v>-0.5038240999</v>
      </c>
      <c r="R29" s="3"/>
      <c r="S29" s="37" t="s">
        <v>102</v>
      </c>
      <c r="T29" s="3" t="s">
        <v>312</v>
      </c>
      <c r="U29" s="32">
        <f t="shared" ref="U29:Z29" si="20">U7</f>
        <v>0</v>
      </c>
      <c r="V29" s="32">
        <f t="shared" si="20"/>
        <v>-0.004179849033</v>
      </c>
      <c r="W29" s="32">
        <f t="shared" si="20"/>
        <v>-0.01943858994</v>
      </c>
      <c r="X29" s="32">
        <f t="shared" si="20"/>
        <v>-0.02530323459</v>
      </c>
      <c r="Y29" s="32">
        <f t="shared" si="20"/>
        <v>-0.2310212636</v>
      </c>
      <c r="Z29" s="32">
        <f t="shared" si="20"/>
        <v>-0.3634754949</v>
      </c>
      <c r="AA29" s="35"/>
      <c r="AB29" s="37" t="s">
        <v>227</v>
      </c>
      <c r="AC29" s="3"/>
      <c r="AD29" s="14">
        <f t="shared" ref="AD29:AI29" si="21">AD7</f>
        <v>0</v>
      </c>
      <c r="AE29" s="14">
        <f t="shared" si="21"/>
        <v>0.00030594</v>
      </c>
      <c r="AF29" s="14">
        <f t="shared" si="21"/>
        <v>-0.1388394</v>
      </c>
      <c r="AG29" s="14">
        <f t="shared" si="21"/>
        <v>-0.26250261</v>
      </c>
      <c r="AH29" s="14">
        <f t="shared" si="21"/>
        <v>-2.797906</v>
      </c>
      <c r="AI29" s="14">
        <f t="shared" si="21"/>
        <v>-3.96960236</v>
      </c>
      <c r="AJ29" s="3"/>
      <c r="AK29" s="37" t="s">
        <v>227</v>
      </c>
      <c r="AL29" s="3"/>
      <c r="AM29" s="32">
        <f t="shared" ref="AM29:AR29" si="22">AM7</f>
        <v>0</v>
      </c>
      <c r="AN29" s="32">
        <f t="shared" si="22"/>
        <v>-0.00007149315054</v>
      </c>
      <c r="AO29" s="32">
        <f t="shared" si="22"/>
        <v>-0.006019657944</v>
      </c>
      <c r="AP29" s="32">
        <f t="shared" si="22"/>
        <v>-0.01152189458</v>
      </c>
      <c r="AQ29" s="32">
        <f t="shared" si="22"/>
        <v>-0.1571206166</v>
      </c>
      <c r="AR29" s="32">
        <f t="shared" si="22"/>
        <v>-0.3091024107</v>
      </c>
      <c r="AS29" s="3"/>
      <c r="AT29" s="37" t="s">
        <v>227</v>
      </c>
      <c r="AU29" s="3"/>
      <c r="AV29" s="32">
        <f t="shared" ref="AV29:BA29" si="23">AV7</f>
        <v>0</v>
      </c>
      <c r="AW29" s="32">
        <f t="shared" si="23"/>
        <v>-0.00005055379716</v>
      </c>
      <c r="AX29" s="32">
        <f t="shared" si="23"/>
        <v>-0.005516195105</v>
      </c>
      <c r="AY29" s="32">
        <f t="shared" si="23"/>
        <v>-0.008622253038</v>
      </c>
      <c r="AZ29" s="32">
        <f t="shared" si="23"/>
        <v>-0.1283982521</v>
      </c>
      <c r="BA29" s="32">
        <f t="shared" si="23"/>
        <v>-0.2364098832</v>
      </c>
      <c r="BB29" s="3"/>
      <c r="BC29" s="37" t="s">
        <v>227</v>
      </c>
      <c r="BD29" s="3"/>
      <c r="BE29" s="32">
        <f t="shared" ref="BE29:BJ29" si="24">BE7</f>
        <v>0</v>
      </c>
      <c r="BF29" s="32">
        <f t="shared" si="24"/>
        <v>-0.00006737243145</v>
      </c>
      <c r="BG29" s="32">
        <f t="shared" si="24"/>
        <v>-0.006495913592</v>
      </c>
      <c r="BH29" s="32">
        <f t="shared" si="24"/>
        <v>-0.01016841704</v>
      </c>
      <c r="BI29" s="32">
        <f t="shared" si="24"/>
        <v>-0.1481762399</v>
      </c>
      <c r="BJ29" s="32">
        <f t="shared" si="24"/>
        <v>-0.2726561398</v>
      </c>
    </row>
    <row r="30" ht="14.25" customHeight="1">
      <c r="A30" s="37" t="s">
        <v>147</v>
      </c>
      <c r="B30" s="3"/>
      <c r="C30" s="76"/>
      <c r="D30" s="76"/>
      <c r="E30" s="76"/>
      <c r="F30" s="76"/>
      <c r="G30" s="76"/>
      <c r="H30" s="76"/>
      <c r="I30" s="3"/>
      <c r="J30" s="37" t="s">
        <v>227</v>
      </c>
      <c r="K30" s="3"/>
      <c r="L30" s="32">
        <f t="shared" ref="L30:Q30" si="25">L8</f>
        <v>0</v>
      </c>
      <c r="M30" s="32">
        <f t="shared" si="25"/>
        <v>-0.002549109353</v>
      </c>
      <c r="N30" s="32">
        <f t="shared" si="25"/>
        <v>-0.01281629531</v>
      </c>
      <c r="O30" s="32">
        <f t="shared" si="25"/>
        <v>-0.01909385615</v>
      </c>
      <c r="P30" s="32">
        <f t="shared" si="25"/>
        <v>-0.3071187058</v>
      </c>
      <c r="Q30" s="32">
        <f t="shared" si="25"/>
        <v>-0.5312616119</v>
      </c>
      <c r="R30" s="3"/>
      <c r="S30" s="37" t="s">
        <v>228</v>
      </c>
      <c r="T30" s="3" t="s">
        <v>319</v>
      </c>
      <c r="U30" s="72">
        <f t="shared" ref="U30:Z30" si="26">U8</f>
        <v>0</v>
      </c>
      <c r="V30" s="72">
        <f t="shared" si="26"/>
        <v>-0.01068158601</v>
      </c>
      <c r="W30" s="72">
        <f t="shared" si="26"/>
        <v>-0.02129429284</v>
      </c>
      <c r="X30" s="72">
        <f t="shared" si="26"/>
        <v>-0.02586219595</v>
      </c>
      <c r="Y30" s="72">
        <f t="shared" si="26"/>
        <v>-0.3615379522</v>
      </c>
      <c r="Z30" s="72">
        <f t="shared" si="26"/>
        <v>-0.544814536</v>
      </c>
      <c r="AA30" s="60"/>
      <c r="AB30" s="37" t="s">
        <v>103</v>
      </c>
      <c r="AC30" s="3"/>
      <c r="AD30" s="14">
        <f t="shared" ref="AD30:AI30" si="27">AD8</f>
        <v>0</v>
      </c>
      <c r="AE30" s="14">
        <f t="shared" si="27"/>
        <v>0.006789729</v>
      </c>
      <c r="AF30" s="14">
        <f t="shared" si="27"/>
        <v>0.00702706</v>
      </c>
      <c r="AG30" s="14">
        <f t="shared" si="27"/>
        <v>-0.00779603</v>
      </c>
      <c r="AH30" s="14">
        <f t="shared" si="27"/>
        <v>-0.26421943</v>
      </c>
      <c r="AI30" s="14">
        <f t="shared" si="27"/>
        <v>-0.82580803</v>
      </c>
      <c r="AJ30" s="3"/>
      <c r="AK30" s="37" t="s">
        <v>103</v>
      </c>
      <c r="AL30" s="3"/>
      <c r="AM30" s="32">
        <f t="shared" ref="AM30:AR30" si="28">AM8</f>
        <v>0</v>
      </c>
      <c r="AN30" s="32">
        <f t="shared" si="28"/>
        <v>0.001490762161</v>
      </c>
      <c r="AO30" s="32">
        <f t="shared" si="28"/>
        <v>0.002111406983</v>
      </c>
      <c r="AP30" s="32">
        <f t="shared" si="28"/>
        <v>0.002654998455</v>
      </c>
      <c r="AQ30" s="32">
        <f t="shared" si="28"/>
        <v>0.01788251718</v>
      </c>
      <c r="AR30" s="32">
        <f t="shared" si="28"/>
        <v>0.03287781199</v>
      </c>
      <c r="AS30" s="3"/>
      <c r="AT30" s="37" t="s">
        <v>103</v>
      </c>
      <c r="AU30" s="3"/>
      <c r="AV30" s="32">
        <f t="shared" ref="AV30:BA30" si="29">AV8</f>
        <v>0</v>
      </c>
      <c r="AW30" s="32">
        <f t="shared" si="29"/>
        <v>0.01276932032</v>
      </c>
      <c r="AX30" s="32">
        <f t="shared" si="29"/>
        <v>0.03484025038</v>
      </c>
      <c r="AY30" s="32">
        <f t="shared" si="29"/>
        <v>0.03268765535</v>
      </c>
      <c r="AZ30" s="32">
        <f t="shared" si="29"/>
        <v>0.4222153513</v>
      </c>
      <c r="BA30" s="32">
        <f t="shared" si="29"/>
        <v>0.3244751411</v>
      </c>
      <c r="BB30" s="3"/>
      <c r="BC30" s="37" t="s">
        <v>103</v>
      </c>
      <c r="BD30" s="3"/>
      <c r="BE30" s="32">
        <f t="shared" ref="BE30:BJ30" si="30">BE8</f>
        <v>0</v>
      </c>
      <c r="BF30" s="32">
        <f t="shared" si="30"/>
        <v>0.0001396112266</v>
      </c>
      <c r="BG30" s="32">
        <f t="shared" si="30"/>
        <v>-0.00478887494</v>
      </c>
      <c r="BH30" s="32">
        <f t="shared" si="30"/>
        <v>-0.006653454392</v>
      </c>
      <c r="BI30" s="32">
        <f t="shared" si="30"/>
        <v>-0.1049013232</v>
      </c>
      <c r="BJ30" s="32">
        <f t="shared" si="30"/>
        <v>-0.1870567434</v>
      </c>
    </row>
    <row r="31" ht="14.25" customHeight="1">
      <c r="A31" s="37" t="s">
        <v>155</v>
      </c>
      <c r="B31" s="3"/>
      <c r="C31" s="76"/>
      <c r="D31" s="76"/>
      <c r="E31" s="76"/>
      <c r="F31" s="76"/>
      <c r="G31" s="76"/>
      <c r="H31" s="76"/>
      <c r="I31" s="3"/>
      <c r="J31" s="37" t="s">
        <v>103</v>
      </c>
      <c r="K31" s="3"/>
      <c r="L31" s="32">
        <f t="shared" ref="L31:Q31" si="31">L9</f>
        <v>0</v>
      </c>
      <c r="M31" s="32">
        <f t="shared" si="31"/>
        <v>-0.0006237042423</v>
      </c>
      <c r="N31" s="32">
        <f t="shared" si="31"/>
        <v>-0.007941825672</v>
      </c>
      <c r="O31" s="32">
        <f t="shared" si="31"/>
        <v>-0.01130913611</v>
      </c>
      <c r="P31" s="32">
        <f t="shared" si="31"/>
        <v>-0.1665255206</v>
      </c>
      <c r="Q31" s="32">
        <f t="shared" si="31"/>
        <v>-0.2779648953</v>
      </c>
      <c r="R31" s="3"/>
      <c r="S31" s="37" t="s">
        <v>100</v>
      </c>
      <c r="T31" s="3" t="s">
        <v>326</v>
      </c>
      <c r="U31" s="32">
        <f t="shared" ref="U31:Z31" si="32">U9</f>
        <v>0</v>
      </c>
      <c r="V31" s="32">
        <f t="shared" si="32"/>
        <v>-0.004106336166</v>
      </c>
      <c r="W31" s="32">
        <f t="shared" si="32"/>
        <v>-0.008167960208</v>
      </c>
      <c r="X31" s="32">
        <f t="shared" si="32"/>
        <v>-0.006177648192</v>
      </c>
      <c r="Y31" s="32">
        <f t="shared" si="32"/>
        <v>-0.2962258477</v>
      </c>
      <c r="Z31" s="32">
        <f t="shared" si="32"/>
        <v>-0.6707164217</v>
      </c>
      <c r="AA31" s="35"/>
      <c r="AB31" s="61" t="s">
        <v>187</v>
      </c>
      <c r="AC31" s="62"/>
      <c r="AD31" s="73">
        <f t="shared" ref="AD31:AI31" si="33">AD9</f>
        <v>0</v>
      </c>
      <c r="AE31" s="73">
        <f t="shared" si="33"/>
        <v>0.702663</v>
      </c>
      <c r="AF31" s="73">
        <f t="shared" si="33"/>
        <v>3.822128</v>
      </c>
      <c r="AG31" s="73">
        <f t="shared" si="33"/>
        <v>4.293133</v>
      </c>
      <c r="AH31" s="73">
        <f t="shared" si="33"/>
        <v>63.391903</v>
      </c>
      <c r="AI31" s="73">
        <f t="shared" si="33"/>
        <v>97.347764</v>
      </c>
      <c r="AJ31" s="3"/>
      <c r="AK31" s="61" t="s">
        <v>187</v>
      </c>
      <c r="AL31" s="62"/>
      <c r="AM31" s="74">
        <f t="shared" ref="AM31:AR31" si="34">AM9</f>
        <v>0</v>
      </c>
      <c r="AN31" s="74">
        <f t="shared" si="34"/>
        <v>0.0002593754255</v>
      </c>
      <c r="AO31" s="74">
        <f t="shared" si="34"/>
        <v>0.0007325695338</v>
      </c>
      <c r="AP31" s="74">
        <f t="shared" si="34"/>
        <v>0.0009595983705</v>
      </c>
      <c r="AQ31" s="74">
        <f t="shared" si="34"/>
        <v>0.01469421406</v>
      </c>
      <c r="AR31" s="74">
        <f t="shared" si="34"/>
        <v>0.0395742991</v>
      </c>
      <c r="AS31" s="3"/>
      <c r="AT31" s="61" t="s">
        <v>187</v>
      </c>
      <c r="AU31" s="62"/>
      <c r="AV31" s="74">
        <f t="shared" ref="AV31:BA31" si="35">AV9</f>
        <v>0</v>
      </c>
      <c r="AW31" s="74">
        <f t="shared" si="35"/>
        <v>0.0003645452953</v>
      </c>
      <c r="AX31" s="74">
        <f t="shared" si="35"/>
        <v>0.001035403683</v>
      </c>
      <c r="AY31" s="74">
        <f t="shared" si="35"/>
        <v>0.001198166488</v>
      </c>
      <c r="AZ31" s="74">
        <f t="shared" si="35"/>
        <v>0.01417697904</v>
      </c>
      <c r="BA31" s="74">
        <f t="shared" si="35"/>
        <v>0.01574256569</v>
      </c>
      <c r="BB31" s="3"/>
      <c r="BC31" s="61" t="s">
        <v>187</v>
      </c>
      <c r="BD31" s="62"/>
      <c r="BE31" s="74">
        <f t="shared" ref="BE31:BJ31" si="36">BE9</f>
        <v>0</v>
      </c>
      <c r="BF31" s="74">
        <f t="shared" si="36"/>
        <v>0.0002043781737</v>
      </c>
      <c r="BG31" s="74">
        <f t="shared" si="36"/>
        <v>0.0001945571716</v>
      </c>
      <c r="BH31" s="74">
        <f t="shared" si="36"/>
        <v>-0.0001257320411</v>
      </c>
      <c r="BI31" s="74">
        <f t="shared" si="36"/>
        <v>-0.0003769304987</v>
      </c>
      <c r="BJ31" s="74">
        <f t="shared" si="36"/>
        <v>-0.002105659248</v>
      </c>
    </row>
    <row r="32" ht="14.25" customHeight="1">
      <c r="A32" s="37" t="s">
        <v>163</v>
      </c>
      <c r="B32" s="3"/>
      <c r="C32" s="76"/>
      <c r="D32" s="76"/>
      <c r="E32" s="76"/>
      <c r="F32" s="76"/>
      <c r="G32" s="76"/>
      <c r="H32" s="76"/>
      <c r="I32" s="3"/>
      <c r="J32" s="37" t="s">
        <v>229</v>
      </c>
      <c r="K32" s="3"/>
      <c r="L32" s="32">
        <f t="shared" ref="L32:Q32" si="37">L10</f>
        <v>0</v>
      </c>
      <c r="M32" s="32">
        <f t="shared" si="37"/>
        <v>-0.01068158601</v>
      </c>
      <c r="N32" s="32">
        <f t="shared" si="37"/>
        <v>-0.02129429284</v>
      </c>
      <c r="O32" s="32">
        <f t="shared" si="37"/>
        <v>-0.02586219595</v>
      </c>
      <c r="P32" s="32">
        <f t="shared" si="37"/>
        <v>-0.3615379522</v>
      </c>
      <c r="Q32" s="32">
        <f t="shared" si="37"/>
        <v>-0.544814536</v>
      </c>
      <c r="R32" s="3"/>
      <c r="S32" s="37" t="s">
        <v>101</v>
      </c>
      <c r="T32" s="3" t="s">
        <v>332</v>
      </c>
      <c r="U32" s="32">
        <f t="shared" ref="U32:Z32" si="38">U10</f>
        <v>0</v>
      </c>
      <c r="V32" s="32">
        <f t="shared" si="38"/>
        <v>-0.02076581396</v>
      </c>
      <c r="W32" s="32">
        <f t="shared" si="38"/>
        <v>-0.0413541519</v>
      </c>
      <c r="X32" s="32">
        <f t="shared" si="38"/>
        <v>-0.07107560221</v>
      </c>
      <c r="Y32" s="32">
        <f t="shared" si="38"/>
        <v>-0.6038079165</v>
      </c>
      <c r="Z32" s="32">
        <f t="shared" si="38"/>
        <v>-0.5123645823</v>
      </c>
      <c r="AA32" s="35"/>
      <c r="AB32" s="37"/>
      <c r="AC32" s="3"/>
      <c r="AD32" s="35"/>
      <c r="AE32" s="35"/>
      <c r="AF32" s="35"/>
      <c r="AG32" s="35"/>
      <c r="AH32" s="35"/>
      <c r="AI32" s="35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ht="14.25" customHeight="1">
      <c r="A33" s="37" t="s">
        <v>171</v>
      </c>
      <c r="B33" s="38" t="s">
        <v>352</v>
      </c>
      <c r="C33" s="32">
        <f>'Tab-reporting_shock'!C33/'Tab-reporting_baseline'!C33-1</f>
        <v>0</v>
      </c>
      <c r="D33" s="32">
        <f>'Tab-reporting_shock'!D33/'Tab-reporting_baseline'!D33-1</f>
        <v>0.0000166666003</v>
      </c>
      <c r="E33" s="32">
        <f>'Tab-reporting_shock'!E33/'Tab-reporting_baseline'!E33-1</f>
        <v>0.00007145223857</v>
      </c>
      <c r="F33" s="32">
        <f>'Tab-reporting_shock'!F33/'Tab-reporting_baseline'!F33-1</f>
        <v>0.0001099627633</v>
      </c>
      <c r="G33" s="32">
        <f>'Tab-reporting_shock'!G33/'Tab-reporting_baseline'!G33-1</f>
        <v>0.001618755792</v>
      </c>
      <c r="H33" s="32">
        <f>'Tab-reporting_shock'!H33/'Tab-reporting_baseline'!H33-1</f>
        <v>0.001993915431</v>
      </c>
      <c r="I33" s="3"/>
      <c r="J33" s="64" t="s">
        <v>410</v>
      </c>
      <c r="K33" s="62"/>
      <c r="L33" s="74">
        <f t="shared" ref="L33:Q33" si="39">L11</f>
        <v>0</v>
      </c>
      <c r="M33" s="74">
        <f t="shared" si="39"/>
        <v>-0.006055068573</v>
      </c>
      <c r="N33" s="74">
        <f t="shared" si="39"/>
        <v>-0.02004404523</v>
      </c>
      <c r="O33" s="74">
        <f t="shared" si="39"/>
        <v>-0.02897112982</v>
      </c>
      <c r="P33" s="74">
        <f t="shared" si="39"/>
        <v>-0.2906442661</v>
      </c>
      <c r="Q33" s="74">
        <f t="shared" si="39"/>
        <v>-0.4222378139</v>
      </c>
      <c r="R33" s="3"/>
      <c r="S33" s="61" t="s">
        <v>102</v>
      </c>
      <c r="T33" s="62" t="s">
        <v>335</v>
      </c>
      <c r="U33" s="75">
        <f t="shared" ref="U33:Z33" si="40">U11</f>
        <v>0</v>
      </c>
      <c r="V33" s="75">
        <f t="shared" si="40"/>
        <v>-0.005500389627</v>
      </c>
      <c r="W33" s="75">
        <f t="shared" si="40"/>
        <v>-0.009614837313</v>
      </c>
      <c r="X33" s="75">
        <f t="shared" si="40"/>
        <v>-0.006051875601</v>
      </c>
      <c r="Y33" s="75">
        <f t="shared" si="40"/>
        <v>-0.1087186676</v>
      </c>
      <c r="Z33" s="75">
        <f t="shared" si="40"/>
        <v>-0.1431165979</v>
      </c>
      <c r="AA33" s="35"/>
      <c r="AB33" s="26"/>
      <c r="AC33" s="3"/>
      <c r="AD33" s="35"/>
      <c r="AE33" s="35"/>
      <c r="AF33" s="35"/>
      <c r="AG33" s="35"/>
      <c r="AH33" s="35"/>
      <c r="AI33" s="35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ht="14.25" customHeight="1">
      <c r="A34" s="37" t="s">
        <v>77</v>
      </c>
      <c r="B34" s="3"/>
      <c r="C34" s="76"/>
      <c r="D34" s="76"/>
      <c r="E34" s="76"/>
      <c r="F34" s="76"/>
      <c r="G34" s="76"/>
      <c r="H34" s="76"/>
      <c r="I34" s="3"/>
      <c r="J34" s="37"/>
      <c r="K34" s="3"/>
      <c r="L34" s="35"/>
      <c r="M34" s="35"/>
      <c r="N34" s="35"/>
      <c r="O34" s="35"/>
      <c r="P34" s="35"/>
      <c r="Q34" s="35"/>
      <c r="R34" s="3"/>
      <c r="S34" s="26" t="s">
        <v>411</v>
      </c>
      <c r="T34" s="3"/>
      <c r="U34" s="72">
        <f t="shared" ref="U34:Z34" si="41">U12</f>
        <v>0</v>
      </c>
      <c r="V34" s="72">
        <f t="shared" si="41"/>
        <v>-0.006055068573</v>
      </c>
      <c r="W34" s="72">
        <f t="shared" si="41"/>
        <v>-0.02004404523</v>
      </c>
      <c r="X34" s="72">
        <f t="shared" si="41"/>
        <v>-0.02897112982</v>
      </c>
      <c r="Y34" s="72">
        <f t="shared" si="41"/>
        <v>-0.2906442661</v>
      </c>
      <c r="Z34" s="72">
        <f t="shared" si="41"/>
        <v>-0.4222378139</v>
      </c>
      <c r="AA34" s="60"/>
      <c r="AB34" s="77"/>
      <c r="AC34" s="77"/>
      <c r="AD34" s="77"/>
      <c r="AE34" s="77"/>
      <c r="AF34" s="77"/>
      <c r="AG34" s="77"/>
      <c r="AH34" s="77"/>
      <c r="AI34" s="7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ht="14.25" customHeight="1">
      <c r="A35" s="37" t="s">
        <v>194</v>
      </c>
      <c r="B35" s="3"/>
      <c r="C35" s="76"/>
      <c r="D35" s="76"/>
      <c r="E35" s="76"/>
      <c r="F35" s="76"/>
      <c r="G35" s="76"/>
      <c r="H35" s="76"/>
      <c r="I35" s="3"/>
      <c r="J35" s="3"/>
      <c r="K35" s="3"/>
      <c r="L35" s="3"/>
      <c r="M35" s="3"/>
      <c r="N35" s="3"/>
      <c r="O35" s="3"/>
      <c r="P35" s="3"/>
      <c r="Q35" s="3"/>
      <c r="R35" s="3"/>
      <c r="S35" s="37" t="s">
        <v>100</v>
      </c>
      <c r="T35" s="3"/>
      <c r="U35" s="32">
        <f t="shared" ref="U35:Z35" si="42">U13</f>
        <v>0</v>
      </c>
      <c r="V35" s="32">
        <f t="shared" si="42"/>
        <v>-0.002797135424</v>
      </c>
      <c r="W35" s="32">
        <f t="shared" si="42"/>
        <v>-0.006780078726</v>
      </c>
      <c r="X35" s="32">
        <f t="shared" si="42"/>
        <v>-0.00752809482</v>
      </c>
      <c r="Y35" s="32">
        <f t="shared" si="42"/>
        <v>-0.2385923113</v>
      </c>
      <c r="Z35" s="32">
        <f t="shared" si="42"/>
        <v>-0.4988809245</v>
      </c>
      <c r="AA35" s="35"/>
      <c r="AB35" s="77"/>
      <c r="AC35" s="77"/>
      <c r="AD35" s="77"/>
      <c r="AE35" s="77"/>
      <c r="AF35" s="77"/>
      <c r="AG35" s="77"/>
      <c r="AH35" s="77"/>
      <c r="AI35" s="77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ht="14.25" customHeight="1">
      <c r="A36" s="37" t="s">
        <v>210</v>
      </c>
      <c r="B36" s="38" t="s">
        <v>355</v>
      </c>
      <c r="C36" s="32">
        <f>'Tab-reporting_shock'!C36/'Tab-reporting_baseline'!C36-1</f>
        <v>0</v>
      </c>
      <c r="D36" s="32">
        <f>'Tab-reporting_shock'!D36/'Tab-reporting_baseline'!D36-1</f>
        <v>0</v>
      </c>
      <c r="E36" s="32">
        <f>'Tab-reporting_shock'!E36/'Tab-reporting_baseline'!E36-1</f>
        <v>0</v>
      </c>
      <c r="F36" s="32">
        <f>'Tab-reporting_shock'!F36/'Tab-reporting_baseline'!F36-1</f>
        <v>0</v>
      </c>
      <c r="G36" s="32">
        <f>'Tab-reporting_shock'!G36/'Tab-reporting_baseline'!G36-1</f>
        <v>0</v>
      </c>
      <c r="H36" s="32">
        <f>'Tab-reporting_shock'!H36/'Tab-reporting_baseline'!H36-1</f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7" t="s">
        <v>101</v>
      </c>
      <c r="T36" s="3"/>
      <c r="U36" s="32">
        <f t="shared" ref="U36:Z36" si="43">U14</f>
        <v>0</v>
      </c>
      <c r="V36" s="32">
        <f t="shared" si="43"/>
        <v>-0.01213273619</v>
      </c>
      <c r="W36" s="32">
        <f t="shared" si="43"/>
        <v>-0.03313000416</v>
      </c>
      <c r="X36" s="32">
        <f t="shared" si="43"/>
        <v>-0.06160843541</v>
      </c>
      <c r="Y36" s="32">
        <f t="shared" si="43"/>
        <v>-0.498831879</v>
      </c>
      <c r="Z36" s="32">
        <f t="shared" si="43"/>
        <v>-0.5511746054</v>
      </c>
      <c r="AA36" s="35"/>
      <c r="AB36" s="77"/>
      <c r="AC36" s="77"/>
      <c r="AD36" s="77"/>
      <c r="AE36" s="77"/>
      <c r="AF36" s="77"/>
      <c r="AG36" s="77"/>
      <c r="AH36" s="77"/>
      <c r="AI36" s="7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ht="14.25" customHeight="1">
      <c r="A37" s="37" t="s">
        <v>212</v>
      </c>
      <c r="B37" s="3"/>
      <c r="C37" s="32">
        <f>'Tab-reporting_shock'!C37/'Tab-reporting_baseline'!C37-1</f>
        <v>0</v>
      </c>
      <c r="D37" s="32">
        <f>'Tab-reporting_shock'!D37/'Tab-reporting_baseline'!D37-1</f>
        <v>0.000000005251710178</v>
      </c>
      <c r="E37" s="32">
        <f>'Tab-reporting_shock'!E37/'Tab-reporting_baseline'!E37-1</f>
        <v>0.00000003895456402</v>
      </c>
      <c r="F37" s="32">
        <f>'Tab-reporting_shock'!F37/'Tab-reporting_baseline'!F37-1</f>
        <v>0</v>
      </c>
      <c r="G37" s="32">
        <f>'Tab-reporting_shock'!G37/'Tab-reporting_baseline'!G37-1</f>
        <v>-0.00000002200367766</v>
      </c>
      <c r="H37" s="32">
        <f>'Tab-reporting_shock'!H37/'Tab-reporting_baseline'!H37-1</f>
        <v>0.00000001214287515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61" t="s">
        <v>102</v>
      </c>
      <c r="T37" s="62"/>
      <c r="U37" s="75">
        <f t="shared" ref="U37:Z37" si="44">U15</f>
        <v>0</v>
      </c>
      <c r="V37" s="75">
        <f t="shared" si="44"/>
        <v>-0.004241087182</v>
      </c>
      <c r="W37" s="75">
        <f t="shared" si="44"/>
        <v>-0.0190595275</v>
      </c>
      <c r="X37" s="75">
        <f t="shared" si="44"/>
        <v>-0.02457245262</v>
      </c>
      <c r="Y37" s="75">
        <f t="shared" si="44"/>
        <v>-0.2260782987</v>
      </c>
      <c r="Z37" s="75">
        <f t="shared" si="44"/>
        <v>-0.3536505749</v>
      </c>
      <c r="AA37" s="35"/>
      <c r="AB37" s="77"/>
      <c r="AC37" s="77"/>
      <c r="AD37" s="77"/>
      <c r="AE37" s="77"/>
      <c r="AF37" s="77"/>
      <c r="AG37" s="77"/>
      <c r="AH37" s="77"/>
      <c r="AI37" s="77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ht="14.25" customHeight="1">
      <c r="A38" s="64" t="s">
        <v>213</v>
      </c>
      <c r="B38" s="62"/>
      <c r="C38" s="74">
        <f>'Tab-reporting_shock'!C38/'Tab-reporting_baseline'!C38-1</f>
        <v>0</v>
      </c>
      <c r="D38" s="74">
        <f>'Tab-reporting_shock'!D38/'Tab-reporting_baseline'!D38-1</f>
        <v>0.000006999119722</v>
      </c>
      <c r="E38" s="74">
        <f>'Tab-reporting_shock'!E38/'Tab-reporting_baseline'!E38-1</f>
        <v>0.00002979555521</v>
      </c>
      <c r="F38" s="74">
        <f>'Tab-reporting_shock'!F38/'Tab-reporting_baseline'!F38-1</f>
        <v>0.00004578104604</v>
      </c>
      <c r="G38" s="74">
        <f>'Tab-reporting_shock'!G38/'Tab-reporting_baseline'!G38-1</f>
        <v>0.0006816532252</v>
      </c>
      <c r="H38" s="74">
        <f>'Tab-reporting_shock'!H38/'Tab-reporting_baseline'!H38-1</f>
        <v>0.0008495740281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77"/>
      <c r="AC38" s="77"/>
      <c r="AD38" s="77"/>
      <c r="AE38" s="77"/>
      <c r="AF38" s="77"/>
      <c r="AG38" s="77"/>
      <c r="AH38" s="77"/>
      <c r="AI38" s="7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ht="14.25" customHeight="1">
      <c r="A39" s="26" t="s">
        <v>404</v>
      </c>
      <c r="B39" s="3"/>
      <c r="C39" s="78">
        <v>0.0</v>
      </c>
      <c r="D39" s="78">
        <v>0.0</v>
      </c>
      <c r="E39" s="78">
        <v>0.0</v>
      </c>
      <c r="F39" s="78">
        <v>0.0</v>
      </c>
      <c r="G39" s="78">
        <v>0.0</v>
      </c>
      <c r="H39" s="78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77"/>
      <c r="AC39" s="77"/>
      <c r="AD39" s="77"/>
      <c r="AE39" s="77"/>
      <c r="AF39" s="77"/>
      <c r="AG39" s="77"/>
      <c r="AH39" s="77"/>
      <c r="AI39" s="77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ht="14.25" customHeight="1">
      <c r="A41" s="3"/>
      <c r="B41" s="3"/>
      <c r="C41" s="5" t="s">
        <v>1</v>
      </c>
      <c r="D41" s="6"/>
      <c r="E41" s="6"/>
      <c r="F41" s="6"/>
      <c r="G41" s="6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ht="14.25" customHeight="1">
      <c r="A42" s="56" t="s">
        <v>234</v>
      </c>
      <c r="B42" s="8"/>
      <c r="C42" s="9">
        <v>2015.0</v>
      </c>
      <c r="D42" s="10">
        <v>2021.0</v>
      </c>
      <c r="E42" s="10">
        <v>2025.0</v>
      </c>
      <c r="F42" s="10">
        <v>2030.0</v>
      </c>
      <c r="G42" s="10">
        <v>2040.0</v>
      </c>
      <c r="H42" s="11">
        <v>2050.0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ht="14.25" customHeight="1">
      <c r="A43" s="59" t="s">
        <v>221</v>
      </c>
      <c r="B43" s="3" t="s">
        <v>303</v>
      </c>
      <c r="C43" s="32">
        <f>'Tab-reporting_shock'!C43/'Tab-reporting_baseline'!C43-1</f>
        <v>0</v>
      </c>
      <c r="D43" s="32">
        <f>'Tab-reporting_shock'!D43/'Tab-reporting_baseline'!D43-1</f>
        <v>0.001769032536</v>
      </c>
      <c r="E43" s="32">
        <f>'Tab-reporting_shock'!E43/'Tab-reporting_baseline'!E43-1</f>
        <v>0.001103991181</v>
      </c>
      <c r="F43" s="32">
        <f>'Tab-reporting_shock'!F43/'Tab-reporting_baseline'!F43-1</f>
        <v>0.003078630749</v>
      </c>
      <c r="G43" s="32">
        <f>'Tab-reporting_shock'!G43/'Tab-reporting_baseline'!G43-1</f>
        <v>0.6586198208</v>
      </c>
      <c r="H43" s="32">
        <f>'Tab-reporting_shock'!H43/'Tab-reporting_baseline'!H43-1</f>
        <v>1.522220116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ht="14.25" customHeight="1">
      <c r="A44" s="26" t="s">
        <v>192</v>
      </c>
      <c r="B44" s="3" t="s">
        <v>357</v>
      </c>
      <c r="C44" s="32">
        <f>'Tab-reporting_shock'!C44/'Tab-reporting_baseline'!C44-1</f>
        <v>0</v>
      </c>
      <c r="D44" s="32">
        <f>'Tab-reporting_shock'!D44/'Tab-reporting_baseline'!D44-1</f>
        <v>-0.003699038041</v>
      </c>
      <c r="E44" s="32">
        <f>'Tab-reporting_shock'!E44/'Tab-reporting_baseline'!E44-1</f>
        <v>-0.009098337193</v>
      </c>
      <c r="F44" s="32">
        <f>'Tab-reporting_shock'!F44/'Tab-reporting_baseline'!F44-1</f>
        <v>-0.008510860124</v>
      </c>
      <c r="G44" s="32">
        <f>'Tab-reporting_shock'!G44/'Tab-reporting_baseline'!G44-1</f>
        <v>-0.2762061794</v>
      </c>
      <c r="H44" s="32">
        <f>'Tab-reporting_shock'!H44/'Tab-reporting_baseline'!H44-1</f>
        <v>-0.5810331682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ht="14.25" customHeight="1">
      <c r="A45" s="64" t="s">
        <v>196</v>
      </c>
      <c r="B45" s="64"/>
      <c r="C45" s="74">
        <f>'Tab-reporting_shock'!C45/'Tab-reporting_baseline'!C45-1</f>
        <v>0</v>
      </c>
      <c r="D45" s="74">
        <f>'Tab-reporting_shock'!D45/'Tab-reporting_baseline'!D45-1</f>
        <v>-0.002758523819</v>
      </c>
      <c r="E45" s="74">
        <f>'Tab-reporting_shock'!E45/'Tab-reporting_baseline'!E45-1</f>
        <v>-0.006669396981</v>
      </c>
      <c r="F45" s="74">
        <f>'Tab-reporting_shock'!F45/'Tab-reporting_baseline'!F45-1</f>
        <v>-0.007450958107</v>
      </c>
      <c r="G45" s="74">
        <f>'Tab-reporting_shock'!G45/'Tab-reporting_baseline'!G45-1</f>
        <v>-0.2368043159</v>
      </c>
      <c r="H45" s="74">
        <f>'Tab-reporting_shock'!H45/'Tab-reporting_baseline'!H45-1</f>
        <v>-0.4954322562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ht="14.25" customHeight="1">
      <c r="A46" s="26" t="s">
        <v>200</v>
      </c>
      <c r="B46" s="3" t="s">
        <v>358</v>
      </c>
      <c r="C46" s="32">
        <f>'Tab-reporting_shock'!C46/'Tab-reporting_baseline'!C46-1</f>
        <v>0</v>
      </c>
      <c r="D46" s="32">
        <f>'Tab-reporting_shock'!D46/'Tab-reporting_baseline'!D46-1</f>
        <v>-0.001900256528</v>
      </c>
      <c r="E46" s="32">
        <f>'Tab-reporting_shock'!E46/'Tab-reporting_baseline'!E46-1</f>
        <v>-0.006097598422</v>
      </c>
      <c r="F46" s="32">
        <f>'Tab-reporting_shock'!F46/'Tab-reporting_baseline'!F46-1</f>
        <v>-0.00876690784</v>
      </c>
      <c r="G46" s="32">
        <f>'Tab-reporting_shock'!G46/'Tab-reporting_baseline'!G46-1</f>
        <v>-0.1817379708</v>
      </c>
      <c r="H46" s="32">
        <f>'Tab-reporting_shock'!H46/'Tab-reporting_baseline'!H46-1</f>
        <v>-0.343414619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ht="14.25" customHeight="1">
      <c r="A47" s="37" t="s">
        <v>147</v>
      </c>
      <c r="B47" s="3" t="s">
        <v>359</v>
      </c>
      <c r="C47" s="32">
        <f>'Tab-reporting_shock'!C47/'Tab-reporting_baseline'!C47-1</f>
        <v>0</v>
      </c>
      <c r="D47" s="32">
        <f>'Tab-reporting_shock'!D47/'Tab-reporting_baseline'!D47-1</f>
        <v>-0.001885175634</v>
      </c>
      <c r="E47" s="32">
        <f>'Tab-reporting_shock'!E47/'Tab-reporting_baseline'!E47-1</f>
        <v>-0.005778596842</v>
      </c>
      <c r="F47" s="32">
        <f>'Tab-reporting_shock'!F47/'Tab-reporting_baseline'!F47-1</f>
        <v>-0.008402266507</v>
      </c>
      <c r="G47" s="32">
        <f>'Tab-reporting_shock'!G47/'Tab-reporting_baseline'!G47-1</f>
        <v>-0.1738129657</v>
      </c>
      <c r="H47" s="32">
        <f>'Tab-reporting_shock'!H47/'Tab-reporting_baseline'!H47-1</f>
        <v>-0.323936434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ht="14.25" customHeight="1">
      <c r="A48" s="37" t="s">
        <v>155</v>
      </c>
      <c r="B48" s="3" t="s">
        <v>360</v>
      </c>
      <c r="C48" s="32">
        <f>'Tab-reporting_shock'!C48/'Tab-reporting_baseline'!C48-1</f>
        <v>0</v>
      </c>
      <c r="D48" s="32">
        <f>'Tab-reporting_shock'!D48/'Tab-reporting_baseline'!D48-1</f>
        <v>-0.001823281561</v>
      </c>
      <c r="E48" s="32">
        <f>'Tab-reporting_shock'!E48/'Tab-reporting_baseline'!E48-1</f>
        <v>-0.006175379293</v>
      </c>
      <c r="F48" s="32">
        <f>'Tab-reporting_shock'!F48/'Tab-reporting_baseline'!F48-1</f>
        <v>-0.008606944449</v>
      </c>
      <c r="G48" s="32">
        <f>'Tab-reporting_shock'!G48/'Tab-reporting_baseline'!G48-1</f>
        <v>-0.1861777827</v>
      </c>
      <c r="H48" s="32">
        <f>'Tab-reporting_shock'!H48/'Tab-reporting_baseline'!H48-1</f>
        <v>-0.3612491007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ht="14.25" customHeight="1">
      <c r="A49" s="37" t="s">
        <v>163</v>
      </c>
      <c r="B49" s="3" t="s">
        <v>361</v>
      </c>
      <c r="C49" s="32">
        <f>'Tab-reporting_shock'!C49/'Tab-reporting_baseline'!C49-1</f>
        <v>0</v>
      </c>
      <c r="D49" s="32">
        <f>'Tab-reporting_shock'!D49/'Tab-reporting_baseline'!D49-1</f>
        <v>-0.002150998072</v>
      </c>
      <c r="E49" s="32">
        <f>'Tab-reporting_shock'!E49/'Tab-reporting_baseline'!E49-1</f>
        <v>-0.00642325095</v>
      </c>
      <c r="F49" s="32">
        <f>'Tab-reporting_shock'!F49/'Tab-reporting_baseline'!F49-1</f>
        <v>-0.009112415153</v>
      </c>
      <c r="G49" s="32">
        <f>'Tab-reporting_shock'!G49/'Tab-reporting_baseline'!G49-1</f>
        <v>-0.1915331263</v>
      </c>
      <c r="H49" s="32">
        <f>'Tab-reporting_shock'!H49/'Tab-reporting_baseline'!H49-1</f>
        <v>-0.364261644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ht="14.25" customHeight="1">
      <c r="A50" s="37" t="s">
        <v>171</v>
      </c>
      <c r="B50" s="3" t="s">
        <v>362</v>
      </c>
      <c r="C50" s="32">
        <f>'Tab-reporting_shock'!C50/'Tab-reporting_baseline'!C50-1</f>
        <v>0</v>
      </c>
      <c r="D50" s="32">
        <f>'Tab-reporting_shock'!D50/'Tab-reporting_baseline'!D50-1</f>
        <v>-0.002408461306</v>
      </c>
      <c r="E50" s="32">
        <f>'Tab-reporting_shock'!E50/'Tab-reporting_baseline'!E50-1</f>
        <v>-0.0118987014</v>
      </c>
      <c r="F50" s="32">
        <f>'Tab-reporting_shock'!F50/'Tab-reporting_baseline'!F50-1</f>
        <v>-0.01764006697</v>
      </c>
      <c r="G50" s="32">
        <f>'Tab-reporting_shock'!G50/'Tab-reporting_baseline'!G50-1</f>
        <v>-0.2974380386</v>
      </c>
      <c r="H50" s="32">
        <f>'Tab-reporting_shock'!H50/'Tab-reporting_baseline'!H50-1</f>
        <v>-0.5249738487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ht="14.25" customHeight="1">
      <c r="A51" s="37" t="s">
        <v>77</v>
      </c>
      <c r="B51" s="3" t="s">
        <v>363</v>
      </c>
      <c r="C51" s="32">
        <f>'Tab-reporting_shock'!C51/'Tab-reporting_baseline'!C51-1</f>
        <v>0</v>
      </c>
      <c r="D51" s="32">
        <f>'Tab-reporting_shock'!D51/'Tab-reporting_baseline'!D51-1</f>
        <v>-0.0003961290065</v>
      </c>
      <c r="E51" s="32">
        <f>'Tab-reporting_shock'!E51/'Tab-reporting_baseline'!E51-1</f>
        <v>-0.006185170077</v>
      </c>
      <c r="F51" s="32">
        <f>'Tab-reporting_shock'!F51/'Tab-reporting_baseline'!F51-1</f>
        <v>-0.01272669293</v>
      </c>
      <c r="G51" s="32">
        <f>'Tab-reporting_shock'!G51/'Tab-reporting_baseline'!G51-1</f>
        <v>-0.1543513618</v>
      </c>
      <c r="H51" s="32">
        <f>'Tab-reporting_shock'!H51/'Tab-reporting_baseline'!H51-1</f>
        <v>-0.2278191748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ht="14.25" customHeight="1">
      <c r="A52" s="37" t="s">
        <v>194</v>
      </c>
      <c r="B52" s="3" t="s">
        <v>364</v>
      </c>
      <c r="C52" s="32">
        <f>'Tab-reporting_shock'!C52/'Tab-reporting_baseline'!C52-1</f>
        <v>0</v>
      </c>
      <c r="D52" s="32">
        <f>'Tab-reporting_shock'!D52/'Tab-reporting_baseline'!D52-1</f>
        <v>-0.004106336643</v>
      </c>
      <c r="E52" s="32">
        <f>'Tab-reporting_shock'!E52/'Tab-reporting_baseline'!E52-1</f>
        <v>-0.008167960135</v>
      </c>
      <c r="F52" s="32">
        <f>'Tab-reporting_shock'!F52/'Tab-reporting_baseline'!F52-1</f>
        <v>-0.006177648256</v>
      </c>
      <c r="G52" s="32">
        <f>'Tab-reporting_shock'!G52/'Tab-reporting_baseline'!G52-1</f>
        <v>-0.2962258476</v>
      </c>
      <c r="H52" s="32">
        <f>'Tab-reporting_shock'!H52/'Tab-reporting_baseline'!H52-1</f>
        <v>-0.6707164216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ht="14.25" customHeight="1">
      <c r="A53" s="37" t="s">
        <v>210</v>
      </c>
      <c r="B53" s="3" t="s">
        <v>365</v>
      </c>
      <c r="C53" s="32">
        <f>'Tab-reporting_shock'!C53/'Tab-reporting_baseline'!C53-1</f>
        <v>0</v>
      </c>
      <c r="D53" s="32">
        <f>'Tab-reporting_shock'!D53/'Tab-reporting_baseline'!D53-1</f>
        <v>0</v>
      </c>
      <c r="E53" s="32">
        <f>'Tab-reporting_shock'!E53/'Tab-reporting_baseline'!E53-1</f>
        <v>0</v>
      </c>
      <c r="F53" s="32">
        <f>'Tab-reporting_shock'!F53/'Tab-reporting_baseline'!F53-1</f>
        <v>0</v>
      </c>
      <c r="G53" s="32">
        <f>'Tab-reporting_shock'!G53/'Tab-reporting_baseline'!G53-1</f>
        <v>0</v>
      </c>
      <c r="H53" s="32">
        <f>'Tab-reporting_shock'!H53/'Tab-reporting_baseline'!H53-1</f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ht="14.25" customHeight="1">
      <c r="A54" s="37" t="s">
        <v>212</v>
      </c>
      <c r="B54" s="3"/>
      <c r="C54" s="76"/>
      <c r="D54" s="76"/>
      <c r="E54" s="76"/>
      <c r="F54" s="76"/>
      <c r="G54" s="76"/>
      <c r="H54" s="7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ht="14.25" customHeight="1">
      <c r="A55" s="64" t="s">
        <v>213</v>
      </c>
      <c r="B55" s="62"/>
      <c r="C55" s="74">
        <f>'Tab-reporting_shock'!C55/'Tab-reporting_baseline'!C55-1</f>
        <v>0</v>
      </c>
      <c r="D55" s="74">
        <f>'Tab-reporting_shock'!D55/'Tab-reporting_baseline'!D55-1</f>
        <v>-0.00275852408</v>
      </c>
      <c r="E55" s="74">
        <f>'Tab-reporting_shock'!E55/'Tab-reporting_baseline'!E55-1</f>
        <v>-0.006669396495</v>
      </c>
      <c r="F55" s="74">
        <f>'Tab-reporting_shock'!F55/'Tab-reporting_baseline'!F55-1</f>
        <v>-0.007450957884</v>
      </c>
      <c r="G55" s="74">
        <f>'Tab-reporting_shock'!G55/'Tab-reporting_baseline'!G55-1</f>
        <v>-0.2368043159</v>
      </c>
      <c r="H55" s="74">
        <f>'Tab-reporting_shock'!H55/'Tab-reporting_baseline'!H55-1</f>
        <v>-0.4954322562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ht="14.25" customHeight="1">
      <c r="A56" s="26" t="s">
        <v>404</v>
      </c>
      <c r="B56" s="3"/>
      <c r="C56" s="74">
        <f>'Tab-reporting_shock'!C56/'Tab-reporting_baseline'!C56-1</f>
        <v>0</v>
      </c>
      <c r="D56" s="74">
        <f>'Tab-reporting_shock'!D56/'Tab-reporting_baseline'!D56-1</f>
        <v>-0.002822547424</v>
      </c>
      <c r="E56" s="74">
        <f>'Tab-reporting_shock'!E56/'Tab-reporting_baseline'!E56-1</f>
        <v>-0.006750059506</v>
      </c>
      <c r="F56" s="74">
        <f>'Tab-reporting_shock'!F56/'Tab-reporting_baseline'!F56-1</f>
        <v>-0.007413454856</v>
      </c>
      <c r="G56" s="74">
        <f>'Tab-reporting_shock'!G56/'Tab-reporting_baseline'!G56-1</f>
        <v>-0.2393809363</v>
      </c>
      <c r="H56" s="74">
        <f>'Tab-reporting_shock'!H56/'Tab-reporting_baseline'!H56-1</f>
        <v>-0.502938565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ht="14.25" customHeight="1">
      <c r="A58" s="3"/>
      <c r="B58" s="3"/>
      <c r="C58" s="5" t="s">
        <v>1</v>
      </c>
      <c r="D58" s="6"/>
      <c r="E58" s="6"/>
      <c r="F58" s="6"/>
      <c r="G58" s="6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ht="14.25" customHeight="1">
      <c r="A59" s="56" t="s">
        <v>244</v>
      </c>
      <c r="B59" s="8"/>
      <c r="C59" s="9">
        <v>2015.0</v>
      </c>
      <c r="D59" s="10">
        <v>2021.0</v>
      </c>
      <c r="E59" s="10">
        <v>2025.0</v>
      </c>
      <c r="F59" s="10">
        <v>2030.0</v>
      </c>
      <c r="G59" s="10">
        <v>2040.0</v>
      </c>
      <c r="H59" s="11">
        <v>2050.0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ht="14.25" customHeight="1">
      <c r="A60" s="59" t="s">
        <v>221</v>
      </c>
      <c r="B60" s="3" t="s">
        <v>310</v>
      </c>
      <c r="C60" s="32">
        <f>'Tab-reporting_shock'!C60/'Tab-reporting_baseline'!C60-1</f>
        <v>0</v>
      </c>
      <c r="D60" s="32">
        <f>'Tab-reporting_shock'!D60/'Tab-reporting_baseline'!D60-1</f>
        <v>-0.01060999534</v>
      </c>
      <c r="E60" s="32">
        <f>'Tab-reporting_shock'!E60/'Tab-reporting_baseline'!E60-1</f>
        <v>-0.03052455779</v>
      </c>
      <c r="F60" s="32">
        <f>'Tab-reporting_shock'!F60/'Tab-reporting_baseline'!F60-1</f>
        <v>-0.0676275569</v>
      </c>
      <c r="G60" s="32">
        <f>'Tab-reporting_shock'!G60/'Tab-reporting_baseline'!G60-1</f>
        <v>-0.4479973518</v>
      </c>
      <c r="H60" s="32">
        <f>'Tab-reporting_shock'!H60/'Tab-reporting_baseline'!H60-1</f>
        <v>-0.3211186887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ht="14.25" customHeight="1">
      <c r="A61" s="26" t="s">
        <v>192</v>
      </c>
      <c r="B61" s="3" t="s">
        <v>367</v>
      </c>
      <c r="C61" s="32">
        <f>'Tab-reporting_shock'!C61/'Tab-reporting_baseline'!C61-1</f>
        <v>0</v>
      </c>
      <c r="D61" s="32">
        <f>'Tab-reporting_shock'!D61/'Tab-reporting_baseline'!D61-1</f>
        <v>-0.009158984417</v>
      </c>
      <c r="E61" s="32">
        <f>'Tab-reporting_shock'!E61/'Tab-reporting_baseline'!E61-1</f>
        <v>-0.02443715675</v>
      </c>
      <c r="F61" s="32">
        <f>'Tab-reporting_shock'!F61/'Tab-reporting_baseline'!F61-1</f>
        <v>-0.04586589562</v>
      </c>
      <c r="G61" s="32">
        <f>'Tab-reporting_shock'!G61/'Tab-reporting_baseline'!G61-1</f>
        <v>-0.4274285447</v>
      </c>
      <c r="H61" s="32">
        <f>'Tab-reporting_shock'!H61/'Tab-reporting_baseline'!H61-1</f>
        <v>-0.4995215885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ht="14.25" customHeight="1">
      <c r="A62" s="64" t="s">
        <v>196</v>
      </c>
      <c r="B62" s="64"/>
      <c r="C62" s="74">
        <f>'Tab-reporting_shock'!C62/'Tab-reporting_baseline'!C62-1</f>
        <v>0</v>
      </c>
      <c r="D62" s="74">
        <f>'Tab-reporting_shock'!D62/'Tab-reporting_baseline'!D62-1</f>
        <v>-0.0094812684</v>
      </c>
      <c r="E62" s="74">
        <f>'Tab-reporting_shock'!E62/'Tab-reporting_baseline'!E62-1</f>
        <v>-0.02576406225</v>
      </c>
      <c r="F62" s="74">
        <f>'Tab-reporting_shock'!F62/'Tab-reporting_baseline'!F62-1</f>
        <v>-0.05023490822</v>
      </c>
      <c r="G62" s="74">
        <f>'Tab-reporting_shock'!G62/'Tab-reporting_baseline'!G62-1</f>
        <v>-0.430249911</v>
      </c>
      <c r="H62" s="74">
        <f>'Tab-reporting_shock'!H62/'Tab-reporting_baseline'!H62-1</f>
        <v>-0.4770108897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ht="14.25" customHeight="1">
      <c r="A63" s="26" t="s">
        <v>200</v>
      </c>
      <c r="B63" s="3" t="s">
        <v>368</v>
      </c>
      <c r="C63" s="32">
        <f>'Tab-reporting_shock'!C63/'Tab-reporting_baseline'!C63-1</f>
        <v>0</v>
      </c>
      <c r="D63" s="32">
        <f>'Tab-reporting_shock'!D63/'Tab-reporting_baseline'!D63-1</f>
        <v>-0.008631053438</v>
      </c>
      <c r="E63" s="32">
        <f>'Tab-reporting_shock'!E63/'Tab-reporting_baseline'!E63-1</f>
        <v>-0.03069844925</v>
      </c>
      <c r="F63" s="32">
        <f>'Tab-reporting_shock'!F63/'Tab-reporting_baseline'!F63-1</f>
        <v>-0.0583820684</v>
      </c>
      <c r="G63" s="32">
        <f>'Tab-reporting_shock'!G63/'Tab-reporting_baseline'!G63-1</f>
        <v>-0.46656821</v>
      </c>
      <c r="H63" s="32">
        <f>'Tab-reporting_shock'!H63/'Tab-reporting_baseline'!H63-1</f>
        <v>-0.56408575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ht="14.25" customHeight="1">
      <c r="A64" s="37" t="s">
        <v>147</v>
      </c>
      <c r="B64" s="3" t="s">
        <v>369</v>
      </c>
      <c r="C64" s="32">
        <f>'Tab-reporting_shock'!C64/'Tab-reporting_baseline'!C64-1</f>
        <v>0</v>
      </c>
      <c r="D64" s="32">
        <f>'Tab-reporting_shock'!D64/'Tab-reporting_baseline'!D64-1</f>
        <v>-0.009773743064</v>
      </c>
      <c r="E64" s="32">
        <f>'Tab-reporting_shock'!E64/'Tab-reporting_baseline'!E64-1</f>
        <v>-0.03433655577</v>
      </c>
      <c r="F64" s="32">
        <f>'Tab-reporting_shock'!F64/'Tab-reporting_baseline'!F64-1</f>
        <v>-0.06682199081</v>
      </c>
      <c r="G64" s="32">
        <f>'Tab-reporting_shock'!G64/'Tab-reporting_baseline'!G64-1</f>
        <v>-0.5003211964</v>
      </c>
      <c r="H64" s="32">
        <f>'Tab-reporting_shock'!H64/'Tab-reporting_baseline'!H64-1</f>
        <v>-0.5890552103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ht="14.25" customHeight="1">
      <c r="A65" s="37" t="s">
        <v>155</v>
      </c>
      <c r="B65" s="3" t="s">
        <v>370</v>
      </c>
      <c r="C65" s="32">
        <f>'Tab-reporting_shock'!C65/'Tab-reporting_baseline'!C65-1</f>
        <v>0</v>
      </c>
      <c r="D65" s="32">
        <f>'Tab-reporting_shock'!D65/'Tab-reporting_baseline'!D65-1</f>
        <v>-0.002158008827</v>
      </c>
      <c r="E65" s="32">
        <f>'Tab-reporting_shock'!E65/'Tab-reporting_baseline'!E65-1</f>
        <v>-0.007546644469</v>
      </c>
      <c r="F65" s="32">
        <f>'Tab-reporting_shock'!F65/'Tab-reporting_baseline'!F65-1</f>
        <v>-0.01203037465</v>
      </c>
      <c r="G65" s="32">
        <f>'Tab-reporting_shock'!G65/'Tab-reporting_baseline'!G65-1</f>
        <v>-0.2286543027</v>
      </c>
      <c r="H65" s="32">
        <f>'Tab-reporting_shock'!H65/'Tab-reporting_baseline'!H65-1</f>
        <v>-0.3868629661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ht="14.25" customHeight="1">
      <c r="A66" s="37" t="s">
        <v>163</v>
      </c>
      <c r="B66" s="3" t="s">
        <v>371</v>
      </c>
      <c r="C66" s="32">
        <f>'Tab-reporting_shock'!C66/'Tab-reporting_baseline'!C66-1</f>
        <v>0</v>
      </c>
      <c r="D66" s="32">
        <f>'Tab-reporting_shock'!D66/'Tab-reporting_baseline'!D66-1</f>
        <v>-0.003953464459</v>
      </c>
      <c r="E66" s="32">
        <f>'Tab-reporting_shock'!E66/'Tab-reporting_baseline'!E66-1</f>
        <v>-0.01368786959</v>
      </c>
      <c r="F66" s="32">
        <f>'Tab-reporting_shock'!F66/'Tab-reporting_baseline'!F66-1</f>
        <v>-0.02571515608</v>
      </c>
      <c r="G66" s="32">
        <f>'Tab-reporting_shock'!G66/'Tab-reporting_baseline'!G66-1</f>
        <v>-0.3570889861</v>
      </c>
      <c r="H66" s="32">
        <f>'Tab-reporting_shock'!H66/'Tab-reporting_baseline'!H66-1</f>
        <v>-0.4820736699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ht="14.25" customHeight="1">
      <c r="A67" s="37" t="s">
        <v>171</v>
      </c>
      <c r="B67" s="3" t="s">
        <v>372</v>
      </c>
      <c r="C67" s="32">
        <f>'Tab-reporting_shock'!C67/'Tab-reporting_baseline'!C67-1</f>
        <v>0</v>
      </c>
      <c r="D67" s="32">
        <f>'Tab-reporting_shock'!D67/'Tab-reporting_baseline'!D67-1</f>
        <v>-0.004866279889</v>
      </c>
      <c r="E67" s="32">
        <f>'Tab-reporting_shock'!E67/'Tab-reporting_baseline'!E67-1</f>
        <v>-0.02115091197</v>
      </c>
      <c r="F67" s="32">
        <f>'Tab-reporting_shock'!F67/'Tab-reporting_baseline'!F67-1</f>
        <v>-0.03966869669</v>
      </c>
      <c r="G67" s="32">
        <f>'Tab-reporting_shock'!G67/'Tab-reporting_baseline'!G67-1</f>
        <v>-0.4728819692</v>
      </c>
      <c r="H67" s="32">
        <f>'Tab-reporting_shock'!H67/'Tab-reporting_baseline'!H67-1</f>
        <v>-0.6225947065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ht="14.25" customHeight="1">
      <c r="A68" s="37" t="s">
        <v>77</v>
      </c>
      <c r="B68" s="3" t="s">
        <v>373</v>
      </c>
      <c r="C68" s="32">
        <f>'Tab-reporting_shock'!C68/'Tab-reporting_baseline'!C68-1</f>
        <v>0</v>
      </c>
      <c r="D68" s="32">
        <f>'Tab-reporting_shock'!D68/'Tab-reporting_baseline'!D68-1</f>
        <v>-0.00415285056</v>
      </c>
      <c r="E68" s="32">
        <f>'Tab-reporting_shock'!E68/'Tab-reporting_baseline'!E68-1</f>
        <v>-0.02080355507</v>
      </c>
      <c r="F68" s="32">
        <f>'Tab-reporting_shock'!F68/'Tab-reporting_baseline'!F68-1</f>
        <v>-0.03477920761</v>
      </c>
      <c r="G68" s="32">
        <f>'Tab-reporting_shock'!G68/'Tab-reporting_baseline'!G68-1</f>
        <v>-0.3727976788</v>
      </c>
      <c r="H68" s="32">
        <f>'Tab-reporting_shock'!H68/'Tab-reporting_baseline'!H68-1</f>
        <v>-0.5038200766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ht="14.25" customHeight="1">
      <c r="A69" s="37" t="s">
        <v>194</v>
      </c>
      <c r="B69" s="3" t="s">
        <v>374</v>
      </c>
      <c r="C69" s="32">
        <f>'Tab-reporting_shock'!C69/'Tab-reporting_baseline'!C69-1</f>
        <v>0</v>
      </c>
      <c r="D69" s="32">
        <f>'Tab-reporting_shock'!D69/'Tab-reporting_baseline'!D69-1</f>
        <v>-0.02076581379</v>
      </c>
      <c r="E69" s="32">
        <f>'Tab-reporting_shock'!E69/'Tab-reporting_baseline'!E69-1</f>
        <v>-0.0413541518</v>
      </c>
      <c r="F69" s="32">
        <f>'Tab-reporting_shock'!F69/'Tab-reporting_baseline'!F69-1</f>
        <v>-0.07107560242</v>
      </c>
      <c r="G69" s="32">
        <f>'Tab-reporting_shock'!G69/'Tab-reporting_baseline'!G69-1</f>
        <v>-0.6038079164</v>
      </c>
      <c r="H69" s="32">
        <f>'Tab-reporting_shock'!H69/'Tab-reporting_baseline'!H69-1</f>
        <v>-0.5123645823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ht="14.25" customHeight="1">
      <c r="A70" s="37" t="s">
        <v>210</v>
      </c>
      <c r="B70" s="3" t="s">
        <v>375</v>
      </c>
      <c r="C70" s="32">
        <f>'Tab-reporting_shock'!C70/'Tab-reporting_baseline'!C70-1</f>
        <v>0</v>
      </c>
      <c r="D70" s="32">
        <f>'Tab-reporting_shock'!D70/'Tab-reporting_baseline'!D70-1</f>
        <v>0</v>
      </c>
      <c r="E70" s="32">
        <f>'Tab-reporting_shock'!E70/'Tab-reporting_baseline'!E70-1</f>
        <v>0</v>
      </c>
      <c r="F70" s="32">
        <f>'Tab-reporting_shock'!F70/'Tab-reporting_baseline'!F70-1</f>
        <v>0</v>
      </c>
      <c r="G70" s="32">
        <f>'Tab-reporting_shock'!G70/'Tab-reporting_baseline'!G70-1</f>
        <v>0</v>
      </c>
      <c r="H70" s="32">
        <f>'Tab-reporting_shock'!H70/'Tab-reporting_baseline'!H70-1</f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ht="14.25" customHeight="1">
      <c r="A71" s="37" t="s">
        <v>212</v>
      </c>
      <c r="B71" s="3"/>
      <c r="C71" s="76"/>
      <c r="D71" s="76"/>
      <c r="E71" s="76"/>
      <c r="F71" s="76"/>
      <c r="G71" s="76"/>
      <c r="H71" s="7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ht="14.25" customHeight="1">
      <c r="A72" s="64" t="s">
        <v>213</v>
      </c>
      <c r="B72" s="62"/>
      <c r="C72" s="74">
        <f>'Tab-reporting_shock'!C72/'Tab-reporting_baseline'!C72-1</f>
        <v>-0.0000000002050620784</v>
      </c>
      <c r="D72" s="74">
        <f>'Tab-reporting_shock'!D72/'Tab-reporting_baseline'!D72-1</f>
        <v>-0.009481268623</v>
      </c>
      <c r="E72" s="74">
        <f>'Tab-reporting_shock'!E72/'Tab-reporting_baseline'!E72-1</f>
        <v>-0.02576406216</v>
      </c>
      <c r="F72" s="74">
        <f>'Tab-reporting_shock'!F72/'Tab-reporting_baseline'!F72-1</f>
        <v>-0.05023490835</v>
      </c>
      <c r="G72" s="74">
        <f>'Tab-reporting_shock'!G72/'Tab-reporting_baseline'!G72-1</f>
        <v>-0.430249911</v>
      </c>
      <c r="H72" s="74">
        <f>'Tab-reporting_shock'!H72/'Tab-reporting_baseline'!H72-1</f>
        <v>-0.4770108898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ht="14.25" customHeight="1">
      <c r="A73" s="26" t="s">
        <v>404</v>
      </c>
      <c r="B73" s="3"/>
      <c r="C73" s="74">
        <f>'Tab-reporting_shock'!C73/'Tab-reporting_baseline'!C73-1</f>
        <v>0</v>
      </c>
      <c r="D73" s="74">
        <f>'Tab-reporting_shock'!D73/'Tab-reporting_baseline'!D73-1</f>
        <v>-0.01298315467</v>
      </c>
      <c r="E73" s="74">
        <f>'Tab-reporting_shock'!E73/'Tab-reporting_baseline'!E73-1</f>
        <v>-0.03513107731</v>
      </c>
      <c r="F73" s="74">
        <f>'Tab-reporting_shock'!F73/'Tab-reporting_baseline'!F73-1</f>
        <v>-0.06616158347</v>
      </c>
      <c r="G73" s="74">
        <f>'Tab-reporting_shock'!G73/'Tab-reporting_baseline'!G73-1</f>
        <v>-0.5220398276</v>
      </c>
      <c r="H73" s="74">
        <f>'Tab-reporting_shock'!H73/'Tab-reporting_baseline'!H73-1</f>
        <v>-0.5608372753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ht="14.25" customHeight="1">
      <c r="A75" s="3"/>
      <c r="B75" s="3"/>
      <c r="C75" s="5" t="s">
        <v>1</v>
      </c>
      <c r="D75" s="6"/>
      <c r="E75" s="6"/>
      <c r="F75" s="6"/>
      <c r="G75" s="6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ht="14.25" customHeight="1">
      <c r="A76" s="56" t="s">
        <v>254</v>
      </c>
      <c r="B76" s="8"/>
      <c r="C76" s="9">
        <v>2015.0</v>
      </c>
      <c r="D76" s="10">
        <v>2021.0</v>
      </c>
      <c r="E76" s="10">
        <v>2025.0</v>
      </c>
      <c r="F76" s="10">
        <v>2030.0</v>
      </c>
      <c r="G76" s="10">
        <v>2040.0</v>
      </c>
      <c r="H76" s="11">
        <v>2050.0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ht="14.25" customHeight="1">
      <c r="A77" s="59" t="s">
        <v>221</v>
      </c>
      <c r="B77" s="3" t="s">
        <v>317</v>
      </c>
      <c r="C77" s="79">
        <f>'Tab-reporting_shock'!C77/'Tab-reporting_baseline'!C77-1</f>
        <v>0</v>
      </c>
      <c r="D77" s="79">
        <f>'Tab-reporting_shock'!D77/'Tab-reporting_baseline'!D77-1</f>
        <v>-0.002955076282</v>
      </c>
      <c r="E77" s="79">
        <f>'Tab-reporting_shock'!E77/'Tab-reporting_baseline'!E77-1</f>
        <v>-0.01587380427</v>
      </c>
      <c r="F77" s="79">
        <f>'Tab-reporting_shock'!F77/'Tab-reporting_baseline'!F77-1</f>
        <v>-0.02103258627</v>
      </c>
      <c r="G77" s="79">
        <f>'Tab-reporting_shock'!G77/'Tab-reporting_baseline'!G77-1</f>
        <v>-0.2116930602</v>
      </c>
      <c r="H77" s="79">
        <f>'Tab-reporting_shock'!H77/'Tab-reporting_baseline'!H77-1</f>
        <v>-0.3453209034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ht="14.25" customHeight="1">
      <c r="A78" s="26" t="s">
        <v>192</v>
      </c>
      <c r="B78" s="3" t="s">
        <v>377</v>
      </c>
      <c r="C78" s="79">
        <f>'Tab-reporting_shock'!C78/'Tab-reporting_baseline'!C78-1</f>
        <v>0</v>
      </c>
      <c r="D78" s="79">
        <f>'Tab-reporting_shock'!D78/'Tab-reporting_baseline'!D78-1</f>
        <v>-0.00007500589035</v>
      </c>
      <c r="E78" s="79">
        <f>'Tab-reporting_shock'!E78/'Tab-reporting_baseline'!E78-1</f>
        <v>-0.009027748573</v>
      </c>
      <c r="F78" s="79">
        <f>'Tab-reporting_shock'!F78/'Tab-reporting_baseline'!F78-1</f>
        <v>-0.01339323284</v>
      </c>
      <c r="G78" s="79">
        <f>'Tab-reporting_shock'!G78/'Tab-reporting_baseline'!G78-1</f>
        <v>-0.1814648831</v>
      </c>
      <c r="H78" s="79">
        <f>'Tab-reporting_shock'!H78/'Tab-reporting_baseline'!H78-1</f>
        <v>-0.3271349969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ht="14.25" customHeight="1">
      <c r="A79" s="64" t="s">
        <v>196</v>
      </c>
      <c r="B79" s="64"/>
      <c r="C79" s="80">
        <f>'Tab-reporting_shock'!C79/'Tab-reporting_baseline'!C79-1</f>
        <v>0</v>
      </c>
      <c r="D79" s="80">
        <f>'Tab-reporting_shock'!D79/'Tab-reporting_baseline'!D79-1</f>
        <v>-0.00217873741</v>
      </c>
      <c r="E79" s="80">
        <f>'Tab-reporting_shock'!E79/'Tab-reporting_baseline'!E79-1</f>
        <v>-0.0139899471</v>
      </c>
      <c r="F79" s="80">
        <f>'Tab-reporting_shock'!F79/'Tab-reporting_baseline'!F79-1</f>
        <v>-0.01893483235</v>
      </c>
      <c r="G79" s="80">
        <f>'Tab-reporting_shock'!G79/'Tab-reporting_baseline'!G79-1</f>
        <v>-0.2032828273</v>
      </c>
      <c r="H79" s="80">
        <f>'Tab-reporting_shock'!H79/'Tab-reporting_baseline'!H79-1</f>
        <v>-0.3403558037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ht="14.25" customHeight="1">
      <c r="A80" s="26" t="s">
        <v>200</v>
      </c>
      <c r="B80" s="3" t="s">
        <v>378</v>
      </c>
      <c r="C80" s="79">
        <f>'Tab-reporting_shock'!C80/'Tab-reporting_baseline'!C80-1</f>
        <v>0</v>
      </c>
      <c r="D80" s="79">
        <f>'Tab-reporting_shock'!D80/'Tab-reporting_baseline'!D80-1</f>
        <v>-0.00209908913</v>
      </c>
      <c r="E80" s="79">
        <f>'Tab-reporting_shock'!E80/'Tab-reporting_baseline'!E80-1</f>
        <v>-0.01407507776</v>
      </c>
      <c r="F80" s="79">
        <f>'Tab-reporting_shock'!F80/'Tab-reporting_baseline'!F80-1</f>
        <v>-0.01918189998</v>
      </c>
      <c r="G80" s="79">
        <f>'Tab-reporting_shock'!G80/'Tab-reporting_baseline'!G80-1</f>
        <v>-0.205189593</v>
      </c>
      <c r="H80" s="79">
        <f>'Tab-reporting_shock'!H80/'Tab-reporting_baseline'!H80-1</f>
        <v>-0.3448402881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ht="14.25" customHeight="1">
      <c r="A81" s="37" t="s">
        <v>147</v>
      </c>
      <c r="B81" s="3" t="s">
        <v>379</v>
      </c>
      <c r="C81" s="79">
        <f>'Tab-reporting_shock'!C81/'Tab-reporting_baseline'!C81-1</f>
        <v>0</v>
      </c>
      <c r="D81" s="79">
        <f>'Tab-reporting_shock'!D81/'Tab-reporting_baseline'!D81-1</f>
        <v>-0.01904388149</v>
      </c>
      <c r="E81" s="79">
        <f>'Tab-reporting_shock'!E81/'Tab-reporting_baseline'!E81-1</f>
        <v>-0.08075579815</v>
      </c>
      <c r="F81" s="79">
        <f>'Tab-reporting_shock'!F81/'Tab-reporting_baseline'!F81-1</f>
        <v>-0.1069001284</v>
      </c>
      <c r="G81" s="79">
        <f>'Tab-reporting_shock'!G81/'Tab-reporting_baseline'!G81-1</f>
        <v>-0.5907096784</v>
      </c>
      <c r="H81" s="79">
        <f>'Tab-reporting_shock'!H81/'Tab-reporting_baseline'!H81-1</f>
        <v>-0.7484805339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ht="14.25" customHeight="1">
      <c r="A82" s="37" t="s">
        <v>155</v>
      </c>
      <c r="B82" s="3" t="s">
        <v>380</v>
      </c>
      <c r="C82" s="79">
        <f>'Tab-reporting_shock'!C82/'Tab-reporting_baseline'!C82-1</f>
        <v>0</v>
      </c>
      <c r="D82" s="79">
        <f>'Tab-reporting_shock'!D82/'Tab-reporting_baseline'!D82-1</f>
        <v>-0.005386316205</v>
      </c>
      <c r="E82" s="79">
        <f>'Tab-reporting_shock'!E82/'Tab-reporting_baseline'!E82-1</f>
        <v>-0.02477944531</v>
      </c>
      <c r="F82" s="79">
        <f>'Tab-reporting_shock'!F82/'Tab-reporting_baseline'!F82-1</f>
        <v>-0.03323174258</v>
      </c>
      <c r="G82" s="79">
        <f>'Tab-reporting_shock'!G82/'Tab-reporting_baseline'!G82-1</f>
        <v>-0.4051381877</v>
      </c>
      <c r="H82" s="79">
        <f>'Tab-reporting_shock'!H82/'Tab-reporting_baseline'!H82-1</f>
        <v>-0.6163976136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ht="14.25" customHeight="1">
      <c r="A83" s="37" t="s">
        <v>163</v>
      </c>
      <c r="B83" s="3" t="s">
        <v>381</v>
      </c>
      <c r="C83" s="79">
        <f>'Tab-reporting_shock'!C83/'Tab-reporting_baseline'!C83-1</f>
        <v>0</v>
      </c>
      <c r="D83" s="79">
        <f>'Tab-reporting_shock'!D83/'Tab-reporting_baseline'!D83-1</f>
        <v>-0.005534544099</v>
      </c>
      <c r="E83" s="79">
        <f>'Tab-reporting_shock'!E83/'Tab-reporting_baseline'!E83-1</f>
        <v>-0.02415576878</v>
      </c>
      <c r="F83" s="79">
        <f>'Tab-reporting_shock'!F83/'Tab-reporting_baseline'!F83-1</f>
        <v>-0.03219957729</v>
      </c>
      <c r="G83" s="79">
        <f>'Tab-reporting_shock'!G83/'Tab-reporting_baseline'!G83-1</f>
        <v>-0.3984811879</v>
      </c>
      <c r="H83" s="79">
        <f>'Tab-reporting_shock'!H83/'Tab-reporting_baseline'!H83-1</f>
        <v>-0.6093880471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ht="14.25" customHeight="1">
      <c r="A84" s="37" t="s">
        <v>171</v>
      </c>
      <c r="B84" s="3" t="s">
        <v>382</v>
      </c>
      <c r="C84" s="79">
        <f>'Tab-reporting_shock'!C84/'Tab-reporting_baseline'!C84-1</f>
        <v>0</v>
      </c>
      <c r="D84" s="79">
        <f>'Tab-reporting_shock'!D84/'Tab-reporting_baseline'!D84-1</f>
        <v>-0.00007601777766</v>
      </c>
      <c r="E84" s="79">
        <f>'Tab-reporting_shock'!E84/'Tab-reporting_baseline'!E84-1</f>
        <v>-0.009030259274</v>
      </c>
      <c r="F84" s="79">
        <f>'Tab-reporting_shock'!F84/'Tab-reporting_baseline'!F84-1</f>
        <v>-0.01339599237</v>
      </c>
      <c r="G84" s="79">
        <f>'Tab-reporting_shock'!G84/'Tab-reporting_baseline'!G84-1</f>
        <v>-0.181495433</v>
      </c>
      <c r="H84" s="79">
        <f>'Tab-reporting_shock'!H84/'Tab-reporting_baseline'!H84-1</f>
        <v>-0.3271734096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ht="14.25" customHeight="1">
      <c r="A85" s="37" t="s">
        <v>77</v>
      </c>
      <c r="B85" s="3" t="s">
        <v>383</v>
      </c>
      <c r="C85" s="79">
        <f>'Tab-reporting_shock'!C85/'Tab-reporting_baseline'!C85-1</f>
        <v>0</v>
      </c>
      <c r="D85" s="79">
        <f>'Tab-reporting_shock'!D85/'Tab-reporting_baseline'!D85-1</f>
        <v>-0.0003460465541</v>
      </c>
      <c r="E85" s="79">
        <f>'Tab-reporting_shock'!E85/'Tab-reporting_baseline'!E85-1</f>
        <v>-0.006980611534</v>
      </c>
      <c r="F85" s="79">
        <f>'Tab-reporting_shock'!F85/'Tab-reporting_baseline'!F85-1</f>
        <v>-0.009497798466</v>
      </c>
      <c r="G85" s="79">
        <f>'Tab-reporting_shock'!G85/'Tab-reporting_baseline'!G85-1</f>
        <v>-0.1494074513</v>
      </c>
      <c r="H85" s="79">
        <f>'Tab-reporting_shock'!H85/'Tab-reporting_baseline'!H85-1</f>
        <v>-0.2614995307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ht="14.25" customHeight="1">
      <c r="A86" s="37" t="s">
        <v>194</v>
      </c>
      <c r="B86" s="3" t="s">
        <v>384</v>
      </c>
      <c r="C86" s="79">
        <f>'Tab-reporting_shock'!C86/'Tab-reporting_baseline'!C86-1</f>
        <v>0</v>
      </c>
      <c r="D86" s="79">
        <f>'Tab-reporting_shock'!D86/'Tab-reporting_baseline'!D86-1</f>
        <v>-0.005500389571</v>
      </c>
      <c r="E86" s="79">
        <f>'Tab-reporting_shock'!E86/'Tab-reporting_baseline'!E86-1</f>
        <v>-0.009614837336</v>
      </c>
      <c r="F86" s="79">
        <f>'Tab-reporting_shock'!F86/'Tab-reporting_baseline'!F86-1</f>
        <v>-0.006051875487</v>
      </c>
      <c r="G86" s="79">
        <f>'Tab-reporting_shock'!G86/'Tab-reporting_baseline'!G86-1</f>
        <v>-0.1087186676</v>
      </c>
      <c r="H86" s="79">
        <f>'Tab-reporting_shock'!H86/'Tab-reporting_baseline'!H86-1</f>
        <v>-0.1431165979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ht="14.25" customHeight="1">
      <c r="A87" s="37" t="s">
        <v>210</v>
      </c>
      <c r="B87" s="3" t="s">
        <v>385</v>
      </c>
      <c r="C87" s="81"/>
      <c r="D87" s="81"/>
      <c r="E87" s="81"/>
      <c r="F87" s="81"/>
      <c r="G87" s="81"/>
      <c r="H87" s="8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ht="14.25" customHeight="1">
      <c r="A88" s="37" t="s">
        <v>212</v>
      </c>
      <c r="B88" s="3"/>
      <c r="C88" s="81"/>
      <c r="D88" s="81"/>
      <c r="E88" s="81"/>
      <c r="F88" s="81"/>
      <c r="G88" s="81"/>
      <c r="H88" s="8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ht="14.25" customHeight="1">
      <c r="A89" s="64" t="s">
        <v>213</v>
      </c>
      <c r="B89" s="62"/>
      <c r="C89" s="80">
        <f>'Tab-reporting_shock'!C89/'Tab-reporting_baseline'!C89-1</f>
        <v>0</v>
      </c>
      <c r="D89" s="80">
        <f>'Tab-reporting_shock'!D89/'Tab-reporting_baseline'!D89-1</f>
        <v>-0.002178737665</v>
      </c>
      <c r="E89" s="80">
        <f>'Tab-reporting_shock'!E89/'Tab-reporting_baseline'!E89-1</f>
        <v>-0.01398994673</v>
      </c>
      <c r="F89" s="80">
        <f>'Tab-reporting_shock'!F89/'Tab-reporting_baseline'!F89-1</f>
        <v>-0.01893483251</v>
      </c>
      <c r="G89" s="80">
        <f>'Tab-reporting_shock'!G89/'Tab-reporting_baseline'!G89-1</f>
        <v>-0.2032828276</v>
      </c>
      <c r="H89" s="80">
        <f>'Tab-reporting_shock'!H89/'Tab-reporting_baseline'!H89-1</f>
        <v>-0.3403558037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ht="14.25" customHeight="1">
      <c r="A90" s="26" t="s">
        <v>404</v>
      </c>
      <c r="B90" s="3"/>
      <c r="C90" s="80">
        <f>'Tab-reporting_shock'!C90/'Tab-reporting_baseline'!C90-1</f>
        <v>0</v>
      </c>
      <c r="D90" s="80">
        <f>'Tab-reporting_shock'!D90/'Tab-reporting_baseline'!D90-1</f>
        <v>-0.01481939038</v>
      </c>
      <c r="E90" s="80">
        <f>'Tab-reporting_shock'!E90/'Tab-reporting_baseline'!E90-1</f>
        <v>-0.06070910615</v>
      </c>
      <c r="F90" s="80">
        <f>'Tab-reporting_shock'!F90/'Tab-reporting_baseline'!F90-1</f>
        <v>-0.07928363335</v>
      </c>
      <c r="G90" s="80">
        <f>'Tab-reporting_shock'!G90/'Tab-reporting_baseline'!G90-1</f>
        <v>-0.4810796589</v>
      </c>
      <c r="H90" s="80">
        <f>'Tab-reporting_shock'!H90/'Tab-reporting_baseline'!H90-1</f>
        <v>-0.6242276126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ht="14.25" customHeight="1">
      <c r="A92" s="3"/>
      <c r="B92" s="3"/>
      <c r="C92" s="5" t="s">
        <v>1</v>
      </c>
      <c r="D92" s="6"/>
      <c r="E92" s="6"/>
      <c r="F92" s="6"/>
      <c r="G92" s="6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ht="14.25" customHeight="1">
      <c r="A93" s="56" t="s">
        <v>264</v>
      </c>
      <c r="B93" s="8"/>
      <c r="C93" s="9">
        <v>2015.0</v>
      </c>
      <c r="D93" s="10">
        <v>2021.0</v>
      </c>
      <c r="E93" s="10">
        <v>2025.0</v>
      </c>
      <c r="F93" s="10">
        <v>2030.0</v>
      </c>
      <c r="G93" s="10">
        <v>2040.0</v>
      </c>
      <c r="H93" s="11">
        <v>2050.0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ht="14.25" customHeight="1">
      <c r="A94" s="59" t="s">
        <v>221</v>
      </c>
      <c r="B94" s="3" t="s">
        <v>324</v>
      </c>
      <c r="C94" s="32">
        <f>'Tab-reporting_shock'!C94/'Tab-reporting_baseline'!C94-1</f>
        <v>0</v>
      </c>
      <c r="D94" s="32">
        <f>'Tab-reporting_shock'!D94/'Tab-reporting_baseline'!D94-1</f>
        <v>0.0004385051375</v>
      </c>
      <c r="E94" s="32">
        <f>'Tab-reporting_shock'!E94/'Tab-reporting_baseline'!E94-1</f>
        <v>-0.003696239429</v>
      </c>
      <c r="F94" s="32">
        <f>'Tab-reporting_shock'!F94/'Tab-reporting_baseline'!F94-1</f>
        <v>-0.004978126248</v>
      </c>
      <c r="G94" s="32">
        <f>'Tab-reporting_shock'!G94/'Tab-reporting_baseline'!G94-1</f>
        <v>-0.092546231</v>
      </c>
      <c r="H94" s="32">
        <f>'Tab-reporting_shock'!H94/'Tab-reporting_baseline'!H94-1</f>
        <v>-0.1737989184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ht="14.25" customHeight="1">
      <c r="A95" s="26" t="s">
        <v>192</v>
      </c>
      <c r="B95" s="3" t="s">
        <v>387</v>
      </c>
      <c r="C95" s="76"/>
      <c r="D95" s="76"/>
      <c r="E95" s="76"/>
      <c r="F95" s="76"/>
      <c r="G95" s="76"/>
      <c r="H95" s="7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ht="14.25" customHeight="1">
      <c r="A96" s="64" t="s">
        <v>196</v>
      </c>
      <c r="B96" s="64"/>
      <c r="C96" s="74">
        <f>'Tab-reporting_shock'!C96/'Tab-reporting_baseline'!C96-1</f>
        <v>0</v>
      </c>
      <c r="D96" s="74">
        <f>'Tab-reporting_shock'!D96/'Tab-reporting_baseline'!D96-1</f>
        <v>0.0004385051375</v>
      </c>
      <c r="E96" s="74">
        <f>'Tab-reporting_shock'!E96/'Tab-reporting_baseline'!E96-1</f>
        <v>-0.003696239429</v>
      </c>
      <c r="F96" s="74">
        <f>'Tab-reporting_shock'!F96/'Tab-reporting_baseline'!F96-1</f>
        <v>-0.004978126248</v>
      </c>
      <c r="G96" s="74">
        <f>'Tab-reporting_shock'!G96/'Tab-reporting_baseline'!G96-1</f>
        <v>-0.092546231</v>
      </c>
      <c r="H96" s="74">
        <f>'Tab-reporting_shock'!H96/'Tab-reporting_baseline'!H96-1</f>
        <v>-0.1737989184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ht="14.25" customHeight="1">
      <c r="A97" s="26" t="s">
        <v>200</v>
      </c>
      <c r="B97" s="3" t="s">
        <v>388</v>
      </c>
      <c r="C97" s="32">
        <f>'Tab-reporting_shock'!C97/'Tab-reporting_baseline'!C97-1</f>
        <v>0</v>
      </c>
      <c r="D97" s="32">
        <f>'Tab-reporting_shock'!D97/'Tab-reporting_baseline'!D97-1</f>
        <v>0.0009437633668</v>
      </c>
      <c r="E97" s="32">
        <f>'Tab-reporting_shock'!E97/'Tab-reporting_baseline'!E97-1</f>
        <v>-0.003130119381</v>
      </c>
      <c r="F97" s="32">
        <f>'Tab-reporting_shock'!F97/'Tab-reporting_baseline'!F97-1</f>
        <v>-0.005508021502</v>
      </c>
      <c r="G97" s="32">
        <f>'Tab-reporting_shock'!G97/'Tab-reporting_baseline'!G97-1</f>
        <v>-0.1071616545</v>
      </c>
      <c r="H97" s="32">
        <f>'Tab-reporting_shock'!H97/'Tab-reporting_baseline'!H97-1</f>
        <v>-0.2142446418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ht="14.25" customHeight="1">
      <c r="A98" s="37" t="s">
        <v>147</v>
      </c>
      <c r="B98" s="3" t="s">
        <v>389</v>
      </c>
      <c r="C98" s="32">
        <f>'Tab-reporting_shock'!C98/'Tab-reporting_baseline'!C98-1</f>
        <v>0</v>
      </c>
      <c r="D98" s="32">
        <f>'Tab-reporting_shock'!D98/'Tab-reporting_baseline'!D98-1</f>
        <v>0.001936873468</v>
      </c>
      <c r="E98" s="32">
        <f>'Tab-reporting_shock'!E98/'Tab-reporting_baseline'!E98-1</f>
        <v>0.001041281014</v>
      </c>
      <c r="F98" s="32">
        <f>'Tab-reporting_shock'!F98/'Tab-reporting_baseline'!F98-1</f>
        <v>0.0009354240624</v>
      </c>
      <c r="G98" s="32">
        <f>'Tab-reporting_shock'!G98/'Tab-reporting_baseline'!G98-1</f>
        <v>-0.05014946538</v>
      </c>
      <c r="H98" s="32">
        <f>'Tab-reporting_shock'!H98/'Tab-reporting_baseline'!H98-1</f>
        <v>-0.1418451081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ht="14.25" customHeight="1">
      <c r="A99" s="37" t="s">
        <v>155</v>
      </c>
      <c r="B99" s="3" t="s">
        <v>390</v>
      </c>
      <c r="C99" s="32">
        <f>'Tab-reporting_shock'!C99/'Tab-reporting_baseline'!C99-1</f>
        <v>0</v>
      </c>
      <c r="D99" s="32">
        <f>'Tab-reporting_shock'!D99/'Tab-reporting_baseline'!D99-1</f>
        <v>-0.00005451752553</v>
      </c>
      <c r="E99" s="32">
        <f>'Tab-reporting_shock'!E99/'Tab-reporting_baseline'!E99-1</f>
        <v>-0.007850180001</v>
      </c>
      <c r="F99" s="32">
        <f>'Tab-reporting_shock'!F99/'Tab-reporting_baseline'!F99-1</f>
        <v>-0.01327920713</v>
      </c>
      <c r="G99" s="32">
        <f>'Tab-reporting_shock'!G99/'Tab-reporting_baseline'!G99-1</f>
        <v>-0.1740263789</v>
      </c>
      <c r="H99" s="32">
        <f>'Tab-reporting_shock'!H99/'Tab-reporting_baseline'!H99-1</f>
        <v>-0.3027475088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ht="14.25" customHeight="1">
      <c r="A100" s="37" t="s">
        <v>163</v>
      </c>
      <c r="B100" s="3" t="s">
        <v>391</v>
      </c>
      <c r="C100" s="32">
        <f>'Tab-reporting_shock'!C100/'Tab-reporting_baseline'!C100-1</f>
        <v>0</v>
      </c>
      <c r="D100" s="32">
        <f>'Tab-reporting_shock'!D100/'Tab-reporting_baseline'!D100-1</f>
        <v>-0.0002740818139</v>
      </c>
      <c r="E100" s="32">
        <f>'Tab-reporting_shock'!E100/'Tab-reporting_baseline'!E100-1</f>
        <v>-0.007859930294</v>
      </c>
      <c r="F100" s="32">
        <f>'Tab-reporting_shock'!F100/'Tab-reporting_baseline'!F100-1</f>
        <v>-0.01310726864</v>
      </c>
      <c r="G100" s="32">
        <f>'Tab-reporting_shock'!G100/'Tab-reporting_baseline'!G100-1</f>
        <v>-0.1731765585</v>
      </c>
      <c r="H100" s="32">
        <f>'Tab-reporting_shock'!H100/'Tab-reporting_baseline'!H100-1</f>
        <v>-0.2995086763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ht="14.25" customHeight="1">
      <c r="A101" s="37" t="s">
        <v>171</v>
      </c>
      <c r="B101" s="3" t="s">
        <v>392</v>
      </c>
      <c r="C101" s="32">
        <f>'Tab-reporting_shock'!C101/'Tab-reporting_baseline'!C101-1</f>
        <v>0</v>
      </c>
      <c r="D101" s="32">
        <f>'Tab-reporting_shock'!D101/'Tab-reporting_baseline'!D101-1</f>
        <v>-0.0007804449091</v>
      </c>
      <c r="E101" s="32">
        <f>'Tab-reporting_shock'!E101/'Tab-reporting_baseline'!E101-1</f>
        <v>-0.01446730814</v>
      </c>
      <c r="F101" s="32">
        <f>'Tab-reporting_shock'!F101/'Tab-reporting_baseline'!F101-1</f>
        <v>-0.02353162635</v>
      </c>
      <c r="G101" s="32">
        <f>'Tab-reporting_shock'!G101/'Tab-reporting_baseline'!G101-1</f>
        <v>-0.2965365596</v>
      </c>
      <c r="H101" s="32">
        <f>'Tab-reporting_shock'!H101/'Tab-reporting_baseline'!H101-1</f>
        <v>-0.4915377324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ht="14.25" customHeight="1">
      <c r="A102" s="37" t="s">
        <v>77</v>
      </c>
      <c r="B102" s="3" t="s">
        <v>393</v>
      </c>
      <c r="C102" s="76"/>
      <c r="D102" s="76"/>
      <c r="E102" s="76"/>
      <c r="F102" s="76"/>
      <c r="G102" s="76"/>
      <c r="H102" s="7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ht="14.25" customHeight="1">
      <c r="A103" s="37" t="s">
        <v>194</v>
      </c>
      <c r="B103" s="3" t="s">
        <v>394</v>
      </c>
      <c r="C103" s="32">
        <f>'Tab-reporting_shock'!C103/'Tab-reporting_baseline'!C103-1</f>
        <v>0</v>
      </c>
      <c r="D103" s="32">
        <f>'Tab-reporting_shock'!D103/'Tab-reporting_baseline'!D103-1</f>
        <v>-0.0004915598837</v>
      </c>
      <c r="E103" s="32">
        <f>'Tab-reporting_shock'!E103/'Tab-reporting_baseline'!E103-1</f>
        <v>-0.004661953375</v>
      </c>
      <c r="F103" s="32">
        <f>'Tab-reporting_shock'!F103/'Tab-reporting_baseline'!F103-1</f>
        <v>-0.00326984068</v>
      </c>
      <c r="G103" s="32">
        <f>'Tab-reporting_shock'!G103/'Tab-reporting_baseline'!G103-1</f>
        <v>-0.05268368063</v>
      </c>
      <c r="H103" s="32">
        <f>'Tab-reporting_shock'!H103/'Tab-reporting_baseline'!H103-1</f>
        <v>-0.07069448432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ht="14.25" customHeight="1">
      <c r="A104" s="37" t="s">
        <v>210</v>
      </c>
      <c r="B104" s="3" t="s">
        <v>395</v>
      </c>
      <c r="C104" s="32">
        <f>'Tab-reporting_shock'!C104/'Tab-reporting_baseline'!C104-1</f>
        <v>0</v>
      </c>
      <c r="D104" s="32">
        <f>'Tab-reporting_shock'!D104/'Tab-reporting_baseline'!D104-1</f>
        <v>-0.0006887610403</v>
      </c>
      <c r="E104" s="32">
        <f>'Tab-reporting_shock'!E104/'Tab-reporting_baseline'!E104-1</f>
        <v>-0.006579733375</v>
      </c>
      <c r="F104" s="32">
        <f>'Tab-reporting_shock'!F104/'Tab-reporting_baseline'!F104-1</f>
        <v>-0.0108553381</v>
      </c>
      <c r="G104" s="32">
        <f>'Tab-reporting_shock'!G104/'Tab-reporting_baseline'!G104-1</f>
        <v>-0.1445187714</v>
      </c>
      <c r="H104" s="32">
        <f>'Tab-reporting_shock'!H104/'Tab-reporting_baseline'!H104-1</f>
        <v>-0.2593773474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ht="14.25" customHeight="1">
      <c r="A105" s="37" t="s">
        <v>212</v>
      </c>
      <c r="B105" s="3"/>
      <c r="C105" s="82"/>
      <c r="D105" s="82"/>
      <c r="E105" s="82"/>
      <c r="F105" s="82"/>
      <c r="G105" s="82"/>
      <c r="H105" s="8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ht="14.25" customHeight="1">
      <c r="A106" s="64" t="s">
        <v>213</v>
      </c>
      <c r="B106" s="62"/>
      <c r="C106" s="74">
        <f>'Tab-reporting_shock'!C106/'Tab-reporting_baseline'!C106-1</f>
        <v>0</v>
      </c>
      <c r="D106" s="74">
        <f>'Tab-reporting_shock'!D106/'Tab-reporting_baseline'!D106-1</f>
        <v>0.0004385049143</v>
      </c>
      <c r="E106" s="74">
        <f>'Tab-reporting_shock'!E106/'Tab-reporting_baseline'!E106-1</f>
        <v>-0.003696239541</v>
      </c>
      <c r="F106" s="74">
        <f>'Tab-reporting_shock'!F106/'Tab-reporting_baseline'!F106-1</f>
        <v>-0.004978126458</v>
      </c>
      <c r="G106" s="74">
        <f>'Tab-reporting_shock'!G106/'Tab-reporting_baseline'!G106-1</f>
        <v>-0.09254623134</v>
      </c>
      <c r="H106" s="74">
        <f>'Tab-reporting_shock'!H106/'Tab-reporting_baseline'!H106-1</f>
        <v>-0.1737989185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ht="14.25" customHeight="1">
      <c r="A107" s="26" t="s">
        <v>404</v>
      </c>
      <c r="B107" s="3"/>
      <c r="C107" s="74">
        <f>'Tab-reporting_shock'!C107/'Tab-reporting_baseline'!C107-1</f>
        <v>0</v>
      </c>
      <c r="D107" s="74">
        <f>'Tab-reporting_shock'!D107/'Tab-reporting_baseline'!D107-1</f>
        <v>0.0005067009876</v>
      </c>
      <c r="E107" s="74">
        <f>'Tab-reporting_shock'!E107/'Tab-reporting_baseline'!E107-1</f>
        <v>-0.00333903311</v>
      </c>
      <c r="F107" s="74">
        <f>'Tab-reporting_shock'!F107/'Tab-reporting_baseline'!F107-1</f>
        <v>-0.004406748134</v>
      </c>
      <c r="G107" s="74">
        <f>'Tab-reporting_shock'!G107/'Tab-reporting_baseline'!G107-1</f>
        <v>-0.08647678806</v>
      </c>
      <c r="H107" s="74">
        <f>'Tab-reporting_shock'!H107/'Tab-reporting_baseline'!H107-1</f>
        <v>-0.164777606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ht="14.25" customHeight="1">
      <c r="A109" s="3"/>
      <c r="B109" s="3"/>
      <c r="C109" s="5" t="s">
        <v>1</v>
      </c>
      <c r="D109" s="6"/>
      <c r="E109" s="6"/>
      <c r="F109" s="6"/>
      <c r="G109" s="6"/>
      <c r="H109" s="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ht="14.25" customHeight="1">
      <c r="A110" s="68" t="s">
        <v>274</v>
      </c>
      <c r="B110" s="8"/>
      <c r="C110" s="9">
        <v>2015.0</v>
      </c>
      <c r="D110" s="10">
        <v>2021.0</v>
      </c>
      <c r="E110" s="10">
        <v>2025.0</v>
      </c>
      <c r="F110" s="10">
        <v>2030.0</v>
      </c>
      <c r="G110" s="10">
        <v>2040.0</v>
      </c>
      <c r="H110" s="11">
        <v>2050.0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ht="14.25" customHeight="1">
      <c r="A111" s="26" t="s">
        <v>275</v>
      </c>
      <c r="B111" s="3"/>
      <c r="C111" s="32">
        <f t="shared" ref="C111:H111" si="45">C4</f>
        <v>0</v>
      </c>
      <c r="D111" s="32">
        <f t="shared" si="45"/>
        <v>-0.002306913189</v>
      </c>
      <c r="E111" s="32">
        <f t="shared" si="45"/>
        <v>-0.01219096796</v>
      </c>
      <c r="F111" s="32">
        <f t="shared" si="45"/>
        <v>-0.01771516208</v>
      </c>
      <c r="G111" s="32">
        <f t="shared" si="45"/>
        <v>-0.1757145305</v>
      </c>
      <c r="H111" s="32">
        <f t="shared" si="45"/>
        <v>-0.2827364564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ht="14.25" customHeight="1">
      <c r="A112" s="37" t="s">
        <v>99</v>
      </c>
      <c r="B112" s="3"/>
      <c r="C112" s="32">
        <f t="shared" ref="C112:H112" si="46">C5</f>
        <v>0</v>
      </c>
      <c r="D112" s="32">
        <f t="shared" si="46"/>
        <v>0.000003825876313</v>
      </c>
      <c r="E112" s="32">
        <f t="shared" si="46"/>
        <v>0.00001624541607</v>
      </c>
      <c r="F112" s="32">
        <f t="shared" si="46"/>
        <v>0.0000249417191</v>
      </c>
      <c r="G112" s="32">
        <f t="shared" si="46"/>
        <v>0.0003727326077</v>
      </c>
      <c r="H112" s="32">
        <f t="shared" si="46"/>
        <v>0.0004662983051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ht="14.25" customHeight="1">
      <c r="A113" s="37" t="s">
        <v>100</v>
      </c>
      <c r="B113" s="3"/>
      <c r="C113" s="32">
        <f t="shared" ref="C113:H113" si="47">C6</f>
        <v>0</v>
      </c>
      <c r="D113" s="32">
        <f t="shared" si="47"/>
        <v>0.001769032536</v>
      </c>
      <c r="E113" s="32">
        <f t="shared" si="47"/>
        <v>0.001103991181</v>
      </c>
      <c r="F113" s="32">
        <f t="shared" si="47"/>
        <v>0.003078630749</v>
      </c>
      <c r="G113" s="32">
        <f t="shared" si="47"/>
        <v>0.6586198208</v>
      </c>
      <c r="H113" s="32">
        <f t="shared" si="47"/>
        <v>1.522220116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ht="14.25" customHeight="1">
      <c r="A114" s="37" t="s">
        <v>101</v>
      </c>
      <c r="B114" s="3"/>
      <c r="C114" s="32">
        <f t="shared" ref="C114:H114" si="48">C7</f>
        <v>0</v>
      </c>
      <c r="D114" s="32">
        <f t="shared" si="48"/>
        <v>-0.01060999534</v>
      </c>
      <c r="E114" s="32">
        <f t="shared" si="48"/>
        <v>-0.03052455779</v>
      </c>
      <c r="F114" s="32">
        <f t="shared" si="48"/>
        <v>-0.0676275569</v>
      </c>
      <c r="G114" s="32">
        <f t="shared" si="48"/>
        <v>-0.4479973518</v>
      </c>
      <c r="H114" s="32">
        <f t="shared" si="48"/>
        <v>-0.3211186887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ht="14.25" customHeight="1">
      <c r="A115" s="37" t="s">
        <v>102</v>
      </c>
      <c r="B115" s="3"/>
      <c r="C115" s="32">
        <f t="shared" ref="C115:H115" si="49">C8</f>
        <v>0</v>
      </c>
      <c r="D115" s="32">
        <f t="shared" si="49"/>
        <v>-0.002955076282</v>
      </c>
      <c r="E115" s="32">
        <f t="shared" si="49"/>
        <v>-0.01587380427</v>
      </c>
      <c r="F115" s="32">
        <f t="shared" si="49"/>
        <v>-0.02103258627</v>
      </c>
      <c r="G115" s="32">
        <f t="shared" si="49"/>
        <v>-0.2116930602</v>
      </c>
      <c r="H115" s="32">
        <f t="shared" si="49"/>
        <v>-0.3453209034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ht="14.25" customHeight="1">
      <c r="A116" s="37" t="s">
        <v>103</v>
      </c>
      <c r="B116" s="3"/>
      <c r="C116" s="32">
        <f t="shared" ref="C116:H116" si="50">C9</f>
        <v>0</v>
      </c>
      <c r="D116" s="32">
        <f t="shared" si="50"/>
        <v>0.0004385051375</v>
      </c>
      <c r="E116" s="32">
        <f t="shared" si="50"/>
        <v>-0.003696239429</v>
      </c>
      <c r="F116" s="32">
        <f t="shared" si="50"/>
        <v>-0.004978126248</v>
      </c>
      <c r="G116" s="32">
        <f t="shared" si="50"/>
        <v>-0.092546231</v>
      </c>
      <c r="H116" s="32">
        <f t="shared" si="50"/>
        <v>-0.1737989184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ht="14.25" customHeight="1">
      <c r="A117" s="26" t="s">
        <v>276</v>
      </c>
      <c r="B117" s="3"/>
      <c r="C117" s="32">
        <f t="shared" ref="C117:H117" si="51">C10</f>
        <v>0</v>
      </c>
      <c r="D117" s="32">
        <f t="shared" si="51"/>
        <v>-0.003771735048</v>
      </c>
      <c r="E117" s="32">
        <f t="shared" si="51"/>
        <v>-0.012504326</v>
      </c>
      <c r="F117" s="32">
        <f t="shared" si="51"/>
        <v>-0.01953962511</v>
      </c>
      <c r="G117" s="32">
        <f t="shared" si="51"/>
        <v>-0.260017889</v>
      </c>
      <c r="H117" s="32">
        <f t="shared" si="51"/>
        <v>-0.4141189748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ht="14.25" customHeight="1">
      <c r="A118" s="64" t="s">
        <v>277</v>
      </c>
      <c r="B118" s="64"/>
      <c r="C118" s="74">
        <f t="shared" ref="C118:H118" si="52">C11</f>
        <v>0</v>
      </c>
      <c r="D118" s="74">
        <f t="shared" si="52"/>
        <v>-0.002888423671</v>
      </c>
      <c r="E118" s="74">
        <f t="shared" si="52"/>
        <v>-0.01230165047</v>
      </c>
      <c r="F118" s="74">
        <f t="shared" si="52"/>
        <v>-0.01840034184</v>
      </c>
      <c r="G118" s="74">
        <f t="shared" si="52"/>
        <v>-0.2083461849</v>
      </c>
      <c r="H118" s="74">
        <f t="shared" si="52"/>
        <v>-0.3307167727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ht="14.25" customHeight="1">
      <c r="A119" s="26" t="s">
        <v>278</v>
      </c>
      <c r="B119" s="3"/>
      <c r="C119" s="32">
        <f t="shared" ref="C119:H119" si="53">C12</f>
        <v>0</v>
      </c>
      <c r="D119" s="32">
        <f t="shared" si="53"/>
        <v>-0.002469681268</v>
      </c>
      <c r="E119" s="32">
        <f t="shared" si="53"/>
        <v>-0.01342718177</v>
      </c>
      <c r="F119" s="32">
        <f t="shared" si="53"/>
        <v>-0.01998946327</v>
      </c>
      <c r="G119" s="32">
        <f t="shared" si="53"/>
        <v>-0.2128278174</v>
      </c>
      <c r="H119" s="32">
        <f t="shared" si="53"/>
        <v>-0.340174755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ht="14.25" customHeight="1">
      <c r="A120" s="37" t="s">
        <v>224</v>
      </c>
      <c r="B120" s="3"/>
      <c r="C120" s="32">
        <f t="shared" ref="C120:H120" si="54">C13</f>
        <v>0</v>
      </c>
      <c r="D120" s="32">
        <f t="shared" si="54"/>
        <v>-0.009035048055</v>
      </c>
      <c r="E120" s="32">
        <f t="shared" si="54"/>
        <v>-0.03534523556</v>
      </c>
      <c r="F120" s="32">
        <f t="shared" si="54"/>
        <v>-0.05280465167</v>
      </c>
      <c r="G120" s="32">
        <f t="shared" si="54"/>
        <v>-0.3770539539</v>
      </c>
      <c r="H120" s="32">
        <f t="shared" si="54"/>
        <v>-0.4967907015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ht="14.25" customHeight="1">
      <c r="A121" s="37" t="s">
        <v>155</v>
      </c>
      <c r="B121" s="3"/>
      <c r="C121" s="32">
        <f t="shared" ref="C121:H121" si="55">C14</f>
        <v>0</v>
      </c>
      <c r="D121" s="32">
        <f t="shared" si="55"/>
        <v>-0.00172678862</v>
      </c>
      <c r="E121" s="32">
        <f t="shared" si="55"/>
        <v>-0.006418158417</v>
      </c>
      <c r="F121" s="32">
        <f t="shared" si="55"/>
        <v>-0.009344068073</v>
      </c>
      <c r="G121" s="32">
        <f t="shared" si="55"/>
        <v>-0.1856641746</v>
      </c>
      <c r="H121" s="32">
        <f t="shared" si="55"/>
        <v>-0.3524723928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ht="14.25" customHeight="1">
      <c r="A122" s="37" t="s">
        <v>163</v>
      </c>
      <c r="B122" s="3"/>
      <c r="C122" s="32">
        <f t="shared" ref="C122:H122" si="56">C15</f>
        <v>0</v>
      </c>
      <c r="D122" s="32">
        <f t="shared" si="56"/>
        <v>-0.002298288483</v>
      </c>
      <c r="E122" s="32">
        <f t="shared" si="56"/>
        <v>-0.01135661839</v>
      </c>
      <c r="F122" s="32">
        <f t="shared" si="56"/>
        <v>-0.01703480561</v>
      </c>
      <c r="G122" s="32">
        <f t="shared" si="56"/>
        <v>-0.2376599102</v>
      </c>
      <c r="H122" s="32">
        <f t="shared" si="56"/>
        <v>-0.3920005405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ht="14.25" customHeight="1">
      <c r="A123" s="37" t="s">
        <v>279</v>
      </c>
      <c r="B123" s="3"/>
      <c r="C123" s="32">
        <f t="shared" ref="C123:H123" si="57">C16</f>
        <v>0</v>
      </c>
      <c r="D123" s="32">
        <f t="shared" si="57"/>
        <v>-0.0000690224092</v>
      </c>
      <c r="E123" s="32">
        <f t="shared" si="57"/>
        <v>-0.007808025661</v>
      </c>
      <c r="F123" s="32">
        <f t="shared" si="57"/>
        <v>-0.01194810426</v>
      </c>
      <c r="G123" s="32">
        <f t="shared" si="57"/>
        <v>-0.1675440769</v>
      </c>
      <c r="H123" s="32">
        <f t="shared" si="57"/>
        <v>-0.3061308521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ht="14.25" customHeight="1">
      <c r="A124" s="37" t="s">
        <v>103</v>
      </c>
      <c r="B124" s="3"/>
      <c r="C124" s="32">
        <f t="shared" ref="C124:H124" si="58">C17</f>
        <v>0</v>
      </c>
      <c r="D124" s="32">
        <f t="shared" si="58"/>
        <v>-0.0005730329383</v>
      </c>
      <c r="E124" s="32">
        <f t="shared" si="58"/>
        <v>-0.007765740823</v>
      </c>
      <c r="F124" s="32">
        <f t="shared" si="58"/>
        <v>-0.01097804959</v>
      </c>
      <c r="G124" s="32">
        <f t="shared" si="58"/>
        <v>-0.1634115053</v>
      </c>
      <c r="H124" s="32">
        <f t="shared" si="58"/>
        <v>-0.2749468193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ht="14.25" customHeight="1">
      <c r="A125" s="37" t="s">
        <v>280</v>
      </c>
      <c r="B125" s="3"/>
      <c r="C125" s="32">
        <f t="shared" ref="C125:H125" si="59">C18</f>
        <v>0</v>
      </c>
      <c r="D125" s="32">
        <f t="shared" si="59"/>
        <v>-0.008481492863</v>
      </c>
      <c r="E125" s="32">
        <f t="shared" si="59"/>
        <v>-0.01552586504</v>
      </c>
      <c r="F125" s="32">
        <f t="shared" si="59"/>
        <v>-0.019622927</v>
      </c>
      <c r="G125" s="32">
        <f t="shared" si="59"/>
        <v>-0.2781475928</v>
      </c>
      <c r="H125" s="32">
        <f t="shared" si="59"/>
        <v>-0.3985376416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ht="14.25" customHeight="1">
      <c r="A126" s="37" t="s">
        <v>210</v>
      </c>
      <c r="B126" s="3"/>
      <c r="C126" s="32">
        <f t="shared" ref="C126:H126" si="60">C19</f>
        <v>0</v>
      </c>
      <c r="D126" s="32">
        <f t="shared" si="60"/>
        <v>-0.0000125994117</v>
      </c>
      <c r="E126" s="32">
        <f t="shared" si="60"/>
        <v>-0.0001543283783</v>
      </c>
      <c r="F126" s="32">
        <f t="shared" si="60"/>
        <v>-0.0003281726159</v>
      </c>
      <c r="G126" s="32">
        <f t="shared" si="60"/>
        <v>-0.007269742031</v>
      </c>
      <c r="H126" s="32">
        <f t="shared" si="60"/>
        <v>-0.01914313666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ht="14.25" customHeight="1">
      <c r="A127" s="37" t="s">
        <v>281</v>
      </c>
      <c r="B127" s="3"/>
      <c r="C127" s="32">
        <f t="shared" ref="C127:H127" si="61">C20</f>
        <v>0</v>
      </c>
      <c r="D127" s="32">
        <f t="shared" si="61"/>
        <v>-0.00000005251718949</v>
      </c>
      <c r="E127" s="32">
        <f t="shared" si="61"/>
        <v>-0.0000003895455509</v>
      </c>
      <c r="F127" s="32">
        <f t="shared" si="61"/>
        <v>-0.0000003987209632</v>
      </c>
      <c r="G127" s="32">
        <f t="shared" si="61"/>
        <v>-0.000000330054985</v>
      </c>
      <c r="H127" s="32">
        <f t="shared" si="61"/>
        <v>-0.0000002732145314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ht="14.25" customHeight="1">
      <c r="A128" s="64" t="s">
        <v>282</v>
      </c>
      <c r="B128" s="62"/>
      <c r="C128" s="74">
        <f t="shared" ref="C128:H128" si="62">C21</f>
        <v>0</v>
      </c>
      <c r="D128" s="74">
        <f t="shared" si="62"/>
        <v>-0.002888423671</v>
      </c>
      <c r="E128" s="74">
        <f t="shared" si="62"/>
        <v>-0.01230165047</v>
      </c>
      <c r="F128" s="74">
        <f t="shared" si="62"/>
        <v>-0.01840034184</v>
      </c>
      <c r="G128" s="74">
        <f t="shared" si="62"/>
        <v>-0.2083461849</v>
      </c>
      <c r="H128" s="74">
        <f t="shared" si="62"/>
        <v>-0.3307167727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ht="14.25" customHeight="1">
      <c r="A129" s="37" t="s">
        <v>283</v>
      </c>
      <c r="C129" s="74">
        <f t="shared" ref="C129:H129" si="63">C22</f>
        <v>0</v>
      </c>
      <c r="D129" s="74">
        <f t="shared" si="63"/>
        <v>-0.007499076027</v>
      </c>
      <c r="E129" s="74">
        <f t="shared" si="63"/>
        <v>-0.02447923178</v>
      </c>
      <c r="F129" s="74">
        <f t="shared" si="63"/>
        <v>-0.03433247074</v>
      </c>
      <c r="G129" s="74">
        <f t="shared" si="63"/>
        <v>-0.314655696</v>
      </c>
      <c r="H129" s="74">
        <f t="shared" si="63"/>
        <v>-0.4421818233</v>
      </c>
      <c r="AA129" s="3"/>
    </row>
    <row r="130" ht="14.25" customHeight="1">
      <c r="AA130" s="3"/>
    </row>
    <row r="131" ht="14.25" customHeight="1">
      <c r="AA131" s="3"/>
    </row>
    <row r="132" ht="14.25" customHeight="1">
      <c r="AA132" s="3"/>
    </row>
    <row r="133" ht="14.25" customHeight="1">
      <c r="AA133" s="3"/>
    </row>
    <row r="134" ht="14.25" customHeight="1">
      <c r="AA134" s="3"/>
    </row>
    <row r="135" ht="14.25" customHeight="1">
      <c r="AA135" s="3"/>
    </row>
    <row r="136" ht="14.25" customHeight="1">
      <c r="AA136" s="3"/>
    </row>
    <row r="137" ht="14.25" customHeight="1">
      <c r="AA137" s="3"/>
    </row>
    <row r="138" ht="14.25" customHeight="1">
      <c r="AA138" s="3"/>
    </row>
    <row r="139" ht="14.25" customHeight="1">
      <c r="AA139" s="3"/>
    </row>
    <row r="140" ht="14.25" customHeight="1">
      <c r="AA140" s="3"/>
    </row>
    <row r="141" ht="14.25" customHeight="1">
      <c r="AA141" s="3"/>
    </row>
    <row r="142" ht="14.25" customHeight="1">
      <c r="AA142" s="3"/>
    </row>
    <row r="143" ht="14.25" customHeight="1">
      <c r="AA143" s="3"/>
    </row>
    <row r="144" ht="14.25" customHeight="1">
      <c r="AA144" s="3"/>
    </row>
    <row r="145" ht="14.25" customHeight="1">
      <c r="AA145" s="3"/>
    </row>
    <row r="146" ht="14.25" customHeight="1">
      <c r="AA146" s="3"/>
    </row>
    <row r="147" ht="14.25" customHeight="1">
      <c r="AA147" s="3"/>
    </row>
    <row r="148" ht="14.25" customHeight="1">
      <c r="AA148" s="3"/>
    </row>
    <row r="149" ht="14.25" customHeight="1">
      <c r="AA149" s="3"/>
    </row>
    <row r="150" ht="14.25" customHeight="1">
      <c r="AA150" s="3"/>
    </row>
    <row r="151" ht="14.25" customHeight="1">
      <c r="AA151" s="3"/>
    </row>
    <row r="152" ht="14.25" customHeight="1">
      <c r="AA152" s="3"/>
    </row>
    <row r="153" ht="14.25" customHeight="1">
      <c r="AA153" s="3"/>
    </row>
    <row r="154" ht="14.25" customHeight="1">
      <c r="AA154" s="3"/>
    </row>
    <row r="155" ht="14.25" customHeight="1">
      <c r="AA155" s="3"/>
    </row>
    <row r="156" ht="14.25" customHeight="1">
      <c r="AA156" s="3"/>
    </row>
    <row r="157" ht="14.25" customHeight="1">
      <c r="AA157" s="3"/>
    </row>
    <row r="158" ht="14.25" customHeight="1">
      <c r="AA158" s="3"/>
    </row>
    <row r="159" ht="14.25" customHeight="1">
      <c r="AA159" s="3"/>
    </row>
    <row r="160" ht="14.25" customHeight="1">
      <c r="AA160" s="3"/>
    </row>
    <row r="161" ht="14.25" customHeight="1">
      <c r="AA161" s="3"/>
    </row>
    <row r="162" ht="14.25" customHeight="1">
      <c r="AA162" s="3"/>
    </row>
    <row r="163" ht="14.25" customHeight="1">
      <c r="AA163" s="3"/>
    </row>
    <row r="164" ht="14.25" customHeight="1">
      <c r="AA164" s="3"/>
    </row>
    <row r="165" ht="14.25" customHeight="1">
      <c r="AA165" s="3"/>
    </row>
    <row r="166" ht="14.25" customHeight="1">
      <c r="AA166" s="3"/>
    </row>
    <row r="167" ht="14.25" customHeight="1">
      <c r="AA167" s="3"/>
    </row>
    <row r="168" ht="14.25" customHeight="1">
      <c r="AA168" s="3"/>
    </row>
    <row r="169" ht="14.25" customHeight="1">
      <c r="AA169" s="3"/>
    </row>
    <row r="170" ht="14.25" customHeight="1">
      <c r="AA170" s="3"/>
    </row>
    <row r="171" ht="14.25" customHeight="1">
      <c r="AA171" s="3"/>
    </row>
    <row r="172" ht="14.25" customHeight="1">
      <c r="AA172" s="3"/>
    </row>
    <row r="173" ht="14.25" customHeight="1">
      <c r="AA173" s="3"/>
    </row>
    <row r="174" ht="14.25" customHeight="1">
      <c r="AA174" s="3"/>
    </row>
    <row r="175" ht="14.25" customHeight="1">
      <c r="AA175" s="3"/>
    </row>
    <row r="176" ht="14.25" customHeight="1">
      <c r="AA176" s="3"/>
    </row>
    <row r="177" ht="14.25" customHeight="1">
      <c r="AA177" s="3"/>
    </row>
    <row r="178" ht="14.25" customHeight="1">
      <c r="AA178" s="3"/>
    </row>
    <row r="179" ht="14.25" customHeight="1">
      <c r="AA179" s="3"/>
    </row>
    <row r="180" ht="14.25" customHeight="1">
      <c r="AA180" s="3"/>
    </row>
    <row r="181" ht="14.25" customHeight="1">
      <c r="AA181" s="3"/>
    </row>
    <row r="182" ht="14.25" customHeight="1">
      <c r="AA182" s="3"/>
    </row>
    <row r="183" ht="14.25" customHeight="1">
      <c r="AA183" s="3"/>
    </row>
    <row r="184" ht="14.25" customHeight="1">
      <c r="AA184" s="3"/>
    </row>
    <row r="185" ht="14.25" customHeight="1">
      <c r="AA185" s="3"/>
    </row>
    <row r="186" ht="14.25" customHeight="1">
      <c r="AA186" s="3"/>
    </row>
    <row r="187" ht="14.25" customHeight="1">
      <c r="AA187" s="3"/>
    </row>
    <row r="188" ht="14.25" customHeight="1">
      <c r="AA188" s="3"/>
    </row>
    <row r="189" ht="14.25" customHeight="1">
      <c r="AA189" s="3"/>
    </row>
    <row r="190" ht="14.25" customHeight="1">
      <c r="AA190" s="3"/>
    </row>
    <row r="191" ht="14.25" customHeight="1">
      <c r="AA191" s="3"/>
    </row>
    <row r="192" ht="14.25" customHeight="1">
      <c r="AA192" s="3"/>
    </row>
    <row r="193" ht="14.25" customHeight="1">
      <c r="AA193" s="3"/>
    </row>
    <row r="194" ht="14.25" customHeight="1">
      <c r="AA194" s="3"/>
    </row>
    <row r="195" ht="14.25" customHeight="1">
      <c r="AA195" s="3"/>
    </row>
    <row r="196" ht="14.25" customHeight="1">
      <c r="AA196" s="3"/>
    </row>
    <row r="197" ht="14.25" customHeight="1">
      <c r="AA197" s="3"/>
    </row>
    <row r="198" ht="14.25" customHeight="1">
      <c r="AA198" s="3"/>
    </row>
    <row r="199" ht="14.25" customHeight="1">
      <c r="AA199" s="3"/>
    </row>
    <row r="200" ht="14.25" customHeight="1">
      <c r="AA200" s="3"/>
    </row>
    <row r="201" ht="14.25" customHeight="1">
      <c r="AA201" s="3"/>
    </row>
    <row r="202" ht="14.25" customHeight="1">
      <c r="AA202" s="3"/>
    </row>
    <row r="203" ht="14.25" customHeight="1">
      <c r="AA203" s="3"/>
    </row>
    <row r="204" ht="14.25" customHeight="1">
      <c r="AA204" s="3"/>
    </row>
    <row r="205" ht="14.25" customHeight="1">
      <c r="AA205" s="3"/>
    </row>
    <row r="206" ht="14.25" customHeight="1">
      <c r="AA206" s="3"/>
    </row>
    <row r="207" ht="14.25" customHeight="1">
      <c r="AA207" s="3"/>
    </row>
    <row r="208" ht="14.25" customHeight="1">
      <c r="AA208" s="3"/>
    </row>
    <row r="209" ht="14.25" customHeight="1">
      <c r="AA209" s="3"/>
    </row>
    <row r="210" ht="14.25" customHeight="1">
      <c r="AA210" s="3"/>
    </row>
    <row r="211" ht="14.25" customHeight="1">
      <c r="AA211" s="3"/>
    </row>
    <row r="212" ht="14.25" customHeight="1">
      <c r="AA212" s="3"/>
    </row>
    <row r="213" ht="14.25" customHeight="1">
      <c r="AA213" s="3"/>
    </row>
    <row r="214" ht="14.25" customHeight="1">
      <c r="AA214" s="3"/>
    </row>
    <row r="215" ht="14.25" customHeight="1">
      <c r="AA215" s="3"/>
    </row>
    <row r="216" ht="14.25" customHeight="1">
      <c r="AA216" s="3"/>
    </row>
    <row r="217" ht="14.25" customHeight="1">
      <c r="AA217" s="3"/>
    </row>
    <row r="218" ht="14.25" customHeight="1">
      <c r="AA218" s="3"/>
    </row>
    <row r="219" ht="14.25" customHeight="1">
      <c r="AA219" s="3"/>
    </row>
    <row r="220" ht="14.25" customHeight="1">
      <c r="AA220" s="3"/>
    </row>
    <row r="221" ht="14.25" customHeight="1">
      <c r="AA221" s="3"/>
    </row>
    <row r="222" ht="14.25" customHeight="1">
      <c r="AA222" s="3"/>
    </row>
    <row r="223" ht="14.25" customHeight="1">
      <c r="AA223" s="3"/>
    </row>
    <row r="224" ht="14.25" customHeight="1">
      <c r="AA224" s="3"/>
    </row>
    <row r="225" ht="14.25" customHeight="1">
      <c r="AA225" s="3"/>
    </row>
    <row r="226" ht="14.25" customHeight="1">
      <c r="AA226" s="3"/>
    </row>
    <row r="227" ht="14.25" customHeight="1">
      <c r="AA227" s="3"/>
    </row>
    <row r="228" ht="14.25" customHeight="1">
      <c r="AA228" s="3"/>
    </row>
    <row r="229" ht="14.25" customHeight="1">
      <c r="AA229" s="3"/>
    </row>
    <row r="230" ht="14.25" customHeight="1">
      <c r="AA230" s="3"/>
    </row>
    <row r="231" ht="14.25" customHeight="1">
      <c r="AA231" s="3"/>
    </row>
    <row r="232" ht="14.25" customHeight="1">
      <c r="AA232" s="3"/>
    </row>
    <row r="233" ht="14.25" customHeight="1">
      <c r="AA233" s="3"/>
    </row>
    <row r="234" ht="14.25" customHeight="1">
      <c r="AA234" s="3"/>
    </row>
    <row r="235" ht="14.25" customHeight="1">
      <c r="AA235" s="3"/>
    </row>
    <row r="236" ht="14.25" customHeight="1">
      <c r="AA236" s="3"/>
    </row>
    <row r="237" ht="14.25" customHeight="1">
      <c r="AA237" s="3"/>
    </row>
    <row r="238" ht="14.25" customHeight="1">
      <c r="AA238" s="3"/>
    </row>
    <row r="239" ht="14.25" customHeight="1">
      <c r="AA239" s="3"/>
    </row>
    <row r="240" ht="14.25" customHeight="1">
      <c r="AA240" s="3"/>
    </row>
    <row r="241" ht="14.25" customHeight="1">
      <c r="AA241" s="3"/>
    </row>
    <row r="242" ht="14.25" customHeight="1">
      <c r="AA242" s="3"/>
    </row>
    <row r="243" ht="14.25" customHeight="1">
      <c r="AA243" s="3"/>
    </row>
    <row r="244" ht="14.25" customHeight="1">
      <c r="AA244" s="3"/>
    </row>
    <row r="245" ht="14.25" customHeight="1">
      <c r="AA245" s="3"/>
    </row>
    <row r="246" ht="14.25" customHeight="1">
      <c r="AA246" s="3"/>
    </row>
    <row r="247" ht="14.25" customHeight="1">
      <c r="AA247" s="3"/>
    </row>
    <row r="248" ht="14.25" customHeight="1">
      <c r="AA248" s="3"/>
    </row>
    <row r="249" ht="14.25" customHeight="1">
      <c r="AA249" s="3"/>
    </row>
    <row r="250" ht="14.25" customHeight="1">
      <c r="AA250" s="3"/>
    </row>
    <row r="251" ht="14.25" customHeight="1">
      <c r="AA251" s="3"/>
    </row>
    <row r="252" ht="14.25" customHeight="1">
      <c r="AA252" s="3"/>
    </row>
    <row r="253" ht="14.25" customHeight="1">
      <c r="AA253" s="3"/>
    </row>
    <row r="254" ht="14.25" customHeight="1">
      <c r="AA254" s="3"/>
    </row>
    <row r="255" ht="14.25" customHeight="1">
      <c r="AA255" s="3"/>
    </row>
    <row r="256" ht="14.25" customHeight="1">
      <c r="AA256" s="3"/>
    </row>
    <row r="257" ht="14.25" customHeight="1">
      <c r="AA257" s="3"/>
    </row>
    <row r="258" ht="14.25" customHeight="1">
      <c r="AA258" s="3"/>
    </row>
    <row r="259" ht="14.25" customHeight="1">
      <c r="AA259" s="3"/>
    </row>
    <row r="260" ht="14.25" customHeight="1">
      <c r="AA260" s="3"/>
    </row>
    <row r="261" ht="14.25" customHeight="1">
      <c r="AA261" s="3"/>
    </row>
    <row r="262" ht="14.25" customHeight="1">
      <c r="AA262" s="3"/>
    </row>
    <row r="263" ht="14.25" customHeight="1">
      <c r="AA263" s="3"/>
    </row>
    <row r="264" ht="14.25" customHeight="1">
      <c r="AA264" s="3"/>
    </row>
    <row r="265" ht="14.25" customHeight="1">
      <c r="AA265" s="3"/>
    </row>
    <row r="266" ht="14.25" customHeight="1">
      <c r="AA266" s="3"/>
    </row>
    <row r="267" ht="14.25" customHeight="1">
      <c r="AA267" s="3"/>
    </row>
    <row r="268" ht="14.25" customHeight="1">
      <c r="AA268" s="3"/>
    </row>
    <row r="269" ht="14.25" customHeight="1">
      <c r="AA269" s="3"/>
    </row>
    <row r="270" ht="14.25" customHeight="1">
      <c r="AA270" s="3"/>
    </row>
    <row r="271" ht="14.25" customHeight="1">
      <c r="AA271" s="3"/>
    </row>
    <row r="272" ht="14.25" customHeight="1">
      <c r="AA272" s="3"/>
    </row>
    <row r="273" ht="14.25" customHeight="1">
      <c r="AA273" s="3"/>
    </row>
    <row r="274" ht="14.25" customHeight="1">
      <c r="AA274" s="3"/>
    </row>
    <row r="275" ht="14.25" customHeight="1">
      <c r="AA275" s="3"/>
    </row>
    <row r="276" ht="14.25" customHeight="1">
      <c r="AA276" s="3"/>
    </row>
    <row r="277" ht="14.25" customHeight="1">
      <c r="AA277" s="3"/>
    </row>
    <row r="278" ht="14.25" customHeight="1">
      <c r="AA278" s="3"/>
    </row>
    <row r="279" ht="14.25" customHeight="1">
      <c r="AA279" s="3"/>
    </row>
    <row r="280" ht="14.25" customHeight="1">
      <c r="AA280" s="3"/>
    </row>
    <row r="281" ht="14.25" customHeight="1">
      <c r="AA281" s="3"/>
    </row>
    <row r="282" ht="14.25" customHeight="1">
      <c r="AA282" s="3"/>
    </row>
    <row r="283" ht="14.25" customHeight="1">
      <c r="AA283" s="3"/>
    </row>
    <row r="284" ht="14.25" customHeight="1">
      <c r="AA284" s="3"/>
    </row>
    <row r="285" ht="14.25" customHeight="1">
      <c r="AA285" s="3"/>
    </row>
    <row r="286" ht="14.25" customHeight="1">
      <c r="AA286" s="3"/>
    </row>
    <row r="287" ht="14.25" customHeight="1">
      <c r="AA287" s="3"/>
    </row>
    <row r="288" ht="14.25" customHeight="1">
      <c r="AA288" s="3"/>
    </row>
    <row r="289" ht="14.25" customHeight="1">
      <c r="AA289" s="3"/>
    </row>
    <row r="290" ht="14.25" customHeight="1">
      <c r="AA290" s="3"/>
    </row>
    <row r="291" ht="14.25" customHeight="1">
      <c r="AA291" s="3"/>
    </row>
    <row r="292" ht="14.25" customHeight="1">
      <c r="AA292" s="3"/>
    </row>
    <row r="293" ht="14.25" customHeight="1">
      <c r="AA293" s="3"/>
    </row>
    <row r="294" ht="14.25" customHeight="1">
      <c r="AA294" s="3"/>
    </row>
    <row r="295" ht="14.25" customHeight="1">
      <c r="AA295" s="3"/>
    </row>
    <row r="296" ht="14.25" customHeight="1">
      <c r="AA296" s="3"/>
    </row>
    <row r="297" ht="14.25" customHeight="1">
      <c r="AA297" s="3"/>
    </row>
    <row r="298" ht="14.25" customHeight="1">
      <c r="AA298" s="3"/>
    </row>
    <row r="299" ht="14.25" customHeight="1">
      <c r="AA299" s="3"/>
    </row>
    <row r="300" ht="14.25" customHeight="1">
      <c r="AA300" s="3"/>
    </row>
    <row r="301" ht="14.25" customHeight="1">
      <c r="AA301" s="3"/>
    </row>
    <row r="302" ht="14.25" customHeight="1">
      <c r="AA302" s="3"/>
    </row>
    <row r="303" ht="14.25" customHeight="1">
      <c r="AA303" s="3"/>
    </row>
    <row r="304" ht="14.25" customHeight="1">
      <c r="AA304" s="3"/>
    </row>
    <row r="305" ht="14.25" customHeight="1">
      <c r="AA305" s="3"/>
    </row>
    <row r="306" ht="14.25" customHeight="1">
      <c r="AA306" s="3"/>
    </row>
    <row r="307" ht="14.25" customHeight="1">
      <c r="AA307" s="3"/>
    </row>
    <row r="308" ht="14.25" customHeight="1">
      <c r="AA308" s="3"/>
    </row>
    <row r="309" ht="14.25" customHeight="1">
      <c r="AA309" s="3"/>
    </row>
    <row r="310" ht="14.25" customHeight="1">
      <c r="AA310" s="3"/>
    </row>
    <row r="311" ht="14.25" customHeight="1">
      <c r="AA311" s="3"/>
    </row>
    <row r="312" ht="14.25" customHeight="1">
      <c r="AA312" s="3"/>
    </row>
    <row r="313" ht="14.25" customHeight="1">
      <c r="AA313" s="3"/>
    </row>
    <row r="314" ht="14.25" customHeight="1">
      <c r="AA314" s="3"/>
    </row>
    <row r="315" ht="14.25" customHeight="1">
      <c r="AA315" s="3"/>
    </row>
    <row r="316" ht="14.25" customHeight="1">
      <c r="AA316" s="3"/>
    </row>
    <row r="317" ht="14.25" customHeight="1">
      <c r="AA317" s="3"/>
    </row>
    <row r="318" ht="14.25" customHeight="1">
      <c r="AA318" s="3"/>
    </row>
    <row r="319" ht="14.25" customHeight="1">
      <c r="AA319" s="3"/>
    </row>
    <row r="320" ht="14.25" customHeight="1">
      <c r="AA320" s="3"/>
    </row>
    <row r="321" ht="14.25" customHeight="1">
      <c r="AA321" s="3"/>
    </row>
    <row r="322" ht="14.25" customHeight="1">
      <c r="AA322" s="3"/>
    </row>
    <row r="323" ht="14.25" customHeight="1">
      <c r="AA323" s="3"/>
    </row>
    <row r="324" ht="14.25" customHeight="1">
      <c r="AA324" s="3"/>
    </row>
    <row r="325" ht="14.25" customHeight="1">
      <c r="AA325" s="3"/>
    </row>
    <row r="326" ht="14.25" customHeight="1">
      <c r="AA326" s="3"/>
    </row>
    <row r="327" ht="14.25" customHeight="1">
      <c r="AA327" s="3"/>
    </row>
    <row r="328" ht="14.25" customHeight="1">
      <c r="AA328" s="3"/>
    </row>
    <row r="329" ht="14.25" customHeight="1">
      <c r="AA329" s="3"/>
    </row>
    <row r="330" ht="14.25" customHeight="1">
      <c r="AA330" s="3"/>
    </row>
    <row r="331" ht="14.25" customHeight="1">
      <c r="AA331" s="3"/>
    </row>
    <row r="332" ht="14.25" customHeight="1">
      <c r="AA332" s="3"/>
    </row>
    <row r="333" ht="14.25" customHeight="1">
      <c r="AA333" s="3"/>
    </row>
    <row r="334" ht="14.25" customHeight="1">
      <c r="AA334" s="3"/>
    </row>
    <row r="335" ht="14.25" customHeight="1">
      <c r="AA335" s="3"/>
    </row>
    <row r="336" ht="14.25" customHeight="1">
      <c r="AA336" s="3"/>
    </row>
    <row r="337" ht="14.25" customHeight="1">
      <c r="AA337" s="3"/>
    </row>
    <row r="338" ht="14.25" customHeight="1">
      <c r="AA338" s="3"/>
    </row>
    <row r="339" ht="14.25" customHeight="1">
      <c r="AA339" s="3"/>
    </row>
    <row r="340" ht="14.25" customHeight="1">
      <c r="AA340" s="3"/>
    </row>
    <row r="341" ht="14.25" customHeight="1">
      <c r="AA341" s="3"/>
    </row>
    <row r="342" ht="14.25" customHeight="1">
      <c r="AA342" s="3"/>
    </row>
    <row r="343" ht="14.25" customHeight="1">
      <c r="AA343" s="3"/>
    </row>
    <row r="344" ht="14.25" customHeight="1">
      <c r="AA344" s="3"/>
    </row>
    <row r="345" ht="14.25" customHeight="1">
      <c r="AA345" s="3"/>
    </row>
    <row r="346" ht="14.25" customHeight="1">
      <c r="AA346" s="3"/>
    </row>
    <row r="347" ht="14.25" customHeight="1">
      <c r="AA347" s="3"/>
    </row>
    <row r="348" ht="14.25" customHeight="1">
      <c r="AA348" s="3"/>
    </row>
    <row r="349" ht="14.25" customHeight="1">
      <c r="AA349" s="3"/>
    </row>
    <row r="350" ht="14.25" customHeight="1">
      <c r="AA350" s="3"/>
    </row>
    <row r="351" ht="14.25" customHeight="1">
      <c r="AA351" s="3"/>
    </row>
    <row r="352" ht="14.25" customHeight="1">
      <c r="AA352" s="3"/>
    </row>
    <row r="353" ht="14.25" customHeight="1">
      <c r="AA353" s="3"/>
    </row>
    <row r="354" ht="14.25" customHeight="1">
      <c r="AA354" s="3"/>
    </row>
    <row r="355" ht="14.25" customHeight="1">
      <c r="AA355" s="3"/>
    </row>
    <row r="356" ht="14.25" customHeight="1">
      <c r="AA356" s="3"/>
    </row>
    <row r="357" ht="14.25" customHeight="1">
      <c r="AA357" s="3"/>
    </row>
    <row r="358" ht="14.25" customHeight="1">
      <c r="AA358" s="3"/>
    </row>
    <row r="359" ht="14.25" customHeight="1">
      <c r="AA359" s="3"/>
    </row>
    <row r="360" ht="14.25" customHeight="1">
      <c r="AA360" s="3"/>
    </row>
    <row r="361" ht="14.25" customHeight="1">
      <c r="AA361" s="3"/>
    </row>
    <row r="362" ht="14.25" customHeight="1">
      <c r="AA362" s="3"/>
    </row>
    <row r="363" ht="14.25" customHeight="1">
      <c r="AA363" s="3"/>
    </row>
    <row r="364" ht="14.25" customHeight="1">
      <c r="AA364" s="3"/>
    </row>
    <row r="365" ht="14.25" customHeight="1">
      <c r="AA365" s="3"/>
    </row>
    <row r="366" ht="14.25" customHeight="1">
      <c r="AA366" s="3"/>
    </row>
    <row r="367" ht="14.25" customHeight="1">
      <c r="AA367" s="3"/>
    </row>
    <row r="368" ht="14.25" customHeight="1">
      <c r="AA368" s="3"/>
    </row>
    <row r="369" ht="14.25" customHeight="1">
      <c r="AA369" s="3"/>
    </row>
    <row r="370" ht="14.25" customHeight="1">
      <c r="AA370" s="3"/>
    </row>
    <row r="371" ht="14.25" customHeight="1">
      <c r="AA371" s="3"/>
    </row>
    <row r="372" ht="14.25" customHeight="1">
      <c r="AA372" s="3"/>
    </row>
    <row r="373" ht="14.25" customHeight="1">
      <c r="AA373" s="3"/>
    </row>
    <row r="374" ht="14.25" customHeight="1">
      <c r="AA374" s="3"/>
    </row>
    <row r="375" ht="14.25" customHeight="1">
      <c r="AA375" s="3"/>
    </row>
    <row r="376" ht="14.25" customHeight="1">
      <c r="AA376" s="3"/>
    </row>
    <row r="377" ht="14.25" customHeight="1">
      <c r="AA377" s="3"/>
    </row>
    <row r="378" ht="14.25" customHeight="1">
      <c r="AA378" s="3"/>
    </row>
    <row r="379" ht="14.25" customHeight="1">
      <c r="AA379" s="3"/>
    </row>
    <row r="380" ht="14.25" customHeight="1">
      <c r="AA380" s="3"/>
    </row>
    <row r="381" ht="14.25" customHeight="1">
      <c r="AA381" s="3"/>
    </row>
    <row r="382" ht="14.25" customHeight="1">
      <c r="AA382" s="3"/>
    </row>
    <row r="383" ht="14.25" customHeight="1">
      <c r="AA383" s="3"/>
    </row>
    <row r="384" ht="14.25" customHeight="1">
      <c r="AA384" s="3"/>
    </row>
    <row r="385" ht="14.25" customHeight="1">
      <c r="AA385" s="3"/>
    </row>
    <row r="386" ht="14.25" customHeight="1">
      <c r="AA386" s="3"/>
    </row>
    <row r="387" ht="14.25" customHeight="1">
      <c r="AA387" s="3"/>
    </row>
    <row r="388" ht="14.25" customHeight="1">
      <c r="AA388" s="3"/>
    </row>
    <row r="389" ht="14.25" customHeight="1">
      <c r="AA389" s="3"/>
    </row>
    <row r="390" ht="14.25" customHeight="1">
      <c r="AA390" s="3"/>
    </row>
    <row r="391" ht="14.25" customHeight="1">
      <c r="AA391" s="3"/>
    </row>
    <row r="392" ht="14.25" customHeight="1">
      <c r="AA392" s="3"/>
    </row>
    <row r="393" ht="14.25" customHeight="1">
      <c r="AA393" s="3"/>
    </row>
    <row r="394" ht="14.25" customHeight="1">
      <c r="AA394" s="3"/>
    </row>
    <row r="395" ht="14.25" customHeight="1">
      <c r="AA395" s="3"/>
    </row>
    <row r="396" ht="14.25" customHeight="1">
      <c r="AA396" s="3"/>
    </row>
    <row r="397" ht="14.25" customHeight="1">
      <c r="AA397" s="3"/>
    </row>
    <row r="398" ht="14.25" customHeight="1">
      <c r="AA398" s="3"/>
    </row>
    <row r="399" ht="14.25" customHeight="1">
      <c r="AA399" s="3"/>
    </row>
    <row r="400" ht="14.25" customHeight="1">
      <c r="AA400" s="3"/>
    </row>
    <row r="401" ht="14.25" customHeight="1">
      <c r="AA401" s="3"/>
    </row>
    <row r="402" ht="14.25" customHeight="1">
      <c r="AA402" s="3"/>
    </row>
    <row r="403" ht="14.25" customHeight="1">
      <c r="AA403" s="3"/>
    </row>
    <row r="404" ht="14.25" customHeight="1">
      <c r="AA404" s="3"/>
    </row>
    <row r="405" ht="14.25" customHeight="1">
      <c r="AA405" s="3"/>
    </row>
    <row r="406" ht="14.25" customHeight="1">
      <c r="AA406" s="3"/>
    </row>
    <row r="407" ht="14.25" customHeight="1">
      <c r="AA407" s="3"/>
    </row>
    <row r="408" ht="14.25" customHeight="1">
      <c r="AA408" s="3"/>
    </row>
    <row r="409" ht="14.25" customHeight="1">
      <c r="AA409" s="3"/>
    </row>
    <row r="410" ht="14.25" customHeight="1">
      <c r="AA410" s="3"/>
    </row>
    <row r="411" ht="14.25" customHeight="1">
      <c r="AA411" s="3"/>
    </row>
    <row r="412" ht="14.25" customHeight="1">
      <c r="AA412" s="3"/>
    </row>
    <row r="413" ht="14.25" customHeight="1">
      <c r="AA413" s="3"/>
    </row>
    <row r="414" ht="14.25" customHeight="1">
      <c r="AA414" s="3"/>
    </row>
    <row r="415" ht="14.25" customHeight="1">
      <c r="AA415" s="3"/>
    </row>
    <row r="416" ht="14.25" customHeight="1">
      <c r="AA416" s="3"/>
    </row>
    <row r="417" ht="14.25" customHeight="1">
      <c r="AA417" s="3"/>
    </row>
    <row r="418" ht="14.25" customHeight="1">
      <c r="AA418" s="3"/>
    </row>
    <row r="419" ht="14.25" customHeight="1">
      <c r="AA419" s="3"/>
    </row>
    <row r="420" ht="14.25" customHeight="1">
      <c r="AA420" s="3"/>
    </row>
    <row r="421" ht="14.25" customHeight="1">
      <c r="AA421" s="3"/>
    </row>
    <row r="422" ht="14.25" customHeight="1">
      <c r="AA422" s="3"/>
    </row>
    <row r="423" ht="14.25" customHeight="1">
      <c r="AA423" s="3"/>
    </row>
    <row r="424" ht="14.25" customHeight="1">
      <c r="AA424" s="3"/>
    </row>
    <row r="425" ht="14.25" customHeight="1">
      <c r="AA425" s="3"/>
    </row>
    <row r="426" ht="14.25" customHeight="1">
      <c r="AA426" s="3"/>
    </row>
    <row r="427" ht="14.25" customHeight="1">
      <c r="AA427" s="3"/>
    </row>
    <row r="428" ht="14.25" customHeight="1">
      <c r="AA428" s="3"/>
    </row>
    <row r="429" ht="14.25" customHeight="1">
      <c r="AA429" s="3"/>
    </row>
    <row r="430" ht="14.25" customHeight="1">
      <c r="AA430" s="3"/>
    </row>
    <row r="431" ht="14.25" customHeight="1">
      <c r="AA431" s="3"/>
    </row>
    <row r="432" ht="14.25" customHeight="1">
      <c r="AA432" s="3"/>
    </row>
    <row r="433" ht="14.25" customHeight="1">
      <c r="AA433" s="3"/>
    </row>
    <row r="434" ht="14.25" customHeight="1">
      <c r="AA434" s="3"/>
    </row>
    <row r="435" ht="14.25" customHeight="1">
      <c r="AA435" s="3"/>
    </row>
    <row r="436" ht="14.25" customHeight="1">
      <c r="AA436" s="3"/>
    </row>
    <row r="437" ht="14.25" customHeight="1">
      <c r="AA437" s="3"/>
    </row>
    <row r="438" ht="14.25" customHeight="1">
      <c r="AA438" s="3"/>
    </row>
    <row r="439" ht="14.25" customHeight="1">
      <c r="AA439" s="3"/>
    </row>
    <row r="440" ht="14.25" customHeight="1">
      <c r="AA440" s="3"/>
    </row>
    <row r="441" ht="14.25" customHeight="1">
      <c r="AA441" s="3"/>
    </row>
    <row r="442" ht="14.25" customHeight="1">
      <c r="AA442" s="3"/>
    </row>
    <row r="443" ht="14.25" customHeight="1">
      <c r="AA443" s="3"/>
    </row>
    <row r="444" ht="14.25" customHeight="1">
      <c r="AA444" s="3"/>
    </row>
    <row r="445" ht="14.25" customHeight="1">
      <c r="AA445" s="3"/>
    </row>
    <row r="446" ht="14.25" customHeight="1">
      <c r="AA446" s="3"/>
    </row>
    <row r="447" ht="14.25" customHeight="1">
      <c r="AA447" s="3"/>
    </row>
    <row r="448" ht="14.25" customHeight="1">
      <c r="AA448" s="3"/>
    </row>
    <row r="449" ht="14.25" customHeight="1">
      <c r="AA449" s="3"/>
    </row>
    <row r="450" ht="14.25" customHeight="1">
      <c r="AA450" s="3"/>
    </row>
    <row r="451" ht="14.25" customHeight="1">
      <c r="AA451" s="3"/>
    </row>
    <row r="452" ht="14.25" customHeight="1">
      <c r="AA452" s="3"/>
    </row>
    <row r="453" ht="14.25" customHeight="1">
      <c r="AA453" s="3"/>
    </row>
    <row r="454" ht="14.25" customHeight="1">
      <c r="AA454" s="3"/>
    </row>
    <row r="455" ht="14.25" customHeight="1">
      <c r="AA455" s="3"/>
    </row>
    <row r="456" ht="14.25" customHeight="1">
      <c r="AA456" s="3"/>
    </row>
    <row r="457" ht="14.25" customHeight="1">
      <c r="AA457" s="3"/>
    </row>
    <row r="458" ht="14.25" customHeight="1">
      <c r="AA458" s="3"/>
    </row>
    <row r="459" ht="14.25" customHeight="1">
      <c r="AA459" s="3"/>
    </row>
    <row r="460" ht="14.25" customHeight="1">
      <c r="AA460" s="3"/>
    </row>
    <row r="461" ht="14.25" customHeight="1">
      <c r="AA461" s="3"/>
    </row>
    <row r="462" ht="14.25" customHeight="1">
      <c r="AA462" s="3"/>
    </row>
    <row r="463" ht="14.25" customHeight="1">
      <c r="AA463" s="3"/>
    </row>
    <row r="464" ht="14.25" customHeight="1">
      <c r="AA464" s="3"/>
    </row>
    <row r="465" ht="14.25" customHeight="1">
      <c r="AA465" s="3"/>
    </row>
    <row r="466" ht="14.25" customHeight="1">
      <c r="AA466" s="3"/>
    </row>
    <row r="467" ht="14.25" customHeight="1">
      <c r="AA467" s="3"/>
    </row>
    <row r="468" ht="14.25" customHeight="1">
      <c r="AA468" s="3"/>
    </row>
    <row r="469" ht="14.25" customHeight="1">
      <c r="AA469" s="3"/>
    </row>
    <row r="470" ht="14.25" customHeight="1">
      <c r="AA470" s="3"/>
    </row>
    <row r="471" ht="14.25" customHeight="1">
      <c r="AA471" s="3"/>
    </row>
    <row r="472" ht="14.25" customHeight="1">
      <c r="AA472" s="3"/>
    </row>
    <row r="473" ht="14.25" customHeight="1">
      <c r="AA473" s="3"/>
    </row>
    <row r="474" ht="14.25" customHeight="1">
      <c r="AA474" s="3"/>
    </row>
    <row r="475" ht="14.25" customHeight="1">
      <c r="AA475" s="3"/>
    </row>
    <row r="476" ht="14.25" customHeight="1">
      <c r="AA476" s="3"/>
    </row>
    <row r="477" ht="14.25" customHeight="1">
      <c r="AA477" s="3"/>
    </row>
    <row r="478" ht="14.25" customHeight="1">
      <c r="AA478" s="3"/>
    </row>
    <row r="479" ht="14.25" customHeight="1">
      <c r="AA479" s="3"/>
    </row>
    <row r="480" ht="14.25" customHeight="1">
      <c r="AA480" s="3"/>
    </row>
    <row r="481" ht="14.25" customHeight="1">
      <c r="AA481" s="3"/>
    </row>
    <row r="482" ht="14.25" customHeight="1">
      <c r="AA482" s="3"/>
    </row>
    <row r="483" ht="14.25" customHeight="1">
      <c r="AA483" s="3"/>
    </row>
    <row r="484" ht="14.25" customHeight="1">
      <c r="AA484" s="3"/>
    </row>
    <row r="485" ht="14.25" customHeight="1">
      <c r="AA485" s="3"/>
    </row>
    <row r="486" ht="14.25" customHeight="1">
      <c r="AA486" s="3"/>
    </row>
    <row r="487" ht="14.25" customHeight="1">
      <c r="AA487" s="3"/>
    </row>
    <row r="488" ht="14.25" customHeight="1">
      <c r="AA488" s="3"/>
    </row>
    <row r="489" ht="14.25" customHeight="1">
      <c r="AA489" s="3"/>
    </row>
    <row r="490" ht="14.25" customHeight="1">
      <c r="AA490" s="3"/>
    </row>
    <row r="491" ht="14.25" customHeight="1">
      <c r="AA491" s="3"/>
    </row>
    <row r="492" ht="14.25" customHeight="1">
      <c r="AA492" s="3"/>
    </row>
    <row r="493" ht="14.25" customHeight="1">
      <c r="AA493" s="3"/>
    </row>
    <row r="494" ht="14.25" customHeight="1">
      <c r="AA494" s="3"/>
    </row>
    <row r="495" ht="14.25" customHeight="1">
      <c r="AA495" s="3"/>
    </row>
    <row r="496" ht="14.25" customHeight="1">
      <c r="AA496" s="3"/>
    </row>
    <row r="497" ht="14.25" customHeight="1">
      <c r="AA497" s="3"/>
    </row>
    <row r="498" ht="14.25" customHeight="1">
      <c r="AA498" s="3"/>
    </row>
    <row r="499" ht="14.25" customHeight="1">
      <c r="AA499" s="3"/>
    </row>
    <row r="500" ht="14.25" customHeight="1">
      <c r="AA500" s="3"/>
    </row>
    <row r="501" ht="14.25" customHeight="1">
      <c r="AA501" s="3"/>
    </row>
    <row r="502" ht="14.25" customHeight="1">
      <c r="AA502" s="3"/>
    </row>
    <row r="503" ht="14.25" customHeight="1">
      <c r="AA503" s="3"/>
    </row>
    <row r="504" ht="14.25" customHeight="1">
      <c r="AA504" s="3"/>
    </row>
    <row r="505" ht="14.25" customHeight="1">
      <c r="AA505" s="3"/>
    </row>
    <row r="506" ht="14.25" customHeight="1">
      <c r="AA506" s="3"/>
    </row>
    <row r="507" ht="14.25" customHeight="1">
      <c r="AA507" s="3"/>
    </row>
    <row r="508" ht="14.25" customHeight="1">
      <c r="AA508" s="3"/>
    </row>
    <row r="509" ht="14.25" customHeight="1">
      <c r="AA509" s="3"/>
    </row>
    <row r="510" ht="14.25" customHeight="1">
      <c r="AA510" s="3"/>
    </row>
    <row r="511" ht="14.25" customHeight="1">
      <c r="AA511" s="3"/>
    </row>
    <row r="512" ht="14.25" customHeight="1">
      <c r="AA512" s="3"/>
    </row>
    <row r="513" ht="14.25" customHeight="1">
      <c r="AA513" s="3"/>
    </row>
    <row r="514" ht="14.25" customHeight="1">
      <c r="AA514" s="3"/>
    </row>
    <row r="515" ht="14.25" customHeight="1">
      <c r="AA515" s="3"/>
    </row>
    <row r="516" ht="14.25" customHeight="1">
      <c r="AA516" s="3"/>
    </row>
    <row r="517" ht="14.25" customHeight="1">
      <c r="AA517" s="3"/>
    </row>
    <row r="518" ht="14.25" customHeight="1">
      <c r="AA518" s="3"/>
    </row>
    <row r="519" ht="14.25" customHeight="1">
      <c r="AA519" s="3"/>
    </row>
    <row r="520" ht="14.25" customHeight="1">
      <c r="AA520" s="3"/>
    </row>
    <row r="521" ht="14.25" customHeight="1">
      <c r="AA521" s="3"/>
    </row>
    <row r="522" ht="14.25" customHeight="1">
      <c r="AA522" s="3"/>
    </row>
    <row r="523" ht="14.25" customHeight="1">
      <c r="AA523" s="3"/>
    </row>
    <row r="524" ht="14.25" customHeight="1">
      <c r="AA524" s="3"/>
    </row>
    <row r="525" ht="14.25" customHeight="1">
      <c r="AA525" s="3"/>
    </row>
    <row r="526" ht="14.25" customHeight="1">
      <c r="AA526" s="3"/>
    </row>
    <row r="527" ht="14.25" customHeight="1">
      <c r="AA527" s="3"/>
    </row>
    <row r="528" ht="14.25" customHeight="1">
      <c r="AA528" s="3"/>
    </row>
    <row r="529" ht="14.25" customHeight="1">
      <c r="AA529" s="3"/>
    </row>
    <row r="530" ht="14.25" customHeight="1">
      <c r="AA530" s="3"/>
    </row>
    <row r="531" ht="14.25" customHeight="1">
      <c r="AA531" s="3"/>
    </row>
    <row r="532" ht="14.25" customHeight="1">
      <c r="AA532" s="3"/>
    </row>
    <row r="533" ht="14.25" customHeight="1">
      <c r="AA533" s="3"/>
    </row>
    <row r="534" ht="14.25" customHeight="1">
      <c r="AA534" s="3"/>
    </row>
    <row r="535" ht="14.25" customHeight="1">
      <c r="AA535" s="3"/>
    </row>
    <row r="536" ht="14.25" customHeight="1">
      <c r="AA536" s="3"/>
    </row>
    <row r="537" ht="14.25" customHeight="1">
      <c r="AA537" s="3"/>
    </row>
    <row r="538" ht="14.25" customHeight="1">
      <c r="AA538" s="3"/>
    </row>
    <row r="539" ht="14.25" customHeight="1">
      <c r="AA539" s="3"/>
    </row>
    <row r="540" ht="14.25" customHeight="1">
      <c r="AA540" s="3"/>
    </row>
    <row r="541" ht="14.25" customHeight="1">
      <c r="AA541" s="3"/>
    </row>
    <row r="542" ht="14.25" customHeight="1">
      <c r="AA542" s="3"/>
    </row>
    <row r="543" ht="14.25" customHeight="1">
      <c r="AA543" s="3"/>
    </row>
    <row r="544" ht="14.25" customHeight="1">
      <c r="AA544" s="3"/>
    </row>
    <row r="545" ht="14.25" customHeight="1">
      <c r="AA545" s="3"/>
    </row>
    <row r="546" ht="14.25" customHeight="1">
      <c r="AA546" s="3"/>
    </row>
    <row r="547" ht="14.25" customHeight="1">
      <c r="AA547" s="3"/>
    </row>
    <row r="548" ht="14.25" customHeight="1">
      <c r="AA548" s="3"/>
    </row>
    <row r="549" ht="14.25" customHeight="1">
      <c r="AA549" s="3"/>
    </row>
    <row r="550" ht="14.25" customHeight="1">
      <c r="AA550" s="3"/>
    </row>
    <row r="551" ht="14.25" customHeight="1">
      <c r="AA551" s="3"/>
    </row>
    <row r="552" ht="14.25" customHeight="1">
      <c r="AA552" s="3"/>
    </row>
    <row r="553" ht="14.25" customHeight="1">
      <c r="AA553" s="3"/>
    </row>
    <row r="554" ht="14.25" customHeight="1">
      <c r="AA554" s="3"/>
    </row>
    <row r="555" ht="14.25" customHeight="1">
      <c r="AA555" s="3"/>
    </row>
    <row r="556" ht="14.25" customHeight="1">
      <c r="AA556" s="3"/>
    </row>
    <row r="557" ht="14.25" customHeight="1">
      <c r="AA557" s="3"/>
    </row>
    <row r="558" ht="14.25" customHeight="1">
      <c r="AA558" s="3"/>
    </row>
    <row r="559" ht="14.25" customHeight="1">
      <c r="AA559" s="3"/>
    </row>
    <row r="560" ht="14.25" customHeight="1">
      <c r="AA560" s="3"/>
    </row>
    <row r="561" ht="14.25" customHeight="1">
      <c r="AA561" s="3"/>
    </row>
    <row r="562" ht="14.25" customHeight="1">
      <c r="AA562" s="3"/>
    </row>
    <row r="563" ht="14.25" customHeight="1">
      <c r="AA563" s="3"/>
    </row>
    <row r="564" ht="14.25" customHeight="1">
      <c r="AA564" s="3"/>
    </row>
    <row r="565" ht="14.25" customHeight="1">
      <c r="AA565" s="3"/>
    </row>
    <row r="566" ht="14.25" customHeight="1">
      <c r="AA566" s="3"/>
    </row>
    <row r="567" ht="14.25" customHeight="1">
      <c r="AA567" s="3"/>
    </row>
    <row r="568" ht="14.25" customHeight="1">
      <c r="AA568" s="3"/>
    </row>
    <row r="569" ht="14.25" customHeight="1">
      <c r="AA569" s="3"/>
    </row>
    <row r="570" ht="14.25" customHeight="1">
      <c r="AA570" s="3"/>
    </row>
    <row r="571" ht="14.25" customHeight="1">
      <c r="AA571" s="3"/>
    </row>
    <row r="572" ht="14.25" customHeight="1">
      <c r="AA572" s="3"/>
    </row>
    <row r="573" ht="14.25" customHeight="1">
      <c r="AA573" s="3"/>
    </row>
    <row r="574" ht="14.25" customHeight="1">
      <c r="AA574" s="3"/>
    </row>
    <row r="575" ht="14.25" customHeight="1">
      <c r="AA575" s="3"/>
    </row>
    <row r="576" ht="14.25" customHeight="1">
      <c r="AA576" s="3"/>
    </row>
    <row r="577" ht="14.25" customHeight="1">
      <c r="AA577" s="3"/>
    </row>
    <row r="578" ht="14.25" customHeight="1">
      <c r="AA578" s="3"/>
    </row>
    <row r="579" ht="14.25" customHeight="1">
      <c r="AA579" s="3"/>
    </row>
    <row r="580" ht="14.25" customHeight="1">
      <c r="AA580" s="3"/>
    </row>
    <row r="581" ht="14.25" customHeight="1">
      <c r="AA581" s="3"/>
    </row>
    <row r="582" ht="14.25" customHeight="1">
      <c r="AA582" s="3"/>
    </row>
    <row r="583" ht="14.25" customHeight="1">
      <c r="AA583" s="3"/>
    </row>
    <row r="584" ht="14.25" customHeight="1">
      <c r="AA584" s="3"/>
    </row>
    <row r="585" ht="14.25" customHeight="1">
      <c r="AA585" s="3"/>
    </row>
    <row r="586" ht="14.25" customHeight="1">
      <c r="AA586" s="3"/>
    </row>
    <row r="587" ht="14.25" customHeight="1">
      <c r="AA587" s="3"/>
    </row>
    <row r="588" ht="14.25" customHeight="1">
      <c r="AA588" s="3"/>
    </row>
    <row r="589" ht="14.25" customHeight="1">
      <c r="AA589" s="3"/>
    </row>
    <row r="590" ht="14.25" customHeight="1">
      <c r="AA590" s="3"/>
    </row>
    <row r="591" ht="14.25" customHeight="1">
      <c r="AA591" s="3"/>
    </row>
    <row r="592" ht="14.25" customHeight="1">
      <c r="AA592" s="3"/>
    </row>
    <row r="593" ht="14.25" customHeight="1">
      <c r="AA593" s="3"/>
    </row>
    <row r="594" ht="14.25" customHeight="1">
      <c r="AA594" s="3"/>
    </row>
    <row r="595" ht="14.25" customHeight="1">
      <c r="AA595" s="3"/>
    </row>
    <row r="596" ht="14.25" customHeight="1">
      <c r="AA596" s="3"/>
    </row>
    <row r="597" ht="14.25" customHeight="1">
      <c r="AA597" s="3"/>
    </row>
    <row r="598" ht="14.25" customHeight="1">
      <c r="AA598" s="3"/>
    </row>
    <row r="599" ht="14.25" customHeight="1">
      <c r="AA599" s="3"/>
    </row>
    <row r="600" ht="14.25" customHeight="1">
      <c r="AA600" s="3"/>
    </row>
    <row r="601" ht="14.25" customHeight="1">
      <c r="AA601" s="3"/>
    </row>
    <row r="602" ht="14.25" customHeight="1">
      <c r="AA602" s="3"/>
    </row>
    <row r="603" ht="14.25" customHeight="1">
      <c r="AA603" s="3"/>
    </row>
    <row r="604" ht="14.25" customHeight="1">
      <c r="AA604" s="3"/>
    </row>
    <row r="605" ht="14.25" customHeight="1">
      <c r="AA605" s="3"/>
    </row>
    <row r="606" ht="14.25" customHeight="1">
      <c r="AA606" s="3"/>
    </row>
    <row r="607" ht="14.25" customHeight="1">
      <c r="AA607" s="3"/>
    </row>
    <row r="608" ht="14.25" customHeight="1">
      <c r="AA608" s="3"/>
    </row>
    <row r="609" ht="14.25" customHeight="1">
      <c r="AA609" s="3"/>
    </row>
    <row r="610" ht="14.25" customHeight="1">
      <c r="AA610" s="3"/>
    </row>
    <row r="611" ht="14.25" customHeight="1">
      <c r="AA611" s="3"/>
    </row>
    <row r="612" ht="14.25" customHeight="1">
      <c r="AA612" s="3"/>
    </row>
    <row r="613" ht="14.25" customHeight="1">
      <c r="AA613" s="3"/>
    </row>
    <row r="614" ht="14.25" customHeight="1">
      <c r="AA614" s="3"/>
    </row>
    <row r="615" ht="14.25" customHeight="1">
      <c r="AA615" s="3"/>
    </row>
    <row r="616" ht="14.25" customHeight="1">
      <c r="AA616" s="3"/>
    </row>
    <row r="617" ht="14.25" customHeight="1">
      <c r="AA617" s="3"/>
    </row>
    <row r="618" ht="14.25" customHeight="1">
      <c r="AA618" s="3"/>
    </row>
    <row r="619" ht="14.25" customHeight="1">
      <c r="AA619" s="3"/>
    </row>
    <row r="620" ht="14.25" customHeight="1">
      <c r="AA620" s="3"/>
    </row>
    <row r="621" ht="14.25" customHeight="1">
      <c r="AA621" s="3"/>
    </row>
    <row r="622" ht="14.25" customHeight="1">
      <c r="AA622" s="3"/>
    </row>
    <row r="623" ht="14.25" customHeight="1">
      <c r="AA623" s="3"/>
    </row>
    <row r="624" ht="14.25" customHeight="1">
      <c r="AA624" s="3"/>
    </row>
    <row r="625" ht="14.25" customHeight="1">
      <c r="AA625" s="3"/>
    </row>
    <row r="626" ht="14.25" customHeight="1">
      <c r="AA626" s="3"/>
    </row>
    <row r="627" ht="14.25" customHeight="1">
      <c r="AA627" s="3"/>
    </row>
    <row r="628" ht="14.25" customHeight="1">
      <c r="AA628" s="3"/>
    </row>
    <row r="629" ht="14.25" customHeight="1">
      <c r="AA629" s="3"/>
    </row>
    <row r="630" ht="14.25" customHeight="1">
      <c r="AA630" s="3"/>
    </row>
    <row r="631" ht="14.25" customHeight="1">
      <c r="AA631" s="3"/>
    </row>
    <row r="632" ht="14.25" customHeight="1">
      <c r="AA632" s="3"/>
    </row>
    <row r="633" ht="14.25" customHeight="1">
      <c r="AA633" s="3"/>
    </row>
    <row r="634" ht="14.25" customHeight="1">
      <c r="AA634" s="3"/>
    </row>
    <row r="635" ht="14.25" customHeight="1">
      <c r="AA635" s="3"/>
    </row>
    <row r="636" ht="14.25" customHeight="1">
      <c r="AA636" s="3"/>
    </row>
    <row r="637" ht="14.25" customHeight="1">
      <c r="AA637" s="3"/>
    </row>
    <row r="638" ht="14.25" customHeight="1">
      <c r="AA638" s="3"/>
    </row>
    <row r="639" ht="14.25" customHeight="1">
      <c r="AA639" s="3"/>
    </row>
    <row r="640" ht="14.25" customHeight="1">
      <c r="AA640" s="3"/>
    </row>
    <row r="641" ht="14.25" customHeight="1">
      <c r="AA641" s="3"/>
    </row>
    <row r="642" ht="14.25" customHeight="1">
      <c r="AA642" s="3"/>
    </row>
    <row r="643" ht="14.25" customHeight="1">
      <c r="AA643" s="3"/>
    </row>
    <row r="644" ht="14.25" customHeight="1">
      <c r="AA644" s="3"/>
    </row>
    <row r="645" ht="14.25" customHeight="1">
      <c r="AA645" s="3"/>
    </row>
    <row r="646" ht="14.25" customHeight="1">
      <c r="AA646" s="3"/>
    </row>
    <row r="647" ht="14.25" customHeight="1">
      <c r="AA647" s="3"/>
    </row>
    <row r="648" ht="14.25" customHeight="1">
      <c r="AA648" s="3"/>
    </row>
    <row r="649" ht="14.25" customHeight="1">
      <c r="AA649" s="3"/>
    </row>
    <row r="650" ht="14.25" customHeight="1">
      <c r="AA650" s="3"/>
    </row>
    <row r="651" ht="14.25" customHeight="1">
      <c r="AA651" s="3"/>
    </row>
    <row r="652" ht="14.25" customHeight="1">
      <c r="AA652" s="3"/>
    </row>
    <row r="653" ht="14.25" customHeight="1">
      <c r="AA653" s="3"/>
    </row>
    <row r="654" ht="14.25" customHeight="1">
      <c r="AA654" s="3"/>
    </row>
    <row r="655" ht="14.25" customHeight="1">
      <c r="AA655" s="3"/>
    </row>
    <row r="656" ht="14.25" customHeight="1">
      <c r="AA656" s="3"/>
    </row>
    <row r="657" ht="14.25" customHeight="1">
      <c r="AA657" s="3"/>
    </row>
    <row r="658" ht="14.25" customHeight="1">
      <c r="AA658" s="3"/>
    </row>
    <row r="659" ht="14.25" customHeight="1">
      <c r="AA659" s="3"/>
    </row>
    <row r="660" ht="14.25" customHeight="1">
      <c r="AA660" s="3"/>
    </row>
    <row r="661" ht="14.25" customHeight="1">
      <c r="AA661" s="3"/>
    </row>
    <row r="662" ht="14.25" customHeight="1">
      <c r="AA662" s="3"/>
    </row>
    <row r="663" ht="14.25" customHeight="1">
      <c r="AA663" s="3"/>
    </row>
    <row r="664" ht="14.25" customHeight="1">
      <c r="AA664" s="3"/>
    </row>
    <row r="665" ht="14.25" customHeight="1">
      <c r="AA665" s="3"/>
    </row>
    <row r="666" ht="14.25" customHeight="1">
      <c r="AA666" s="3"/>
    </row>
    <row r="667" ht="14.25" customHeight="1">
      <c r="AA667" s="3"/>
    </row>
    <row r="668" ht="14.25" customHeight="1">
      <c r="AA668" s="3"/>
    </row>
    <row r="669" ht="14.25" customHeight="1">
      <c r="AA669" s="3"/>
    </row>
    <row r="670" ht="14.25" customHeight="1">
      <c r="AA670" s="3"/>
    </row>
    <row r="671" ht="14.25" customHeight="1">
      <c r="AA671" s="3"/>
    </row>
    <row r="672" ht="14.25" customHeight="1">
      <c r="AA672" s="3"/>
    </row>
    <row r="673" ht="14.25" customHeight="1">
      <c r="AA673" s="3"/>
    </row>
    <row r="674" ht="14.25" customHeight="1">
      <c r="AA674" s="3"/>
    </row>
    <row r="675" ht="14.25" customHeight="1">
      <c r="AA675" s="3"/>
    </row>
    <row r="676" ht="14.25" customHeight="1">
      <c r="AA676" s="3"/>
    </row>
    <row r="677" ht="14.25" customHeight="1">
      <c r="AA677" s="3"/>
    </row>
    <row r="678" ht="14.25" customHeight="1">
      <c r="AA678" s="3"/>
    </row>
    <row r="679" ht="14.25" customHeight="1">
      <c r="AA679" s="3"/>
    </row>
    <row r="680" ht="14.25" customHeight="1">
      <c r="AA680" s="3"/>
    </row>
    <row r="681" ht="14.25" customHeight="1">
      <c r="AA681" s="3"/>
    </row>
    <row r="682" ht="14.25" customHeight="1">
      <c r="AA682" s="3"/>
    </row>
    <row r="683" ht="14.25" customHeight="1">
      <c r="AA683" s="3"/>
    </row>
    <row r="684" ht="14.25" customHeight="1">
      <c r="AA684" s="3"/>
    </row>
    <row r="685" ht="14.25" customHeight="1">
      <c r="AA685" s="3"/>
    </row>
    <row r="686" ht="14.25" customHeight="1">
      <c r="AA686" s="3"/>
    </row>
    <row r="687" ht="14.25" customHeight="1">
      <c r="AA687" s="3"/>
    </row>
    <row r="688" ht="14.25" customHeight="1">
      <c r="AA688" s="3"/>
    </row>
    <row r="689" ht="14.25" customHeight="1">
      <c r="AA689" s="3"/>
    </row>
    <row r="690" ht="14.25" customHeight="1">
      <c r="AA690" s="3"/>
    </row>
    <row r="691" ht="14.25" customHeight="1">
      <c r="AA691" s="3"/>
    </row>
    <row r="692" ht="14.25" customHeight="1">
      <c r="AA692" s="3"/>
    </row>
    <row r="693" ht="14.25" customHeight="1">
      <c r="AA693" s="3"/>
    </row>
    <row r="694" ht="14.25" customHeight="1">
      <c r="AA694" s="3"/>
    </row>
    <row r="695" ht="14.25" customHeight="1">
      <c r="AA695" s="3"/>
    </row>
    <row r="696" ht="14.25" customHeight="1">
      <c r="AA696" s="3"/>
    </row>
    <row r="697" ht="14.25" customHeight="1">
      <c r="AA697" s="3"/>
    </row>
    <row r="698" ht="14.25" customHeight="1">
      <c r="AA698" s="3"/>
    </row>
    <row r="699" ht="14.25" customHeight="1">
      <c r="AA699" s="3"/>
    </row>
    <row r="700" ht="14.25" customHeight="1">
      <c r="AA700" s="3"/>
    </row>
    <row r="701" ht="14.25" customHeight="1">
      <c r="AA701" s="3"/>
    </row>
    <row r="702" ht="14.25" customHeight="1">
      <c r="AA702" s="3"/>
    </row>
    <row r="703" ht="14.25" customHeight="1">
      <c r="AA703" s="3"/>
    </row>
    <row r="704" ht="14.25" customHeight="1">
      <c r="AA704" s="3"/>
    </row>
    <row r="705" ht="14.25" customHeight="1">
      <c r="AA705" s="3"/>
    </row>
    <row r="706" ht="14.25" customHeight="1">
      <c r="AA706" s="3"/>
    </row>
    <row r="707" ht="14.25" customHeight="1">
      <c r="AA707" s="3"/>
    </row>
    <row r="708" ht="14.25" customHeight="1">
      <c r="AA708" s="3"/>
    </row>
    <row r="709" ht="14.25" customHeight="1">
      <c r="AA709" s="3"/>
    </row>
    <row r="710" ht="14.25" customHeight="1">
      <c r="AA710" s="3"/>
    </row>
    <row r="711" ht="14.25" customHeight="1">
      <c r="AA711" s="3"/>
    </row>
    <row r="712" ht="14.25" customHeight="1">
      <c r="AA712" s="3"/>
    </row>
    <row r="713" ht="14.25" customHeight="1">
      <c r="AA713" s="3"/>
    </row>
    <row r="714" ht="14.25" customHeight="1">
      <c r="AA714" s="3"/>
    </row>
    <row r="715" ht="14.25" customHeight="1">
      <c r="AA715" s="3"/>
    </row>
    <row r="716" ht="14.25" customHeight="1">
      <c r="AA716" s="3"/>
    </row>
    <row r="717" ht="14.25" customHeight="1">
      <c r="AA717" s="3"/>
    </row>
    <row r="718" ht="14.25" customHeight="1">
      <c r="AA718" s="3"/>
    </row>
    <row r="719" ht="14.25" customHeight="1">
      <c r="AA719" s="3"/>
    </row>
    <row r="720" ht="14.25" customHeight="1">
      <c r="AA720" s="3"/>
    </row>
    <row r="721" ht="14.25" customHeight="1">
      <c r="AA721" s="3"/>
    </row>
    <row r="722" ht="14.25" customHeight="1">
      <c r="AA722" s="3"/>
    </row>
    <row r="723" ht="14.25" customHeight="1">
      <c r="AA723" s="3"/>
    </row>
    <row r="724" ht="14.25" customHeight="1">
      <c r="AA724" s="3"/>
    </row>
    <row r="725" ht="14.25" customHeight="1">
      <c r="AA725" s="3"/>
    </row>
    <row r="726" ht="14.25" customHeight="1">
      <c r="AA726" s="3"/>
    </row>
    <row r="727" ht="14.25" customHeight="1">
      <c r="AA727" s="3"/>
    </row>
    <row r="728" ht="14.25" customHeight="1">
      <c r="AA728" s="3"/>
    </row>
    <row r="729" ht="14.25" customHeight="1">
      <c r="AA729" s="3"/>
    </row>
    <row r="730" ht="14.25" customHeight="1">
      <c r="AA730" s="3"/>
    </row>
    <row r="731" ht="14.25" customHeight="1">
      <c r="AA731" s="3"/>
    </row>
    <row r="732" ht="14.25" customHeight="1">
      <c r="AA732" s="3"/>
    </row>
    <row r="733" ht="14.25" customHeight="1">
      <c r="AA733" s="3"/>
    </row>
    <row r="734" ht="14.25" customHeight="1">
      <c r="AA734" s="3"/>
    </row>
    <row r="735" ht="14.25" customHeight="1">
      <c r="AA735" s="3"/>
    </row>
    <row r="736" ht="14.25" customHeight="1">
      <c r="AA736" s="3"/>
    </row>
    <row r="737" ht="14.25" customHeight="1">
      <c r="AA737" s="3"/>
    </row>
    <row r="738" ht="14.25" customHeight="1">
      <c r="AA738" s="3"/>
    </row>
    <row r="739" ht="14.25" customHeight="1">
      <c r="AA739" s="3"/>
    </row>
    <row r="740" ht="14.25" customHeight="1">
      <c r="AA740" s="3"/>
    </row>
    <row r="741" ht="14.25" customHeight="1">
      <c r="AA741" s="3"/>
    </row>
    <row r="742" ht="14.25" customHeight="1">
      <c r="AA742" s="3"/>
    </row>
    <row r="743" ht="14.25" customHeight="1">
      <c r="AA743" s="3"/>
    </row>
    <row r="744" ht="14.25" customHeight="1">
      <c r="AA744" s="3"/>
    </row>
    <row r="745" ht="14.25" customHeight="1">
      <c r="AA745" s="3"/>
    </row>
    <row r="746" ht="14.25" customHeight="1">
      <c r="AA746" s="3"/>
    </row>
    <row r="747" ht="14.25" customHeight="1">
      <c r="AA747" s="3"/>
    </row>
    <row r="748" ht="14.25" customHeight="1">
      <c r="AA748" s="3"/>
    </row>
    <row r="749" ht="14.25" customHeight="1">
      <c r="AA749" s="3"/>
    </row>
    <row r="750" ht="14.25" customHeight="1">
      <c r="AA750" s="3"/>
    </row>
    <row r="751" ht="14.25" customHeight="1">
      <c r="AA751" s="3"/>
    </row>
    <row r="752" ht="14.25" customHeight="1">
      <c r="AA752" s="3"/>
    </row>
    <row r="753" ht="14.25" customHeight="1">
      <c r="AA753" s="3"/>
    </row>
    <row r="754" ht="14.25" customHeight="1">
      <c r="AA754" s="3"/>
    </row>
    <row r="755" ht="14.25" customHeight="1">
      <c r="AA755" s="3"/>
    </row>
    <row r="756" ht="14.25" customHeight="1">
      <c r="AA756" s="3"/>
    </row>
    <row r="757" ht="14.25" customHeight="1">
      <c r="AA757" s="3"/>
    </row>
    <row r="758" ht="14.25" customHeight="1">
      <c r="AA758" s="3"/>
    </row>
    <row r="759" ht="14.25" customHeight="1">
      <c r="AA759" s="3"/>
    </row>
    <row r="760" ht="14.25" customHeight="1">
      <c r="AA760" s="3"/>
    </row>
    <row r="761" ht="14.25" customHeight="1">
      <c r="AA761" s="3"/>
    </row>
    <row r="762" ht="14.25" customHeight="1">
      <c r="AA762" s="3"/>
    </row>
    <row r="763" ht="14.25" customHeight="1">
      <c r="AA763" s="3"/>
    </row>
    <row r="764" ht="14.25" customHeight="1">
      <c r="AA764" s="3"/>
    </row>
    <row r="765" ht="14.25" customHeight="1">
      <c r="AA765" s="3"/>
    </row>
    <row r="766" ht="14.25" customHeight="1">
      <c r="AA766" s="3"/>
    </row>
    <row r="767" ht="14.25" customHeight="1">
      <c r="AA767" s="3"/>
    </row>
    <row r="768" ht="14.25" customHeight="1">
      <c r="AA768" s="3"/>
    </row>
    <row r="769" ht="14.25" customHeight="1">
      <c r="AA769" s="3"/>
    </row>
    <row r="770" ht="14.25" customHeight="1">
      <c r="AA770" s="3"/>
    </row>
    <row r="771" ht="14.25" customHeight="1">
      <c r="AA771" s="3"/>
    </row>
    <row r="772" ht="14.25" customHeight="1">
      <c r="AA772" s="3"/>
    </row>
    <row r="773" ht="14.25" customHeight="1">
      <c r="AA773" s="3"/>
    </row>
    <row r="774" ht="14.25" customHeight="1">
      <c r="AA774" s="3"/>
    </row>
    <row r="775" ht="14.25" customHeight="1">
      <c r="AA775" s="3"/>
    </row>
    <row r="776" ht="14.25" customHeight="1">
      <c r="AA776" s="3"/>
    </row>
    <row r="777" ht="14.25" customHeight="1">
      <c r="AA777" s="3"/>
    </row>
    <row r="778" ht="14.25" customHeight="1">
      <c r="AA778" s="3"/>
    </row>
    <row r="779" ht="14.25" customHeight="1">
      <c r="AA779" s="3"/>
    </row>
    <row r="780" ht="14.25" customHeight="1">
      <c r="AA780" s="3"/>
    </row>
    <row r="781" ht="14.25" customHeight="1">
      <c r="AA781" s="3"/>
    </row>
    <row r="782" ht="14.25" customHeight="1">
      <c r="AA782" s="3"/>
    </row>
    <row r="783" ht="14.25" customHeight="1">
      <c r="AA783" s="3"/>
    </row>
    <row r="784" ht="14.25" customHeight="1">
      <c r="AA784" s="3"/>
    </row>
    <row r="785" ht="14.25" customHeight="1">
      <c r="AA785" s="3"/>
    </row>
    <row r="786" ht="14.25" customHeight="1">
      <c r="AA786" s="3"/>
    </row>
    <row r="787" ht="14.25" customHeight="1">
      <c r="AA787" s="3"/>
    </row>
    <row r="788" ht="14.25" customHeight="1">
      <c r="AA788" s="3"/>
    </row>
    <row r="789" ht="14.25" customHeight="1">
      <c r="AA789" s="3"/>
    </row>
    <row r="790" ht="14.25" customHeight="1">
      <c r="AA790" s="3"/>
    </row>
    <row r="791" ht="14.25" customHeight="1">
      <c r="AA791" s="3"/>
    </row>
    <row r="792" ht="14.25" customHeight="1">
      <c r="AA792" s="3"/>
    </row>
    <row r="793" ht="14.25" customHeight="1">
      <c r="AA793" s="3"/>
    </row>
    <row r="794" ht="14.25" customHeight="1">
      <c r="AA794" s="3"/>
    </row>
    <row r="795" ht="14.25" customHeight="1">
      <c r="AA795" s="3"/>
    </row>
    <row r="796" ht="14.25" customHeight="1">
      <c r="AA796" s="3"/>
    </row>
    <row r="797" ht="14.25" customHeight="1">
      <c r="AA797" s="3"/>
    </row>
    <row r="798" ht="14.25" customHeight="1">
      <c r="AA798" s="3"/>
    </row>
    <row r="799" ht="14.25" customHeight="1">
      <c r="AA799" s="3"/>
    </row>
    <row r="800" ht="14.25" customHeight="1">
      <c r="AA800" s="3"/>
    </row>
    <row r="801" ht="14.25" customHeight="1">
      <c r="AA801" s="3"/>
    </row>
    <row r="802" ht="14.25" customHeight="1">
      <c r="AA802" s="3"/>
    </row>
    <row r="803" ht="14.25" customHeight="1">
      <c r="AA803" s="3"/>
    </row>
    <row r="804" ht="14.25" customHeight="1">
      <c r="AA804" s="3"/>
    </row>
    <row r="805" ht="14.25" customHeight="1">
      <c r="AA805" s="3"/>
    </row>
    <row r="806" ht="14.25" customHeight="1">
      <c r="AA806" s="3"/>
    </row>
    <row r="807" ht="14.25" customHeight="1">
      <c r="AA807" s="3"/>
    </row>
    <row r="808" ht="14.25" customHeight="1">
      <c r="AA808" s="3"/>
    </row>
    <row r="809" ht="14.25" customHeight="1">
      <c r="AA809" s="3"/>
    </row>
    <row r="810" ht="14.25" customHeight="1">
      <c r="AA810" s="3"/>
    </row>
    <row r="811" ht="14.25" customHeight="1">
      <c r="AA811" s="3"/>
    </row>
    <row r="812" ht="14.25" customHeight="1">
      <c r="AA812" s="3"/>
    </row>
    <row r="813" ht="14.25" customHeight="1">
      <c r="AA813" s="3"/>
    </row>
    <row r="814" ht="14.25" customHeight="1">
      <c r="AA814" s="3"/>
    </row>
    <row r="815" ht="14.25" customHeight="1">
      <c r="AA815" s="3"/>
    </row>
    <row r="816" ht="14.25" customHeight="1">
      <c r="AA816" s="3"/>
    </row>
    <row r="817" ht="14.25" customHeight="1">
      <c r="AA817" s="3"/>
    </row>
    <row r="818" ht="14.25" customHeight="1">
      <c r="AA818" s="3"/>
    </row>
    <row r="819" ht="14.25" customHeight="1">
      <c r="AA819" s="3"/>
    </row>
    <row r="820" ht="14.25" customHeight="1">
      <c r="AA820" s="3"/>
    </row>
    <row r="821" ht="14.25" customHeight="1">
      <c r="AA821" s="3"/>
    </row>
    <row r="822" ht="14.25" customHeight="1">
      <c r="AA822" s="3"/>
    </row>
    <row r="823" ht="14.25" customHeight="1">
      <c r="AA823" s="3"/>
    </row>
    <row r="824" ht="14.25" customHeight="1">
      <c r="AA824" s="3"/>
    </row>
    <row r="825" ht="14.25" customHeight="1">
      <c r="AA825" s="3"/>
    </row>
    <row r="826" ht="14.25" customHeight="1">
      <c r="AA826" s="3"/>
    </row>
    <row r="827" ht="14.25" customHeight="1">
      <c r="AA827" s="3"/>
    </row>
    <row r="828" ht="14.25" customHeight="1">
      <c r="AA828" s="3"/>
    </row>
    <row r="829" ht="14.25" customHeight="1">
      <c r="AA829" s="3"/>
    </row>
    <row r="830" ht="14.25" customHeight="1">
      <c r="AA830" s="3"/>
    </row>
    <row r="831" ht="14.25" customHeight="1">
      <c r="AA831" s="3"/>
    </row>
    <row r="832" ht="14.25" customHeight="1">
      <c r="AA832" s="3"/>
    </row>
    <row r="833" ht="14.25" customHeight="1">
      <c r="AA833" s="3"/>
    </row>
    <row r="834" ht="14.25" customHeight="1">
      <c r="AA834" s="3"/>
    </row>
    <row r="835" ht="14.25" customHeight="1">
      <c r="AA835" s="3"/>
    </row>
    <row r="836" ht="14.25" customHeight="1">
      <c r="AA836" s="3"/>
    </row>
    <row r="837" ht="14.25" customHeight="1">
      <c r="AA837" s="3"/>
    </row>
    <row r="838" ht="14.25" customHeight="1">
      <c r="AA838" s="3"/>
    </row>
    <row r="839" ht="14.25" customHeight="1">
      <c r="AA839" s="3"/>
    </row>
    <row r="840" ht="14.25" customHeight="1">
      <c r="AA840" s="3"/>
    </row>
    <row r="841" ht="14.25" customHeight="1">
      <c r="AA841" s="3"/>
    </row>
    <row r="842" ht="14.25" customHeight="1">
      <c r="AA842" s="3"/>
    </row>
    <row r="843" ht="14.25" customHeight="1">
      <c r="AA843" s="3"/>
    </row>
    <row r="844" ht="14.25" customHeight="1">
      <c r="AA844" s="3"/>
    </row>
    <row r="845" ht="14.25" customHeight="1">
      <c r="AA845" s="3"/>
    </row>
    <row r="846" ht="14.25" customHeight="1">
      <c r="AA846" s="3"/>
    </row>
    <row r="847" ht="14.25" customHeight="1">
      <c r="AA847" s="3"/>
    </row>
    <row r="848" ht="14.25" customHeight="1">
      <c r="AA848" s="3"/>
    </row>
    <row r="849" ht="14.25" customHeight="1">
      <c r="AA849" s="3"/>
    </row>
    <row r="850" ht="14.25" customHeight="1">
      <c r="AA850" s="3"/>
    </row>
    <row r="851" ht="14.25" customHeight="1">
      <c r="AA851" s="3"/>
    </row>
    <row r="852" ht="14.25" customHeight="1">
      <c r="AA852" s="3"/>
    </row>
    <row r="853" ht="14.25" customHeight="1">
      <c r="AA853" s="3"/>
    </row>
    <row r="854" ht="14.25" customHeight="1">
      <c r="AA854" s="3"/>
    </row>
    <row r="855" ht="14.25" customHeight="1">
      <c r="AA855" s="3"/>
    </row>
    <row r="856" ht="14.25" customHeight="1">
      <c r="AA856" s="3"/>
    </row>
    <row r="857" ht="14.25" customHeight="1">
      <c r="AA857" s="3"/>
    </row>
    <row r="858" ht="14.25" customHeight="1">
      <c r="AA858" s="3"/>
    </row>
    <row r="859" ht="14.25" customHeight="1">
      <c r="AA859" s="3"/>
    </row>
    <row r="860" ht="14.25" customHeight="1">
      <c r="AA860" s="3"/>
    </row>
    <row r="861" ht="14.25" customHeight="1">
      <c r="AA861" s="3"/>
    </row>
    <row r="862" ht="14.25" customHeight="1">
      <c r="AA862" s="3"/>
    </row>
    <row r="863" ht="14.25" customHeight="1">
      <c r="AA863" s="3"/>
    </row>
    <row r="864" ht="14.25" customHeight="1">
      <c r="AA864" s="3"/>
    </row>
    <row r="865" ht="14.25" customHeight="1">
      <c r="AA865" s="3"/>
    </row>
    <row r="866" ht="14.25" customHeight="1">
      <c r="AA866" s="3"/>
    </row>
    <row r="867" ht="14.25" customHeight="1">
      <c r="AA867" s="3"/>
    </row>
    <row r="868" ht="14.25" customHeight="1">
      <c r="AA868" s="3"/>
    </row>
    <row r="869" ht="14.25" customHeight="1">
      <c r="AA869" s="3"/>
    </row>
    <row r="870" ht="14.25" customHeight="1">
      <c r="AA870" s="3"/>
    </row>
    <row r="871" ht="14.25" customHeight="1">
      <c r="AA871" s="3"/>
    </row>
    <row r="872" ht="14.25" customHeight="1">
      <c r="AA872" s="3"/>
    </row>
    <row r="873" ht="14.25" customHeight="1">
      <c r="AA873" s="3"/>
    </row>
    <row r="874" ht="14.25" customHeight="1">
      <c r="AA874" s="3"/>
    </row>
    <row r="875" ht="14.25" customHeight="1">
      <c r="AA875" s="3"/>
    </row>
    <row r="876" ht="14.25" customHeight="1">
      <c r="AA876" s="3"/>
    </row>
    <row r="877" ht="14.25" customHeight="1">
      <c r="AA877" s="3"/>
    </row>
    <row r="878" ht="14.25" customHeight="1">
      <c r="AA878" s="3"/>
    </row>
    <row r="879" ht="14.25" customHeight="1">
      <c r="AA879" s="3"/>
    </row>
    <row r="880" ht="14.25" customHeight="1">
      <c r="AA880" s="3"/>
    </row>
    <row r="881" ht="14.25" customHeight="1">
      <c r="AA881" s="3"/>
    </row>
    <row r="882" ht="14.25" customHeight="1">
      <c r="AA882" s="3"/>
    </row>
    <row r="883" ht="14.25" customHeight="1">
      <c r="AA883" s="3"/>
    </row>
    <row r="884" ht="14.25" customHeight="1">
      <c r="AA884" s="3"/>
    </row>
    <row r="885" ht="14.25" customHeight="1">
      <c r="AA885" s="3"/>
    </row>
    <row r="886" ht="14.25" customHeight="1">
      <c r="AA886" s="3"/>
    </row>
    <row r="887" ht="14.25" customHeight="1">
      <c r="AA887" s="3"/>
    </row>
    <row r="888" ht="14.25" customHeight="1">
      <c r="AA888" s="3"/>
    </row>
    <row r="889" ht="14.25" customHeight="1">
      <c r="AA889" s="3"/>
    </row>
    <row r="890" ht="14.25" customHeight="1">
      <c r="AA890" s="3"/>
    </row>
    <row r="891" ht="14.25" customHeight="1">
      <c r="AA891" s="3"/>
    </row>
    <row r="892" ht="14.25" customHeight="1">
      <c r="AA892" s="3"/>
    </row>
    <row r="893" ht="14.25" customHeight="1">
      <c r="AA893" s="3"/>
    </row>
    <row r="894" ht="14.25" customHeight="1">
      <c r="AA894" s="3"/>
    </row>
    <row r="895" ht="14.25" customHeight="1">
      <c r="AA895" s="3"/>
    </row>
    <row r="896" ht="14.25" customHeight="1">
      <c r="AA896" s="3"/>
    </row>
    <row r="897" ht="14.25" customHeight="1">
      <c r="AA897" s="3"/>
    </row>
    <row r="898" ht="14.25" customHeight="1">
      <c r="AA898" s="3"/>
    </row>
    <row r="899" ht="14.25" customHeight="1">
      <c r="AA899" s="3"/>
    </row>
    <row r="900" ht="14.25" customHeight="1">
      <c r="AA900" s="3"/>
    </row>
    <row r="901" ht="14.25" customHeight="1">
      <c r="AA901" s="3"/>
    </row>
    <row r="902" ht="14.25" customHeight="1">
      <c r="AA902" s="3"/>
    </row>
    <row r="903" ht="14.25" customHeight="1">
      <c r="AA903" s="3"/>
    </row>
    <row r="904" ht="14.25" customHeight="1">
      <c r="AA904" s="3"/>
    </row>
    <row r="905" ht="14.25" customHeight="1">
      <c r="AA905" s="3"/>
    </row>
    <row r="906" ht="14.25" customHeight="1">
      <c r="AA906" s="3"/>
    </row>
    <row r="907" ht="14.25" customHeight="1">
      <c r="AA907" s="3"/>
    </row>
    <row r="908" ht="14.25" customHeight="1">
      <c r="AA908" s="3"/>
    </row>
    <row r="909" ht="14.25" customHeight="1">
      <c r="AA909" s="3"/>
    </row>
    <row r="910" ht="14.25" customHeight="1">
      <c r="AA910" s="3"/>
    </row>
    <row r="911" ht="14.25" customHeight="1">
      <c r="AA911" s="3"/>
    </row>
    <row r="912" ht="14.25" customHeight="1">
      <c r="AA912" s="3"/>
    </row>
    <row r="913" ht="14.25" customHeight="1">
      <c r="AA913" s="3"/>
    </row>
    <row r="914" ht="14.25" customHeight="1">
      <c r="AA914" s="3"/>
    </row>
    <row r="915" ht="14.25" customHeight="1">
      <c r="AA915" s="3"/>
    </row>
    <row r="916" ht="14.25" customHeight="1">
      <c r="AA916" s="3"/>
    </row>
    <row r="917" ht="14.25" customHeight="1">
      <c r="AA917" s="3"/>
    </row>
    <row r="918" ht="14.25" customHeight="1">
      <c r="AA918" s="3"/>
    </row>
    <row r="919" ht="14.25" customHeight="1">
      <c r="AA919" s="3"/>
    </row>
    <row r="920" ht="14.25" customHeight="1">
      <c r="AA920" s="3"/>
    </row>
    <row r="921" ht="14.25" customHeight="1">
      <c r="AA921" s="3"/>
    </row>
    <row r="922" ht="14.25" customHeight="1">
      <c r="AA922" s="3"/>
    </row>
    <row r="923" ht="14.25" customHeight="1">
      <c r="AA923" s="3"/>
    </row>
    <row r="924" ht="14.25" customHeight="1">
      <c r="AA924" s="3"/>
    </row>
    <row r="925" ht="14.25" customHeight="1">
      <c r="AA925" s="3"/>
    </row>
    <row r="926" ht="14.25" customHeight="1">
      <c r="AA926" s="3"/>
    </row>
    <row r="927" ht="14.25" customHeight="1">
      <c r="AA927" s="3"/>
    </row>
    <row r="928" ht="14.25" customHeight="1">
      <c r="AA928" s="3"/>
    </row>
    <row r="929" ht="14.25" customHeight="1">
      <c r="AA929" s="3"/>
    </row>
    <row r="930" ht="14.25" customHeight="1">
      <c r="AA930" s="3"/>
    </row>
    <row r="931" ht="14.25" customHeight="1">
      <c r="AA931" s="3"/>
    </row>
    <row r="932" ht="14.25" customHeight="1">
      <c r="AA932" s="3"/>
    </row>
    <row r="933" ht="14.25" customHeight="1">
      <c r="AA933" s="3"/>
    </row>
    <row r="934" ht="14.25" customHeight="1">
      <c r="AA934" s="3"/>
    </row>
    <row r="935" ht="14.25" customHeight="1">
      <c r="AA935" s="3"/>
    </row>
    <row r="936" ht="14.25" customHeight="1">
      <c r="AA936" s="3"/>
    </row>
    <row r="937" ht="14.25" customHeight="1">
      <c r="AA937" s="3"/>
    </row>
    <row r="938" ht="14.25" customHeight="1">
      <c r="AA938" s="3"/>
    </row>
    <row r="939" ht="14.25" customHeight="1">
      <c r="AA939" s="3"/>
    </row>
    <row r="940" ht="14.25" customHeight="1">
      <c r="AA940" s="3"/>
    </row>
    <row r="941" ht="14.25" customHeight="1">
      <c r="AA941" s="3"/>
    </row>
    <row r="942" ht="14.25" customHeight="1">
      <c r="AA942" s="3"/>
    </row>
    <row r="943" ht="14.25" customHeight="1">
      <c r="AA943" s="3"/>
    </row>
    <row r="944" ht="14.25" customHeight="1">
      <c r="AA944" s="3"/>
    </row>
    <row r="945" ht="14.25" customHeight="1">
      <c r="AA945" s="3"/>
    </row>
    <row r="946" ht="14.25" customHeight="1">
      <c r="AA946" s="3"/>
    </row>
    <row r="947" ht="14.25" customHeight="1">
      <c r="AA947" s="3"/>
    </row>
    <row r="948" ht="14.25" customHeight="1">
      <c r="AA948" s="3"/>
    </row>
    <row r="949" ht="14.25" customHeight="1">
      <c r="AA949" s="3"/>
    </row>
    <row r="950" ht="14.25" customHeight="1">
      <c r="AA950" s="3"/>
    </row>
    <row r="951" ht="14.25" customHeight="1">
      <c r="AA951" s="3"/>
    </row>
    <row r="952" ht="14.25" customHeight="1">
      <c r="AA952" s="3"/>
    </row>
    <row r="953" ht="14.25" customHeight="1">
      <c r="AA953" s="3"/>
    </row>
    <row r="954" ht="14.25" customHeight="1">
      <c r="AA954" s="3"/>
    </row>
    <row r="955" ht="14.25" customHeight="1">
      <c r="AA955" s="3"/>
    </row>
    <row r="956" ht="14.25" customHeight="1">
      <c r="AA956" s="3"/>
    </row>
    <row r="957" ht="14.25" customHeight="1">
      <c r="AA957" s="3"/>
    </row>
    <row r="958" ht="14.25" customHeight="1">
      <c r="AA958" s="3"/>
    </row>
    <row r="959" ht="14.25" customHeight="1">
      <c r="AA959" s="3"/>
    </row>
    <row r="960" ht="14.25" customHeight="1">
      <c r="AA960" s="3"/>
    </row>
    <row r="961" ht="14.25" customHeight="1">
      <c r="AA961" s="3"/>
    </row>
    <row r="962" ht="14.25" customHeight="1">
      <c r="AA962" s="3"/>
    </row>
    <row r="963" ht="14.25" customHeight="1">
      <c r="AA963" s="3"/>
    </row>
    <row r="964" ht="14.25" customHeight="1">
      <c r="AA964" s="3"/>
    </row>
    <row r="965" ht="14.25" customHeight="1">
      <c r="AA965" s="3"/>
    </row>
    <row r="966" ht="14.25" customHeight="1">
      <c r="AA966" s="3"/>
    </row>
    <row r="967" ht="14.25" customHeight="1">
      <c r="AA967" s="3"/>
    </row>
    <row r="968" ht="14.25" customHeight="1">
      <c r="AA968" s="3"/>
    </row>
    <row r="969" ht="14.25" customHeight="1">
      <c r="AA969" s="3"/>
    </row>
    <row r="970" ht="14.25" customHeight="1">
      <c r="AA970" s="3"/>
    </row>
    <row r="971" ht="14.25" customHeight="1">
      <c r="AA971" s="3"/>
    </row>
    <row r="972" ht="14.25" customHeight="1">
      <c r="AA972" s="3"/>
    </row>
    <row r="973" ht="14.25" customHeight="1">
      <c r="AA973" s="3"/>
    </row>
    <row r="974" ht="14.25" customHeight="1">
      <c r="AA974" s="3"/>
    </row>
    <row r="975" ht="14.25" customHeight="1">
      <c r="AA975" s="3"/>
    </row>
    <row r="976" ht="14.25" customHeight="1">
      <c r="AA976" s="3"/>
    </row>
    <row r="977" ht="14.25" customHeight="1">
      <c r="AA977" s="3"/>
    </row>
    <row r="978" ht="14.25" customHeight="1">
      <c r="AA978" s="3"/>
    </row>
    <row r="979" ht="14.25" customHeight="1">
      <c r="AA979" s="3"/>
    </row>
    <row r="980" ht="14.25" customHeight="1">
      <c r="AA980" s="3"/>
    </row>
    <row r="981" ht="14.25" customHeight="1">
      <c r="AA981" s="3"/>
    </row>
    <row r="982" ht="14.25" customHeight="1">
      <c r="AA982" s="3"/>
    </row>
    <row r="983" ht="14.25" customHeight="1">
      <c r="AA983" s="3"/>
    </row>
    <row r="984" ht="14.25" customHeight="1">
      <c r="AA984" s="3"/>
    </row>
    <row r="985" ht="14.25" customHeight="1">
      <c r="AA985" s="3"/>
    </row>
    <row r="986" ht="14.25" customHeight="1">
      <c r="AA986" s="3"/>
    </row>
    <row r="987" ht="14.25" customHeight="1">
      <c r="AA987" s="3"/>
    </row>
    <row r="988" ht="14.25" customHeight="1">
      <c r="AA988" s="3"/>
    </row>
    <row r="989" ht="14.25" customHeight="1">
      <c r="AA989" s="3"/>
    </row>
    <row r="990" ht="14.25" customHeight="1">
      <c r="AA990" s="3"/>
    </row>
    <row r="991" ht="14.25" customHeight="1">
      <c r="AA991" s="3"/>
    </row>
    <row r="992" ht="14.25" customHeight="1">
      <c r="AA992" s="3"/>
    </row>
    <row r="993" ht="14.25" customHeight="1">
      <c r="AA993" s="3"/>
    </row>
    <row r="994" ht="14.25" customHeight="1">
      <c r="AA994" s="3"/>
    </row>
    <row r="995" ht="14.25" customHeight="1">
      <c r="AA995" s="3"/>
    </row>
    <row r="996" ht="14.25" customHeight="1">
      <c r="AA996" s="3"/>
    </row>
    <row r="997" ht="14.25" customHeight="1">
      <c r="AA997" s="3"/>
    </row>
    <row r="998" ht="14.25" customHeight="1">
      <c r="AA998" s="3"/>
    </row>
    <row r="999" ht="14.25" customHeight="1">
      <c r="AA999" s="3"/>
    </row>
    <row r="1000" ht="14.25" customHeight="1">
      <c r="AA1000" s="3"/>
    </row>
  </sheetData>
  <mergeCells count="21">
    <mergeCell ref="C2:H2"/>
    <mergeCell ref="L2:Q2"/>
    <mergeCell ref="U2:Z2"/>
    <mergeCell ref="AD2:AI2"/>
    <mergeCell ref="AM2:AR2"/>
    <mergeCell ref="AV2:BA2"/>
    <mergeCell ref="BE2:BJ2"/>
    <mergeCell ref="AV24:BA24"/>
    <mergeCell ref="BE24:BJ24"/>
    <mergeCell ref="C41:H41"/>
    <mergeCell ref="C58:H58"/>
    <mergeCell ref="C75:H75"/>
    <mergeCell ref="C92:H92"/>
    <mergeCell ref="C109:H109"/>
    <mergeCell ref="C23:H23"/>
    <mergeCell ref="L23:Q23"/>
    <mergeCell ref="C24:H24"/>
    <mergeCell ref="L24:Q24"/>
    <mergeCell ref="U24:Z24"/>
    <mergeCell ref="AD24:AI24"/>
    <mergeCell ref="AM24:AR2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0.0"/>
    <col customWidth="1" min="2" max="2" width="40.63"/>
    <col customWidth="1" min="3" max="3" width="12.13"/>
    <col customWidth="1" min="4" max="42" width="10.0"/>
  </cols>
  <sheetData>
    <row r="1" ht="14.25" customHeight="1">
      <c r="D1" s="38">
        <v>2.0</v>
      </c>
      <c r="E1" s="38">
        <v>3.0</v>
      </c>
      <c r="F1" s="38">
        <v>4.0</v>
      </c>
      <c r="G1" s="38">
        <v>5.0</v>
      </c>
      <c r="H1" s="38">
        <v>6.0</v>
      </c>
      <c r="I1" s="38">
        <v>7.0</v>
      </c>
      <c r="J1" s="38">
        <v>8.0</v>
      </c>
      <c r="K1" s="38">
        <v>9.0</v>
      </c>
      <c r="L1" s="38">
        <v>10.0</v>
      </c>
      <c r="M1" s="38">
        <v>11.0</v>
      </c>
      <c r="N1" s="38">
        <v>12.0</v>
      </c>
      <c r="O1" s="38">
        <v>13.0</v>
      </c>
      <c r="P1" s="38">
        <v>14.0</v>
      </c>
      <c r="Q1" s="38">
        <v>15.0</v>
      </c>
      <c r="R1" s="38">
        <v>16.0</v>
      </c>
      <c r="S1" s="38">
        <v>17.0</v>
      </c>
      <c r="T1" s="38">
        <v>18.0</v>
      </c>
      <c r="U1" s="38">
        <v>19.0</v>
      </c>
      <c r="V1" s="38">
        <v>20.0</v>
      </c>
      <c r="W1" s="38">
        <v>21.0</v>
      </c>
      <c r="X1" s="38">
        <v>22.0</v>
      </c>
      <c r="Y1" s="38">
        <v>23.0</v>
      </c>
      <c r="Z1" s="38">
        <v>24.0</v>
      </c>
      <c r="AA1" s="38">
        <v>25.0</v>
      </c>
      <c r="AB1" s="38">
        <v>26.0</v>
      </c>
      <c r="AC1" s="38">
        <v>27.0</v>
      </c>
      <c r="AD1" s="38">
        <v>28.0</v>
      </c>
      <c r="AE1" s="38">
        <v>29.0</v>
      </c>
      <c r="AF1" s="38">
        <v>30.0</v>
      </c>
      <c r="AG1" s="38">
        <v>31.0</v>
      </c>
      <c r="AH1" s="38">
        <v>32.0</v>
      </c>
      <c r="AI1" s="38">
        <v>33.0</v>
      </c>
      <c r="AJ1" s="38">
        <v>34.0</v>
      </c>
      <c r="AK1" s="38">
        <v>35.0</v>
      </c>
      <c r="AL1" s="38">
        <v>36.0</v>
      </c>
      <c r="AM1" s="38">
        <v>37.0</v>
      </c>
    </row>
    <row r="2" ht="14.25" customHeight="1">
      <c r="D2" s="38">
        <v>2015.0</v>
      </c>
      <c r="E2" s="38">
        <v>2016.0</v>
      </c>
      <c r="F2" s="38">
        <v>2017.0</v>
      </c>
      <c r="G2" s="38">
        <v>2018.0</v>
      </c>
      <c r="H2" s="38">
        <v>2019.0</v>
      </c>
      <c r="I2" s="38">
        <v>2020.0</v>
      </c>
      <c r="J2" s="38">
        <v>2021.0</v>
      </c>
      <c r="K2" s="38">
        <v>2022.0</v>
      </c>
      <c r="L2" s="38">
        <v>2023.0</v>
      </c>
      <c r="M2" s="38">
        <v>2024.0</v>
      </c>
      <c r="N2" s="38">
        <v>2025.0</v>
      </c>
      <c r="O2" s="38">
        <v>2026.0</v>
      </c>
      <c r="P2" s="38">
        <v>2027.0</v>
      </c>
      <c r="Q2" s="38">
        <v>2028.0</v>
      </c>
      <c r="R2" s="38">
        <v>2029.0</v>
      </c>
      <c r="S2" s="38">
        <v>2030.0</v>
      </c>
      <c r="T2" s="38">
        <v>2031.0</v>
      </c>
      <c r="U2" s="38">
        <v>2032.0</v>
      </c>
      <c r="V2" s="38">
        <v>2033.0</v>
      </c>
      <c r="W2" s="38">
        <v>2034.0</v>
      </c>
      <c r="X2" s="38">
        <v>2035.0</v>
      </c>
      <c r="Y2" s="38">
        <v>2036.0</v>
      </c>
      <c r="Z2" s="38">
        <v>2037.0</v>
      </c>
      <c r="AA2" s="38">
        <v>2038.0</v>
      </c>
      <c r="AB2" s="38">
        <v>2039.0</v>
      </c>
      <c r="AC2" s="38">
        <v>2040.0</v>
      </c>
      <c r="AD2" s="38">
        <v>2041.0</v>
      </c>
      <c r="AE2" s="38">
        <v>2042.0</v>
      </c>
      <c r="AF2" s="38">
        <v>2043.0</v>
      </c>
      <c r="AG2" s="38">
        <v>2044.0</v>
      </c>
      <c r="AH2" s="38">
        <v>2045.0</v>
      </c>
      <c r="AI2" s="38">
        <v>2046.0</v>
      </c>
      <c r="AJ2" s="38">
        <v>2047.0</v>
      </c>
      <c r="AK2" s="38">
        <v>2048.0</v>
      </c>
      <c r="AL2" s="38">
        <v>2049.0</v>
      </c>
      <c r="AM2" s="38">
        <v>2050.0</v>
      </c>
    </row>
    <row r="3" ht="14.25" customHeight="1">
      <c r="B3" s="3" t="s">
        <v>412</v>
      </c>
      <c r="C3" s="38" t="s">
        <v>413</v>
      </c>
      <c r="D3" s="83">
        <f>VLOOKUP($C3,Baseline_SUB!$A$1:$AT$50,D$1,FALSE)</f>
        <v>1</v>
      </c>
      <c r="E3" s="83">
        <f>VLOOKUP($C3,Baseline_SUB!$A$1:$AT$50,E$1,FALSE)</f>
        <v>1.041916844</v>
      </c>
      <c r="F3" s="83">
        <f>VLOOKUP($C3,Baseline_SUB!$A$1:$AT$50,F$1,FALSE)</f>
        <v>1.086339432</v>
      </c>
      <c r="G3" s="83">
        <f>VLOOKUP($C3,Baseline_SUB!$A$1:$AT$50,G$1,FALSE)</f>
        <v>1.131508556</v>
      </c>
      <c r="H3" s="83">
        <f>VLOOKUP($C3,Baseline_SUB!$A$1:$AT$50,H$1,FALSE)</f>
        <v>1.178438574</v>
      </c>
      <c r="I3" s="83">
        <f>VLOOKUP($C3,Baseline_SUB!$A$1:$AT$50,I$1,FALSE)</f>
        <v>1.22839717</v>
      </c>
      <c r="J3" s="83">
        <f>VLOOKUP($C3,Baseline_SUB!$A$1:$AT$50,J$1,FALSE)</f>
        <v>1.27900746</v>
      </c>
      <c r="K3" s="83">
        <f>VLOOKUP($C3,Baseline_SUB!$A$1:$AT$50,K$1,FALSE)</f>
        <v>1.332096344</v>
      </c>
      <c r="L3" s="83">
        <f>VLOOKUP($C3,Baseline_SUB!$A$1:$AT$50,L$1,FALSE)</f>
        <v>1.388064441</v>
      </c>
      <c r="M3" s="83">
        <f>VLOOKUP($C3,Baseline_SUB!$A$1:$AT$50,M$1,FALSE)</f>
        <v>1.453032554</v>
      </c>
      <c r="N3" s="83">
        <f>VLOOKUP($C3,Baseline_SUB!$A$1:$AT$50,N$1,FALSE)</f>
        <v>1.52690653</v>
      </c>
      <c r="O3" s="83">
        <f>VLOOKUP($C3,Baseline_SUB!$A$1:$AT$50,O$1,FALSE)</f>
        <v>1.606024416</v>
      </c>
      <c r="P3" s="83">
        <f>VLOOKUP($C3,Baseline_SUB!$A$1:$AT$50,P$1,FALSE)</f>
        <v>1.688776458</v>
      </c>
      <c r="Q3" s="83">
        <f>VLOOKUP($C3,Baseline_SUB!$A$1:$AT$50,Q$1,FALSE)</f>
        <v>1.77412153</v>
      </c>
      <c r="R3" s="83">
        <f>VLOOKUP($C3,Baseline_SUB!$A$1:$AT$50,R$1,FALSE)</f>
        <v>1.861538437</v>
      </c>
      <c r="S3" s="83">
        <f>VLOOKUP($C3,Baseline_SUB!$A$1:$AT$50,S$1,FALSE)</f>
        <v>1.952177684</v>
      </c>
      <c r="T3" s="83">
        <f>VLOOKUP($C3,Baseline_SUB!$A$1:$AT$50,T$1,FALSE)</f>
        <v>2.041610022</v>
      </c>
      <c r="U3" s="83">
        <f>VLOOKUP($C3,Baseline_SUB!$A$1:$AT$50,U$1,FALSE)</f>
        <v>2.131156188</v>
      </c>
      <c r="V3" s="83">
        <f>VLOOKUP($C3,Baseline_SUB!$A$1:$AT$50,V$1,FALSE)</f>
        <v>2.222987185</v>
      </c>
      <c r="W3" s="83">
        <f>VLOOKUP($C3,Baseline_SUB!$A$1:$AT$50,W$1,FALSE)</f>
        <v>2.318316207</v>
      </c>
      <c r="X3" s="83">
        <f>VLOOKUP($C3,Baseline_SUB!$A$1:$AT$50,X$1,FALSE)</f>
        <v>2.417867993</v>
      </c>
      <c r="Y3" s="83">
        <f>VLOOKUP($C3,Baseline_SUB!$A$1:$AT$50,Y$1,FALSE)</f>
        <v>2.522165252</v>
      </c>
      <c r="Z3" s="83">
        <f>VLOOKUP($C3,Baseline_SUB!$A$1:$AT$50,Z$1,FALSE)</f>
        <v>2.63160162</v>
      </c>
      <c r="AA3" s="83">
        <f>VLOOKUP($C3,Baseline_SUB!$A$1:$AT$50,AA$1,FALSE)</f>
        <v>2.746510483</v>
      </c>
      <c r="AB3" s="83">
        <f>VLOOKUP($C3,Baseline_SUB!$A$1:$AT$50,AB$1,FALSE)</f>
        <v>2.867185785</v>
      </c>
      <c r="AC3" s="83">
        <f>VLOOKUP($C3,Baseline_SUB!$A$1:$AT$50,AC$1,FALSE)</f>
        <v>2.993881759</v>
      </c>
      <c r="AD3" s="83">
        <f>VLOOKUP($C3,Baseline_SUB!$A$1:$AT$50,AD$1,FALSE)</f>
        <v>3.12639461</v>
      </c>
      <c r="AE3" s="83">
        <f>VLOOKUP($C3,Baseline_SUB!$A$1:$AT$50,AE$1,FALSE)</f>
        <v>3.264173237</v>
      </c>
      <c r="AF3" s="83">
        <f>VLOOKUP($C3,Baseline_SUB!$A$1:$AT$50,AF$1,FALSE)</f>
        <v>3.406960759</v>
      </c>
      <c r="AG3" s="83">
        <f>VLOOKUP($C3,Baseline_SUB!$A$1:$AT$50,AG$1,FALSE)</f>
        <v>3.55466703</v>
      </c>
      <c r="AH3" s="83">
        <f>VLOOKUP($C3,Baseline_SUB!$A$1:$AT$50,AH$1,FALSE)</f>
        <v>3.707295049</v>
      </c>
      <c r="AI3" s="83">
        <f>VLOOKUP($C3,Baseline_SUB!$A$1:$AT$50,AI$1,FALSE)</f>
        <v>3.86481418</v>
      </c>
      <c r="AJ3" s="83">
        <f>VLOOKUP($C3,Baseline_SUB!$A$1:$AT$50,AJ$1,FALSE)</f>
        <v>4.02715805</v>
      </c>
      <c r="AK3" s="83">
        <f>VLOOKUP($C3,Baseline_SUB!$A$1:$AT$50,AK$1,FALSE)</f>
        <v>4.194333931</v>
      </c>
      <c r="AL3" s="83">
        <f>VLOOKUP($C3,Baseline_SUB!$A$1:$AT$50,AL$1,FALSE)</f>
        <v>4.366405769</v>
      </c>
      <c r="AM3" s="83">
        <f>VLOOKUP($C3,Baseline_SUB!$A$1:$AT$50,AM$1,FALSE)</f>
        <v>4.543481366</v>
      </c>
    </row>
    <row r="4" ht="14.25" customHeight="1">
      <c r="B4" s="3" t="s">
        <v>414</v>
      </c>
      <c r="C4" s="38" t="s">
        <v>415</v>
      </c>
      <c r="D4" s="83">
        <f>VLOOKUP($C4,Baseline_SUB!$A$1:$AT$50,D$1,FALSE)</f>
        <v>1</v>
      </c>
      <c r="E4" s="83">
        <f>VLOOKUP($C4,Baseline_SUB!$A$1:$AT$50,E$1,FALSE)</f>
        <v>1.04</v>
      </c>
      <c r="F4" s="83">
        <f>VLOOKUP($C4,Baseline_SUB!$A$1:$AT$50,F$1,FALSE)</f>
        <v>1.0816</v>
      </c>
      <c r="G4" s="83">
        <f>VLOOKUP($C4,Baseline_SUB!$A$1:$AT$50,G$1,FALSE)</f>
        <v>1.124864</v>
      </c>
      <c r="H4" s="83">
        <f>VLOOKUP($C4,Baseline_SUB!$A$1:$AT$50,H$1,FALSE)</f>
        <v>1.16985856</v>
      </c>
      <c r="I4" s="83">
        <f>VLOOKUP($C4,Baseline_SUB!$A$1:$AT$50,I$1,FALSE)</f>
        <v>1.216652902</v>
      </c>
      <c r="J4" s="83">
        <f>VLOOKUP($C4,Baseline_SUB!$A$1:$AT$50,J$1,FALSE)</f>
        <v>1.436638369</v>
      </c>
      <c r="K4" s="83">
        <f>VLOOKUP($C4,Baseline_SUB!$A$1:$AT$50,K$1,FALSE)</f>
        <v>1.737783251</v>
      </c>
      <c r="L4" s="83">
        <f>VLOOKUP($C4,Baseline_SUB!$A$1:$AT$50,L$1,FALSE)</f>
        <v>2.103754548</v>
      </c>
      <c r="M4" s="83">
        <f>VLOOKUP($C4,Baseline_SUB!$A$1:$AT$50,M$1,FALSE)</f>
        <v>2.490174479</v>
      </c>
      <c r="N4" s="83">
        <f>VLOOKUP($C4,Baseline_SUB!$A$1:$AT$50,N$1,FALSE)</f>
        <v>2.815682431</v>
      </c>
      <c r="O4" s="83">
        <f>VLOOKUP($C4,Baseline_SUB!$A$1:$AT$50,O$1,FALSE)</f>
        <v>3.004975067</v>
      </c>
      <c r="P4" s="83">
        <f>VLOOKUP($C4,Baseline_SUB!$A$1:$AT$50,P$1,FALSE)</f>
        <v>3.074294213</v>
      </c>
      <c r="Q4" s="83">
        <f>VLOOKUP($C4,Baseline_SUB!$A$1:$AT$50,Q$1,FALSE)</f>
        <v>3.069878213</v>
      </c>
      <c r="R4" s="83">
        <f>VLOOKUP($C4,Baseline_SUB!$A$1:$AT$50,R$1,FALSE)</f>
        <v>3.046434476</v>
      </c>
      <c r="S4" s="83">
        <f>VLOOKUP($C4,Baseline_SUB!$A$1:$AT$50,S$1,FALSE)</f>
        <v>3.059013012</v>
      </c>
      <c r="T4" s="83">
        <f>VLOOKUP($C4,Baseline_SUB!$A$1:$AT$50,T$1,FALSE)</f>
        <v>3.104961183</v>
      </c>
      <c r="U4" s="83">
        <f>VLOOKUP($C4,Baseline_SUB!$A$1:$AT$50,U$1,FALSE)</f>
        <v>3.146124554</v>
      </c>
      <c r="V4" s="83">
        <f>VLOOKUP($C4,Baseline_SUB!$A$1:$AT$50,V$1,FALSE)</f>
        <v>3.184591661</v>
      </c>
      <c r="W4" s="83">
        <f>VLOOKUP($C4,Baseline_SUB!$A$1:$AT$50,W$1,FALSE)</f>
        <v>3.222574136</v>
      </c>
      <c r="X4" s="83">
        <f>VLOOKUP($C4,Baseline_SUB!$A$1:$AT$50,X$1,FALSE)</f>
        <v>3.262395588</v>
      </c>
      <c r="Y4" s="83">
        <f>VLOOKUP($C4,Baseline_SUB!$A$1:$AT$50,Y$1,FALSE)</f>
        <v>3.306496623</v>
      </c>
      <c r="Z4" s="83">
        <f>VLOOKUP($C4,Baseline_SUB!$A$1:$AT$50,Z$1,FALSE)</f>
        <v>3.357457486</v>
      </c>
      <c r="AA4" s="83">
        <f>VLOOKUP($C4,Baseline_SUB!$A$1:$AT$50,AA$1,FALSE)</f>
        <v>3.418040114</v>
      </c>
      <c r="AB4" s="83">
        <f>VLOOKUP($C4,Baseline_SUB!$A$1:$AT$50,AB$1,FALSE)</f>
        <v>3.491252027</v>
      </c>
      <c r="AC4" s="83">
        <f>VLOOKUP($C4,Baseline_SUB!$A$1:$AT$50,AC$1,FALSE)</f>
        <v>3.580435684</v>
      </c>
      <c r="AD4" s="83">
        <f>VLOOKUP($C4,Baseline_SUB!$A$1:$AT$50,AD$1,FALSE)</f>
        <v>3.686460804</v>
      </c>
      <c r="AE4" s="83">
        <f>VLOOKUP($C4,Baseline_SUB!$A$1:$AT$50,AE$1,FALSE)</f>
        <v>3.807676809</v>
      </c>
      <c r="AF4" s="83">
        <f>VLOOKUP($C4,Baseline_SUB!$A$1:$AT$50,AF$1,FALSE)</f>
        <v>3.943976179</v>
      </c>
      <c r="AG4" s="83">
        <f>VLOOKUP($C4,Baseline_SUB!$A$1:$AT$50,AG$1,FALSE)</f>
        <v>4.095239122</v>
      </c>
      <c r="AH4" s="83">
        <f>VLOOKUP($C4,Baseline_SUB!$A$1:$AT$50,AH$1,FALSE)</f>
        <v>4.26129948</v>
      </c>
      <c r="AI4" s="83">
        <f>VLOOKUP($C4,Baseline_SUB!$A$1:$AT$50,AI$1,FALSE)</f>
        <v>4.441909337</v>
      </c>
      <c r="AJ4" s="83">
        <f>VLOOKUP($C4,Baseline_SUB!$A$1:$AT$50,AJ$1,FALSE)</f>
        <v>4.636702121</v>
      </c>
      <c r="AK4" s="83">
        <f>VLOOKUP($C4,Baseline_SUB!$A$1:$AT$50,AK$1,FALSE)</f>
        <v>4.84515424</v>
      </c>
      <c r="AL4" s="83">
        <f>VLOOKUP($C4,Baseline_SUB!$A$1:$AT$50,AL$1,FALSE)</f>
        <v>5.066545582</v>
      </c>
      <c r="AM4" s="83">
        <f>VLOOKUP($C4,Baseline_SUB!$A$1:$AT$50,AM$1,FALSE)</f>
        <v>5.299919459</v>
      </c>
    </row>
    <row r="5" ht="14.25" customHeight="1">
      <c r="B5" s="3" t="s">
        <v>178</v>
      </c>
      <c r="C5" s="38" t="s">
        <v>416</v>
      </c>
      <c r="D5" s="35">
        <f>VLOOKUP($C5,Baseline_SUB!$A$1:$AT$50,D$1,FALSE)</f>
        <v>5285.750044</v>
      </c>
      <c r="E5" s="35">
        <f>VLOOKUP($C5,Baseline_SUB!$A$1:$AT$50,E$1,FALSE)</f>
        <v>5293.48539</v>
      </c>
      <c r="F5" s="35">
        <f>VLOOKUP($C5,Baseline_SUB!$A$1:$AT$50,F$1,FALSE)</f>
        <v>5277.654206</v>
      </c>
      <c r="G5" s="35">
        <f>VLOOKUP($C5,Baseline_SUB!$A$1:$AT$50,G$1,FALSE)</f>
        <v>5299.647663</v>
      </c>
      <c r="H5" s="35">
        <f>VLOOKUP($C5,Baseline_SUB!$A$1:$AT$50,H$1,FALSE)</f>
        <v>5405.36887</v>
      </c>
      <c r="I5" s="35">
        <f>VLOOKUP($C5,Baseline_SUB!$A$1:$AT$50,I$1,FALSE)</f>
        <v>5595.41048</v>
      </c>
      <c r="J5" s="35">
        <f>VLOOKUP($C5,Baseline_SUB!$A$1:$AT$50,J$1,FALSE)</f>
        <v>6038.631336</v>
      </c>
      <c r="K5" s="35">
        <f>VLOOKUP($C5,Baseline_SUB!$A$1:$AT$50,K$1,FALSE)</f>
        <v>5840.854421</v>
      </c>
      <c r="L5" s="35">
        <f>VLOOKUP($C5,Baseline_SUB!$A$1:$AT$50,L$1,FALSE)</f>
        <v>5348.83397</v>
      </c>
      <c r="M5" s="35">
        <f>VLOOKUP($C5,Baseline_SUB!$A$1:$AT$50,M$1,FALSE)</f>
        <v>4887.957929</v>
      </c>
      <c r="N5" s="35">
        <f>VLOOKUP($C5,Baseline_SUB!$A$1:$AT$50,N$1,FALSE)</f>
        <v>4638.937002</v>
      </c>
      <c r="O5" s="35">
        <f>VLOOKUP($C5,Baseline_SUB!$A$1:$AT$50,O$1,FALSE)</f>
        <v>4687.836439</v>
      </c>
      <c r="P5" s="35">
        <f>VLOOKUP($C5,Baseline_SUB!$A$1:$AT$50,P$1,FALSE)</f>
        <v>5094.87254</v>
      </c>
      <c r="Q5" s="35">
        <f>VLOOKUP($C5,Baseline_SUB!$A$1:$AT$50,Q$1,FALSE)</f>
        <v>5865.140953</v>
      </c>
      <c r="R5" s="35">
        <f>VLOOKUP($C5,Baseline_SUB!$A$1:$AT$50,R$1,FALSE)</f>
        <v>6996.268195</v>
      </c>
      <c r="S5" s="35">
        <f>VLOOKUP($C5,Baseline_SUB!$A$1:$AT$50,S$1,FALSE)</f>
        <v>8355.978759</v>
      </c>
      <c r="T5" s="35">
        <f>VLOOKUP($C5,Baseline_SUB!$A$1:$AT$50,T$1,FALSE)</f>
        <v>8973.31844</v>
      </c>
      <c r="U5" s="35">
        <f>VLOOKUP($C5,Baseline_SUB!$A$1:$AT$50,U$1,FALSE)</f>
        <v>9254.301089</v>
      </c>
      <c r="V5" s="35">
        <f>VLOOKUP($C5,Baseline_SUB!$A$1:$AT$50,V$1,FALSE)</f>
        <v>9445.05242</v>
      </c>
      <c r="W5" s="35">
        <f>VLOOKUP($C5,Baseline_SUB!$A$1:$AT$50,W$1,FALSE)</f>
        <v>9654.984089</v>
      </c>
      <c r="X5" s="35">
        <f>VLOOKUP($C5,Baseline_SUB!$A$1:$AT$50,X$1,FALSE)</f>
        <v>9920.849703</v>
      </c>
      <c r="Y5" s="35">
        <f>VLOOKUP($C5,Baseline_SUB!$A$1:$AT$50,Y$1,FALSE)</f>
        <v>10244.94838</v>
      </c>
      <c r="Z5" s="35">
        <f>VLOOKUP($C5,Baseline_SUB!$A$1:$AT$50,Z$1,FALSE)</f>
        <v>10612.47757</v>
      </c>
      <c r="AA5" s="35">
        <f>VLOOKUP($C5,Baseline_SUB!$A$1:$AT$50,AA$1,FALSE)</f>
        <v>10999.20908</v>
      </c>
      <c r="AB5" s="35">
        <f>VLOOKUP($C5,Baseline_SUB!$A$1:$AT$50,AB$1,FALSE)</f>
        <v>11374.75779</v>
      </c>
      <c r="AC5" s="35">
        <f>VLOOKUP($C5,Baseline_SUB!$A$1:$AT$50,AC$1,FALSE)</f>
        <v>11704.38852</v>
      </c>
      <c r="AD5" s="35">
        <f>VLOOKUP($C5,Baseline_SUB!$A$1:$AT$50,AD$1,FALSE)</f>
        <v>11968.79955</v>
      </c>
      <c r="AE5" s="35">
        <f>VLOOKUP($C5,Baseline_SUB!$A$1:$AT$50,AE$1,FALSE)</f>
        <v>12173.82401</v>
      </c>
      <c r="AF5" s="35">
        <f>VLOOKUP($C5,Baseline_SUB!$A$1:$AT$50,AF$1,FALSE)</f>
        <v>12328.79682</v>
      </c>
      <c r="AG5" s="35">
        <f>VLOOKUP($C5,Baseline_SUB!$A$1:$AT$50,AG$1,FALSE)</f>
        <v>12443.47581</v>
      </c>
      <c r="AH5" s="35">
        <f>VLOOKUP($C5,Baseline_SUB!$A$1:$AT$50,AH$1,FALSE)</f>
        <v>12527.59319</v>
      </c>
      <c r="AI5" s="35">
        <f>VLOOKUP($C5,Baseline_SUB!$A$1:$AT$50,AI$1,FALSE)</f>
        <v>12590.72518</v>
      </c>
      <c r="AJ5" s="35">
        <f>VLOOKUP($C5,Baseline_SUB!$A$1:$AT$50,AJ$1,FALSE)</f>
        <v>12642.81157</v>
      </c>
      <c r="AK5" s="35">
        <f>VLOOKUP($C5,Baseline_SUB!$A$1:$AT$50,AK$1,FALSE)</f>
        <v>12695.00098</v>
      </c>
      <c r="AL5" s="35">
        <f>VLOOKUP($C5,Baseline_SUB!$A$1:$AT$50,AL$1,FALSE)</f>
        <v>12759.71887</v>
      </c>
      <c r="AM5" s="35">
        <f>VLOOKUP($C5,Baseline_SUB!$A$1:$AT$50,AM$1,FALSE)</f>
        <v>12850.88458</v>
      </c>
    </row>
    <row r="6" ht="14.25" customHeight="1">
      <c r="B6" s="3" t="s">
        <v>417</v>
      </c>
      <c r="C6" s="38" t="s">
        <v>418</v>
      </c>
      <c r="D6" s="35">
        <f>VLOOKUP($C6,Baseline_SUB!$A$1:$AT$50,D$1,FALSE)</f>
        <v>18609.93169</v>
      </c>
      <c r="E6" s="35">
        <f>VLOOKUP($C6,Baseline_SUB!$A$1:$AT$50,E$1,FALSE)</f>
        <v>19045.12176</v>
      </c>
      <c r="F6" s="35">
        <f>VLOOKUP($C6,Baseline_SUB!$A$1:$AT$50,F$1,FALSE)</f>
        <v>19463.32287</v>
      </c>
      <c r="G6" s="35">
        <f>VLOOKUP($C6,Baseline_SUB!$A$1:$AT$50,G$1,FALSE)</f>
        <v>20035.80222</v>
      </c>
      <c r="H6" s="35">
        <f>VLOOKUP($C6,Baseline_SUB!$A$1:$AT$50,H$1,FALSE)</f>
        <v>20824.45645</v>
      </c>
      <c r="I6" s="35">
        <f>VLOOKUP($C6,Baseline_SUB!$A$1:$AT$50,I$1,FALSE)</f>
        <v>21721.19729</v>
      </c>
      <c r="J6" s="35">
        <f>VLOOKUP($C6,Baseline_SUB!$A$1:$AT$50,J$1,FALSE)</f>
        <v>23068.20666</v>
      </c>
      <c r="K6" s="35">
        <f>VLOOKUP($C6,Baseline_SUB!$A$1:$AT$50,K$1,FALSE)</f>
        <v>24525.40701</v>
      </c>
      <c r="L6" s="35">
        <f>VLOOKUP($C6,Baseline_SUB!$A$1:$AT$50,L$1,FALSE)</f>
        <v>26100.99858</v>
      </c>
      <c r="M6" s="35">
        <f>VLOOKUP($C6,Baseline_SUB!$A$1:$AT$50,M$1,FALSE)</f>
        <v>27478.3018</v>
      </c>
      <c r="N6" s="35">
        <f>VLOOKUP($C6,Baseline_SUB!$A$1:$AT$50,N$1,FALSE)</f>
        <v>28491.70731</v>
      </c>
      <c r="O6" s="35">
        <f>VLOOKUP($C6,Baseline_SUB!$A$1:$AT$50,O$1,FALSE)</f>
        <v>29391.55201</v>
      </c>
      <c r="P6" s="35">
        <f>VLOOKUP($C6,Baseline_SUB!$A$1:$AT$50,P$1,FALSE)</f>
        <v>30461.68263</v>
      </c>
      <c r="Q6" s="35">
        <f>VLOOKUP($C6,Baseline_SUB!$A$1:$AT$50,Q$1,FALSE)</f>
        <v>31875.53712</v>
      </c>
      <c r="R6" s="35">
        <f>VLOOKUP($C6,Baseline_SUB!$A$1:$AT$50,R$1,FALSE)</f>
        <v>33714.51999</v>
      </c>
      <c r="S6" s="35">
        <f>VLOOKUP($C6,Baseline_SUB!$A$1:$AT$50,S$1,FALSE)</f>
        <v>35917.32601</v>
      </c>
      <c r="T6" s="35">
        <f>VLOOKUP($C6,Baseline_SUB!$A$1:$AT$50,T$1,FALSE)</f>
        <v>37011.46962</v>
      </c>
      <c r="U6" s="35">
        <f>VLOOKUP($C6,Baseline_SUB!$A$1:$AT$50,U$1,FALSE)</f>
        <v>38137.0951</v>
      </c>
      <c r="V6" s="35">
        <f>VLOOKUP($C6,Baseline_SUB!$A$1:$AT$50,V$1,FALSE)</f>
        <v>39436.85263</v>
      </c>
      <c r="W6" s="35">
        <f>VLOOKUP($C6,Baseline_SUB!$A$1:$AT$50,W$1,FALSE)</f>
        <v>40903.11745</v>
      </c>
      <c r="X6" s="35">
        <f>VLOOKUP($C6,Baseline_SUB!$A$1:$AT$50,X$1,FALSE)</f>
        <v>42500.63451</v>
      </c>
      <c r="Y6" s="35">
        <f>VLOOKUP($C6,Baseline_SUB!$A$1:$AT$50,Y$1,FALSE)</f>
        <v>44187.64055</v>
      </c>
      <c r="Z6" s="35">
        <f>VLOOKUP($C6,Baseline_SUB!$A$1:$AT$50,Z$1,FALSE)</f>
        <v>45919.34942</v>
      </c>
      <c r="AA6" s="35">
        <f>VLOOKUP($C6,Baseline_SUB!$A$1:$AT$50,AA$1,FALSE)</f>
        <v>47648.37155</v>
      </c>
      <c r="AB6" s="35">
        <f>VLOOKUP($C6,Baseline_SUB!$A$1:$AT$50,AB$1,FALSE)</f>
        <v>49324.41205</v>
      </c>
      <c r="AC6" s="35">
        <f>VLOOKUP($C6,Baseline_SUB!$A$1:$AT$50,AC$1,FALSE)</f>
        <v>50894.21899</v>
      </c>
      <c r="AD6" s="35">
        <f>VLOOKUP($C6,Baseline_SUB!$A$1:$AT$50,AD$1,FALSE)</f>
        <v>52335.63725</v>
      </c>
      <c r="AE6" s="35">
        <f>VLOOKUP($C6,Baseline_SUB!$A$1:$AT$50,AE$1,FALSE)</f>
        <v>53661.01026</v>
      </c>
      <c r="AF6" s="35">
        <f>VLOOKUP($C6,Baseline_SUB!$A$1:$AT$50,AF$1,FALSE)</f>
        <v>54877.68157</v>
      </c>
      <c r="AG6" s="35">
        <f>VLOOKUP($C6,Baseline_SUB!$A$1:$AT$50,AG$1,FALSE)</f>
        <v>55994.75722</v>
      </c>
      <c r="AH6" s="35">
        <f>VLOOKUP($C6,Baseline_SUB!$A$1:$AT$50,AH$1,FALSE)</f>
        <v>57023.6644</v>
      </c>
      <c r="AI6" s="35">
        <f>VLOOKUP($C6,Baseline_SUB!$A$1:$AT$50,AI$1,FALSE)</f>
        <v>57976.92509</v>
      </c>
      <c r="AJ6" s="35">
        <f>VLOOKUP($C6,Baseline_SUB!$A$1:$AT$50,AJ$1,FALSE)</f>
        <v>58867.49444</v>
      </c>
      <c r="AK6" s="35">
        <f>VLOOKUP($C6,Baseline_SUB!$A$1:$AT$50,AK$1,FALSE)</f>
        <v>59708.72528</v>
      </c>
      <c r="AL6" s="35">
        <f>VLOOKUP($C6,Baseline_SUB!$A$1:$AT$50,AL$1,FALSE)</f>
        <v>60513.95329</v>
      </c>
      <c r="AM6" s="35">
        <f>VLOOKUP($C6,Baseline_SUB!$A$1:$AT$50,AM$1,FALSE)</f>
        <v>61296.29577</v>
      </c>
    </row>
    <row r="7" ht="14.25" customHeight="1">
      <c r="B7" s="3" t="s">
        <v>419</v>
      </c>
      <c r="C7" s="38" t="s">
        <v>420</v>
      </c>
      <c r="D7" s="35">
        <f>VLOOKUP($C7,Baseline_SUB!$A$1:$AT$50,D$1,FALSE)</f>
        <v>11162.7</v>
      </c>
      <c r="E7" s="35">
        <f>VLOOKUP($C7,Baseline_SUB!$A$1:$AT$50,E$1,FALSE)</f>
        <v>11285.47993</v>
      </c>
      <c r="F7" s="35">
        <f>VLOOKUP($C7,Baseline_SUB!$A$1:$AT$50,F$1,FALSE)</f>
        <v>11407.30879</v>
      </c>
      <c r="G7" s="35">
        <f>VLOOKUP($C7,Baseline_SUB!$A$1:$AT$50,G$1,FALSE)</f>
        <v>11551.4</v>
      </c>
      <c r="H7" s="35">
        <f>VLOOKUP($C7,Baseline_SUB!$A$1:$AT$50,H$1,FALSE)</f>
        <v>11770.87905</v>
      </c>
      <c r="I7" s="35">
        <f>VLOOKUP($C7,Baseline_SUB!$A$1:$AT$50,I$1,FALSE)</f>
        <v>11980</v>
      </c>
      <c r="J7" s="35">
        <f>VLOOKUP($C7,Baseline_SUB!$A$1:$AT$50,J$1,FALSE)</f>
        <v>12112.66608</v>
      </c>
      <c r="K7" s="35">
        <f>VLOOKUP($C7,Baseline_SUB!$A$1:$AT$50,K$1,FALSE)</f>
        <v>12231.9216</v>
      </c>
      <c r="L7" s="35">
        <f>VLOOKUP($C7,Baseline_SUB!$A$1:$AT$50,L$1,FALSE)</f>
        <v>12340.57268</v>
      </c>
      <c r="M7" s="35">
        <f>VLOOKUP($C7,Baseline_SUB!$A$1:$AT$50,M$1,FALSE)</f>
        <v>12441.5728</v>
      </c>
      <c r="N7" s="35">
        <f>VLOOKUP($C7,Baseline_SUB!$A$1:$AT$50,N$1,FALSE)</f>
        <v>12538</v>
      </c>
      <c r="O7" s="35">
        <f>VLOOKUP($C7,Baseline_SUB!$A$1:$AT$50,O$1,FALSE)</f>
        <v>12628.6441</v>
      </c>
      <c r="P7" s="35">
        <f>VLOOKUP($C7,Baseline_SUB!$A$1:$AT$50,P$1,FALSE)</f>
        <v>12711.15121</v>
      </c>
      <c r="Q7" s="35">
        <f>VLOOKUP($C7,Baseline_SUB!$A$1:$AT$50,Q$1,FALSE)</f>
        <v>12787.01118</v>
      </c>
      <c r="R7" s="35">
        <f>VLOOKUP($C7,Baseline_SUB!$A$1:$AT$50,R$1,FALSE)</f>
        <v>12857.76552</v>
      </c>
      <c r="S7" s="35">
        <f>VLOOKUP($C7,Baseline_SUB!$A$1:$AT$50,S$1,FALSE)</f>
        <v>12925</v>
      </c>
      <c r="T7" s="35">
        <f>VLOOKUP($C7,Baseline_SUB!$A$1:$AT$50,T$1,FALSE)</f>
        <v>12987.33981</v>
      </c>
      <c r="U7" s="35">
        <f>VLOOKUP($C7,Baseline_SUB!$A$1:$AT$50,U$1,FALSE)</f>
        <v>13043.5836</v>
      </c>
      <c r="V7" s="35">
        <f>VLOOKUP($C7,Baseline_SUB!$A$1:$AT$50,V$1,FALSE)</f>
        <v>13095.63936</v>
      </c>
      <c r="W7" s="35">
        <f>VLOOKUP($C7,Baseline_SUB!$A$1:$AT$50,W$1,FALSE)</f>
        <v>13145.45229</v>
      </c>
      <c r="X7" s="35">
        <f>VLOOKUP($C7,Baseline_SUB!$A$1:$AT$50,X$1,FALSE)</f>
        <v>13195</v>
      </c>
      <c r="Y7" s="35">
        <f>VLOOKUP($C7,Baseline_SUB!$A$1:$AT$50,Y$1,FALSE)</f>
        <v>13245.25687</v>
      </c>
      <c r="Z7" s="35">
        <f>VLOOKUP($C7,Baseline_SUB!$A$1:$AT$50,Z$1,FALSE)</f>
        <v>13294.88281</v>
      </c>
      <c r="AA7" s="35">
        <f>VLOOKUP($C7,Baseline_SUB!$A$1:$AT$50,AA$1,FALSE)</f>
        <v>13342.39017</v>
      </c>
      <c r="AB7" s="35">
        <f>VLOOKUP($C7,Baseline_SUB!$A$1:$AT$50,AB$1,FALSE)</f>
        <v>13386.27094</v>
      </c>
      <c r="AC7" s="35">
        <f>VLOOKUP($C7,Baseline_SUB!$A$1:$AT$50,AC$1,FALSE)</f>
        <v>13425</v>
      </c>
      <c r="AD7" s="35">
        <f>VLOOKUP($C7,Baseline_SUB!$A$1:$AT$50,AD$1,FALSE)</f>
        <v>13457.69257</v>
      </c>
      <c r="AE7" s="35">
        <f>VLOOKUP($C7,Baseline_SUB!$A$1:$AT$50,AE$1,FALSE)</f>
        <v>13485.30062</v>
      </c>
      <c r="AF7" s="35">
        <f>VLOOKUP($C7,Baseline_SUB!$A$1:$AT$50,AF$1,FALSE)</f>
        <v>13509.05617</v>
      </c>
      <c r="AG7" s="35">
        <f>VLOOKUP($C7,Baseline_SUB!$A$1:$AT$50,AG$1,FALSE)</f>
        <v>13530.20427</v>
      </c>
      <c r="AH7" s="35">
        <f>VLOOKUP($C7,Baseline_SUB!$A$1:$AT$50,AH$1,FALSE)</f>
        <v>13550</v>
      </c>
      <c r="AI7" s="35">
        <f>VLOOKUP($C7,Baseline_SUB!$A$1:$AT$50,AI$1,FALSE)</f>
        <v>13567.99064</v>
      </c>
      <c r="AJ7" s="35">
        <f>VLOOKUP($C7,Baseline_SUB!$A$1:$AT$50,AJ$1,FALSE)</f>
        <v>13583.32182</v>
      </c>
      <c r="AK7" s="35">
        <f>VLOOKUP($C7,Baseline_SUB!$A$1:$AT$50,AK$1,FALSE)</f>
        <v>13596.65589</v>
      </c>
      <c r="AL7" s="35">
        <f>VLOOKUP($C7,Baseline_SUB!$A$1:$AT$50,AL$1,FALSE)</f>
        <v>13608.65895</v>
      </c>
      <c r="AM7" s="35">
        <f>VLOOKUP($C7,Baseline_SUB!$A$1:$AT$50,AM$1,FALSE)</f>
        <v>13620</v>
      </c>
    </row>
    <row r="8" ht="14.25" customHeight="1">
      <c r="B8" s="3" t="s">
        <v>421</v>
      </c>
      <c r="D8" s="32">
        <f>0.0190800100009541-D9</f>
        <v>0.01278001</v>
      </c>
      <c r="E8" s="32">
        <f t="shared" ref="E8:AM8" si="1">E7/D7-1</f>
        <v>0.01099912467</v>
      </c>
      <c r="F8" s="32">
        <f t="shared" si="1"/>
        <v>0.01079518653</v>
      </c>
      <c r="G8" s="32">
        <f t="shared" si="1"/>
        <v>0.01263148151</v>
      </c>
      <c r="H8" s="32">
        <f t="shared" si="1"/>
        <v>0.01900021198</v>
      </c>
      <c r="I8" s="32">
        <f t="shared" si="1"/>
        <v>0.01776595873</v>
      </c>
      <c r="J8" s="32">
        <f t="shared" si="1"/>
        <v>0.0110739631</v>
      </c>
      <c r="K8" s="32">
        <f t="shared" si="1"/>
        <v>0.009845521931</v>
      </c>
      <c r="L8" s="32">
        <f t="shared" si="1"/>
        <v>0.008882584818</v>
      </c>
      <c r="M8" s="32">
        <f t="shared" si="1"/>
        <v>0.00818439472</v>
      </c>
      <c r="N8" s="32">
        <f t="shared" si="1"/>
        <v>0.007750403038</v>
      </c>
      <c r="O8" s="32">
        <f t="shared" si="1"/>
        <v>0.007229550207</v>
      </c>
      <c r="P8" s="32">
        <f t="shared" si="1"/>
        <v>0.006533330444</v>
      </c>
      <c r="Q8" s="32">
        <f t="shared" si="1"/>
        <v>0.005967986249</v>
      </c>
      <c r="R8" s="32">
        <f t="shared" si="1"/>
        <v>0.005533297573</v>
      </c>
      <c r="S8" s="32">
        <f t="shared" si="1"/>
        <v>0.00522909528</v>
      </c>
      <c r="T8" s="32">
        <f t="shared" si="1"/>
        <v>0.004823195952</v>
      </c>
      <c r="U8" s="32">
        <f t="shared" si="1"/>
        <v>0.004330663084</v>
      </c>
      <c r="V8" s="32">
        <f t="shared" si="1"/>
        <v>0.003990909454</v>
      </c>
      <c r="W8" s="32">
        <f t="shared" si="1"/>
        <v>0.003803780142</v>
      </c>
      <c r="X8" s="32">
        <f t="shared" si="1"/>
        <v>0.003769189838</v>
      </c>
      <c r="Y8" s="32">
        <f t="shared" si="1"/>
        <v>0.003808781611</v>
      </c>
      <c r="Z8" s="32">
        <f t="shared" si="1"/>
        <v>0.003746694932</v>
      </c>
      <c r="AA8" s="32">
        <f t="shared" si="1"/>
        <v>0.003573356583</v>
      </c>
      <c r="AB8" s="32">
        <f t="shared" si="1"/>
        <v>0.003288824202</v>
      </c>
      <c r="AC8" s="32">
        <f t="shared" si="1"/>
        <v>0.002893192383</v>
      </c>
      <c r="AD8" s="32">
        <f t="shared" si="1"/>
        <v>0.002435201004</v>
      </c>
      <c r="AE8" s="32">
        <f t="shared" si="1"/>
        <v>0.002051469798</v>
      </c>
      <c r="AF8" s="32">
        <f t="shared" si="1"/>
        <v>0.001761588524</v>
      </c>
      <c r="AG8" s="32">
        <f t="shared" si="1"/>
        <v>0.001565475805</v>
      </c>
      <c r="AH8" s="32">
        <f t="shared" si="1"/>
        <v>0.001463076598</v>
      </c>
      <c r="AI8" s="32">
        <f t="shared" si="1"/>
        <v>0.001327722378</v>
      </c>
      <c r="AJ8" s="32">
        <f t="shared" si="1"/>
        <v>0.00112995228</v>
      </c>
      <c r="AK8" s="32">
        <f t="shared" si="1"/>
        <v>0.0009816503403</v>
      </c>
      <c r="AL8" s="32">
        <f t="shared" si="1"/>
        <v>0.0008827945858</v>
      </c>
      <c r="AM8" s="32">
        <f t="shared" si="1"/>
        <v>0.0008333703697</v>
      </c>
    </row>
    <row r="9" ht="14.25" customHeight="1">
      <c r="B9" s="3" t="s">
        <v>422</v>
      </c>
      <c r="C9" s="38" t="s">
        <v>423</v>
      </c>
      <c r="D9" s="32">
        <f>VLOOKUP($C9,Baseline_SUB!$A$1:$AT$50,D$1,FALSE)</f>
        <v>0.0063</v>
      </c>
      <c r="E9" s="32">
        <f>VLOOKUP($C9,Baseline_SUB!$A$1:$AT$50,E$1,FALSE)</f>
        <v>0.00313589934</v>
      </c>
      <c r="F9" s="32">
        <f>VLOOKUP($C9,Baseline_SUB!$A$1:$AT$50,F$1,FALSE)</f>
        <v>0.00326429099</v>
      </c>
      <c r="G9" s="32">
        <f>VLOOKUP($C9,Baseline_SUB!$A$1:$AT$50,G$1,FALSE)</f>
        <v>0.0148638081</v>
      </c>
      <c r="H9" s="32">
        <f>VLOOKUP($C9,Baseline_SUB!$A$1:$AT$50,H$1,FALSE)</f>
        <v>0.0201866532</v>
      </c>
      <c r="I9" s="32">
        <f>VLOOKUP($C9,Baseline_SUB!$A$1:$AT$50,I$1,FALSE)</f>
        <v>0.0222206672</v>
      </c>
      <c r="J9" s="32">
        <f>VLOOKUP($C9,Baseline_SUB!$A$1:$AT$50,J$1,FALSE)</f>
        <v>0.0298070475</v>
      </c>
      <c r="K9" s="32">
        <f>VLOOKUP($C9,Baseline_SUB!$A$1:$AT$50,K$1,FALSE)</f>
        <v>0.0318999522</v>
      </c>
      <c r="L9" s="32">
        <f>VLOOKUP($C9,Baseline_SUB!$A$1:$AT$50,L$1,FALSE)</f>
        <v>0.0337444784</v>
      </c>
      <c r="M9" s="32">
        <f>VLOOKUP($C9,Baseline_SUB!$A$1:$AT$50,M$1,FALSE)</f>
        <v>0.0353392799</v>
      </c>
      <c r="N9" s="32">
        <f>VLOOKUP($C9,Baseline_SUB!$A$1:$AT$50,N$1,FALSE)</f>
        <v>0.0366831914</v>
      </c>
      <c r="O9" s="32">
        <f>VLOOKUP($C9,Baseline_SUB!$A$1:$AT$50,O$1,FALSE)</f>
        <v>0.0381365851</v>
      </c>
      <c r="P9" s="32">
        <f>VLOOKUP($C9,Baseline_SUB!$A$1:$AT$50,P$1,FALSE)</f>
        <v>0.0397914778</v>
      </c>
      <c r="Q9" s="32">
        <f>VLOOKUP($C9,Baseline_SUB!$A$1:$AT$50,Q$1,FALSE)</f>
        <v>0.0413320984</v>
      </c>
      <c r="R9" s="32">
        <f>VLOOKUP($C9,Baseline_SUB!$A$1:$AT$50,R$1,FALSE)</f>
        <v>0.0427579317</v>
      </c>
      <c r="S9" s="32">
        <f>VLOOKUP($C9,Baseline_SUB!$A$1:$AT$50,S$1,FALSE)</f>
        <v>0.0440685</v>
      </c>
      <c r="T9" s="32">
        <f>VLOOKUP($C9,Baseline_SUB!$A$1:$AT$50,T$1,FALSE)</f>
        <v>0.0465397464</v>
      </c>
      <c r="U9" s="32">
        <f>VLOOKUP($C9,Baseline_SUB!$A$1:$AT$50,U$1,FALSE)</f>
        <v>0.049765382</v>
      </c>
      <c r="V9" s="32">
        <f>VLOOKUP($C9,Baseline_SUB!$A$1:$AT$50,V$1,FALSE)</f>
        <v>0.0522594304</v>
      </c>
      <c r="W9" s="32">
        <f>VLOOKUP($C9,Baseline_SUB!$A$1:$AT$50,W$1,FALSE)</f>
        <v>0.0540166367</v>
      </c>
      <c r="X9" s="32">
        <f>VLOOKUP($C9,Baseline_SUB!$A$1:$AT$50,X$1,FALSE)</f>
        <v>0.0550332934</v>
      </c>
      <c r="Y9" s="32">
        <f>VLOOKUP($C9,Baseline_SUB!$A$1:$AT$50,Y$1,FALSE)</f>
        <v>0.0553896139</v>
      </c>
      <c r="Z9" s="32">
        <f>VLOOKUP($C9,Baseline_SUB!$A$1:$AT$50,Z$1,FALSE)</f>
        <v>0.0552697935</v>
      </c>
      <c r="AA9" s="32">
        <f>VLOOKUP($C9,Baseline_SUB!$A$1:$AT$50,AA$1,FALSE)</f>
        <v>0.0546840746</v>
      </c>
      <c r="AB9" s="32">
        <f>VLOOKUP($C9,Baseline_SUB!$A$1:$AT$50,AB$1,FALSE)</f>
        <v>0.0536332331</v>
      </c>
      <c r="AC9" s="32">
        <f>VLOOKUP($C9,Baseline_SUB!$A$1:$AT$50,AC$1,FALSE)</f>
        <v>0.0521186599</v>
      </c>
      <c r="AD9" s="32">
        <f>VLOOKUP($C9,Baseline_SUB!$A$1:$AT$50,AD$1,FALSE)</f>
        <v>0.0510270609</v>
      </c>
      <c r="AE9" s="32">
        <f>VLOOKUP($C9,Baseline_SUB!$A$1:$AT$50,AE$1,FALSE)</f>
        <v>0.050658041</v>
      </c>
      <c r="AF9" s="32">
        <f>VLOOKUP($C9,Baseline_SUB!$A$1:$AT$50,AF$1,FALSE)</f>
        <v>0.0502765653</v>
      </c>
      <c r="AG9" s="32">
        <f>VLOOKUP($C9,Baseline_SUB!$A$1:$AT$50,AG$1,FALSE)</f>
        <v>0.0498826474</v>
      </c>
      <c r="AH9" s="32">
        <f>VLOOKUP($C9,Baseline_SUB!$A$1:$AT$50,AH$1,FALSE)</f>
        <v>0.0494763014</v>
      </c>
      <c r="AI9" s="32">
        <f>VLOOKUP($C9,Baseline_SUB!$A$1:$AT$50,AI$1,FALSE)</f>
        <v>0.0491902182</v>
      </c>
      <c r="AJ9" s="32">
        <f>VLOOKUP($C9,Baseline_SUB!$A$1:$AT$50,AJ$1,FALSE)</f>
        <v>0.0490551838</v>
      </c>
      <c r="AK9" s="32">
        <f>VLOOKUP($C9,Baseline_SUB!$A$1:$AT$50,AK$1,FALSE)</f>
        <v>0.0489539194</v>
      </c>
      <c r="AL9" s="32">
        <f>VLOOKUP($C9,Baseline_SUB!$A$1:$AT$50,AL$1,FALSE)</f>
        <v>0.0488864152</v>
      </c>
      <c r="AM9" s="32">
        <f>VLOOKUP($C9,Baseline_SUB!$A$1:$AT$50,AM$1,FALSE)</f>
        <v>0.0488526647</v>
      </c>
    </row>
    <row r="10" ht="14.25" customHeight="1">
      <c r="B10" s="3" t="s">
        <v>424</v>
      </c>
      <c r="C10" s="38" t="s">
        <v>425</v>
      </c>
      <c r="D10" s="35">
        <f>VLOOKUP($C10,Baseline_SUB!$A$1:$AT$50,D$1,FALSE)</f>
        <v>84688.9</v>
      </c>
      <c r="E10" s="35">
        <f>VLOOKUP($C10,Baseline_SUB!$A$1:$AT$50,E$1,FALSE)</f>
        <v>85888.32872</v>
      </c>
      <c r="F10" s="35">
        <f>VLOOKUP($C10,Baseline_SUB!$A$1:$AT$50,F$1,FALSE)</f>
        <v>87096.99378</v>
      </c>
      <c r="G10" s="35">
        <f>VLOOKUP($C10,Baseline_SUB!$A$1:$AT$50,G$1,FALSE)</f>
        <v>89503.25008</v>
      </c>
      <c r="H10" s="35">
        <f>VLOOKUP($C10,Baseline_SUB!$A$1:$AT$50,H$1,FALSE)</f>
        <v>93034.49664</v>
      </c>
      <c r="I10" s="35">
        <f>VLOOKUP($C10,Baseline_SUB!$A$1:$AT$50,I$1,FALSE)</f>
        <v>96773.00741</v>
      </c>
      <c r="J10" s="35">
        <f>VLOOKUP($C10,Baseline_SUB!$A$1:$AT$50,J$1,FALSE)</f>
        <v>100744.6914</v>
      </c>
      <c r="K10" s="35">
        <f>VLOOKUP($C10,Baseline_SUB!$A$1:$AT$50,K$1,FALSE)</f>
        <v>104963.4517</v>
      </c>
      <c r="L10" s="35">
        <f>VLOOKUP($C10,Baseline_SUB!$A$1:$AT$50,L$1,FALSE)</f>
        <v>109445.3348</v>
      </c>
      <c r="M10" s="35">
        <f>VLOOKUP($C10,Baseline_SUB!$A$1:$AT$50,M$1,FALSE)</f>
        <v>114206.2885</v>
      </c>
      <c r="N10" s="35">
        <f>VLOOKUP($C10,Baseline_SUB!$A$1:$AT$50,N$1,FALSE)</f>
        <v>119261.6095</v>
      </c>
      <c r="O10" s="35">
        <f>VLOOKUP($C10,Baseline_SUB!$A$1:$AT$50,O$1,FALSE)</f>
        <v>124627.9548</v>
      </c>
      <c r="P10" s="35">
        <f>VLOOKUP($C10,Baseline_SUB!$A$1:$AT$50,P$1,FALSE)</f>
        <v>130327.0857</v>
      </c>
      <c r="Q10" s="35">
        <f>VLOOKUP($C10,Baseline_SUB!$A$1:$AT$50,Q$1,FALSE)</f>
        <v>136383.708</v>
      </c>
      <c r="R10" s="35">
        <f>VLOOKUP($C10,Baseline_SUB!$A$1:$AT$50,R$1,FALSE)</f>
        <v>142827.6864</v>
      </c>
      <c r="S10" s="35">
        <f>VLOOKUP($C10,Baseline_SUB!$A$1:$AT$50,S$1,FALSE)</f>
        <v>149696.6805</v>
      </c>
      <c r="T10" s="35">
        <f>VLOOKUP($C10,Baseline_SUB!$A$1:$AT$50,T$1,FALSE)</f>
        <v>157341.3489</v>
      </c>
      <c r="U10" s="35">
        <f>VLOOKUP($C10,Baseline_SUB!$A$1:$AT$50,U$1,FALSE)</f>
        <v>165855.4539</v>
      </c>
      <c r="V10" s="35">
        <f>VLOOKUP($C10,Baseline_SUB!$A$1:$AT$50,V$1,FALSE)</f>
        <v>175212.1258</v>
      </c>
      <c r="W10" s="35">
        <f>VLOOKUP($C10,Baseline_SUB!$A$1:$AT$50,W$1,FALSE)</f>
        <v>185383.729</v>
      </c>
      <c r="X10" s="35">
        <f>VLOOKUP($C10,Baseline_SUB!$A$1:$AT$50,X$1,FALSE)</f>
        <v>196333.3852</v>
      </c>
      <c r="Y10" s="35">
        <f>VLOOKUP($C10,Baseline_SUB!$A$1:$AT$50,Y$1,FALSE)</f>
        <v>208009.8961</v>
      </c>
      <c r="Z10" s="35">
        <f>VLOOKUP($C10,Baseline_SUB!$A$1:$AT$50,Z$1,FALSE)</f>
        <v>220342.4707</v>
      </c>
      <c r="AA10" s="35">
        <f>VLOOKUP($C10,Baseline_SUB!$A$1:$AT$50,AA$1,FALSE)</f>
        <v>233236.0142</v>
      </c>
      <c r="AB10" s="35">
        <f>VLOOKUP($C10,Baseline_SUB!$A$1:$AT$50,AB$1,FALSE)</f>
        <v>246567.3726</v>
      </c>
      <c r="AC10" s="35">
        <f>VLOOKUP($C10,Baseline_SUB!$A$1:$AT$50,AC$1,FALSE)</f>
        <v>260182.5386</v>
      </c>
      <c r="AD10" s="35">
        <f>VLOOKUP($C10,Baseline_SUB!$A$1:$AT$50,AD$1,FALSE)</f>
        <v>274139.2674</v>
      </c>
      <c r="AE10" s="35">
        <f>VLOOKUP($C10,Baseline_SUB!$A$1:$AT$50,AE$1,FALSE)</f>
        <v>288632.5399</v>
      </c>
      <c r="AF10" s="35">
        <f>VLOOKUP($C10,Baseline_SUB!$A$1:$AT$50,AF$1,FALSE)</f>
        <v>303692.2465</v>
      </c>
      <c r="AG10" s="35">
        <f>VLOOKUP($C10,Baseline_SUB!$A$1:$AT$50,AG$1,FALSE)</f>
        <v>319352.9656</v>
      </c>
      <c r="AH10" s="35">
        <f>VLOOKUP($C10,Baseline_SUB!$A$1:$AT$50,AH$1,FALSE)</f>
        <v>335654.3152</v>
      </c>
      <c r="AI10" s="35">
        <f>VLOOKUP($C10,Baseline_SUB!$A$1:$AT$50,AI$1,FALSE)</f>
        <v>352641.1733</v>
      </c>
      <c r="AJ10" s="35">
        <f>VLOOKUP($C10,Baseline_SUB!$A$1:$AT$50,AJ$1,FALSE)</f>
        <v>370363.9675</v>
      </c>
      <c r="AK10" s="35">
        <f>VLOOKUP($C10,Baseline_SUB!$A$1:$AT$50,AK$1,FALSE)</f>
        <v>388879.1341</v>
      </c>
      <c r="AL10" s="35">
        <f>VLOOKUP($C10,Baseline_SUB!$A$1:$AT$50,AL$1,FALSE)</f>
        <v>408249.6795</v>
      </c>
      <c r="AM10" s="35">
        <f>VLOOKUP($C10,Baseline_SUB!$A$1:$AT$50,AM$1,FALSE)</f>
        <v>428545.7933</v>
      </c>
    </row>
    <row r="11" ht="14.25" customHeight="1">
      <c r="B11" s="3" t="s">
        <v>426</v>
      </c>
      <c r="D11" s="32">
        <f t="shared" ref="D11:AM11" si="2">SUM(D12:D15)</f>
        <v>-0.0108396732</v>
      </c>
      <c r="E11" s="32">
        <f t="shared" si="2"/>
        <v>-0.00972615032</v>
      </c>
      <c r="F11" s="32">
        <f t="shared" si="2"/>
        <v>-0.00855655455</v>
      </c>
      <c r="G11" s="32">
        <f t="shared" si="2"/>
        <v>-0.00736964438</v>
      </c>
      <c r="H11" s="32">
        <f t="shared" si="2"/>
        <v>-0.006218049964</v>
      </c>
      <c r="I11" s="32">
        <f t="shared" si="2"/>
        <v>-0.005141024523</v>
      </c>
      <c r="J11" s="32">
        <f t="shared" si="2"/>
        <v>-0.01549780855</v>
      </c>
      <c r="K11" s="32">
        <f t="shared" si="2"/>
        <v>-0.0254098136</v>
      </c>
      <c r="L11" s="32">
        <f t="shared" si="2"/>
        <v>-0.03622351932</v>
      </c>
      <c r="M11" s="32">
        <f t="shared" si="2"/>
        <v>-0.04194361134</v>
      </c>
      <c r="N11" s="32">
        <f t="shared" si="2"/>
        <v>-0.04297751086</v>
      </c>
      <c r="O11" s="32">
        <f t="shared" si="2"/>
        <v>-0.04302880327</v>
      </c>
      <c r="P11" s="32">
        <f t="shared" si="2"/>
        <v>-0.04289934634</v>
      </c>
      <c r="Q11" s="32">
        <f t="shared" si="2"/>
        <v>-0.04267366675</v>
      </c>
      <c r="R11" s="32">
        <f t="shared" si="2"/>
        <v>-0.04267519216</v>
      </c>
      <c r="S11" s="32">
        <f t="shared" si="2"/>
        <v>-0.04267027438</v>
      </c>
      <c r="T11" s="32">
        <f t="shared" si="2"/>
        <v>-0.03986166251</v>
      </c>
      <c r="U11" s="32">
        <f t="shared" si="2"/>
        <v>-0.03712747023</v>
      </c>
      <c r="V11" s="32">
        <f t="shared" si="2"/>
        <v>-0.03461336543</v>
      </c>
      <c r="W11" s="32">
        <f t="shared" si="2"/>
        <v>-0.03230574963</v>
      </c>
      <c r="X11" s="32">
        <f t="shared" si="2"/>
        <v>-0.03017052973</v>
      </c>
      <c r="Y11" s="32">
        <f t="shared" si="2"/>
        <v>-0.0281768628</v>
      </c>
      <c r="Z11" s="32">
        <f t="shared" si="2"/>
        <v>-0.02630141844</v>
      </c>
      <c r="AA11" s="32">
        <f t="shared" si="2"/>
        <v>-0.02452722578</v>
      </c>
      <c r="AB11" s="32">
        <f t="shared" si="2"/>
        <v>-0.02284238898</v>
      </c>
      <c r="AC11" s="32">
        <f t="shared" si="2"/>
        <v>-0.02123909752</v>
      </c>
      <c r="AD11" s="32">
        <f t="shared" si="2"/>
        <v>-0.01971208081</v>
      </c>
      <c r="AE11" s="32">
        <f t="shared" si="2"/>
        <v>-0.01826464206</v>
      </c>
      <c r="AF11" s="32">
        <f t="shared" si="2"/>
        <v>-0.0169051472</v>
      </c>
      <c r="AG11" s="32">
        <f t="shared" si="2"/>
        <v>-0.01563700223</v>
      </c>
      <c r="AH11" s="32">
        <f t="shared" si="2"/>
        <v>-0.01446051466</v>
      </c>
      <c r="AI11" s="32">
        <f t="shared" si="2"/>
        <v>-0.01337422774</v>
      </c>
      <c r="AJ11" s="32">
        <f t="shared" si="2"/>
        <v>-0.01237528782</v>
      </c>
      <c r="AK11" s="32">
        <f t="shared" si="2"/>
        <v>-0.01145944213</v>
      </c>
      <c r="AL11" s="32">
        <f t="shared" si="2"/>
        <v>-0.01062169224</v>
      </c>
      <c r="AM11" s="32">
        <f t="shared" si="2"/>
        <v>-0.009856747674</v>
      </c>
    </row>
    <row r="12" ht="14.25" customHeight="1">
      <c r="B12" s="37" t="s">
        <v>71</v>
      </c>
      <c r="C12" s="38" t="s">
        <v>60</v>
      </c>
      <c r="D12" s="32">
        <f>VLOOKUP($C12,Baseline_SUB!$A$1:$AT$50,D$1,FALSE)</f>
        <v>0</v>
      </c>
      <c r="E12" s="32">
        <f>VLOOKUP($C12,Baseline_SUB!$A$1:$AT$50,E$1,FALSE)</f>
        <v>0</v>
      </c>
      <c r="F12" s="32">
        <f>VLOOKUP($C12,Baseline_SUB!$A$1:$AT$50,F$1,FALSE)</f>
        <v>0</v>
      </c>
      <c r="G12" s="32">
        <f>VLOOKUP($C12,Baseline_SUB!$A$1:$AT$50,G$1,FALSE)</f>
        <v>0</v>
      </c>
      <c r="H12" s="32">
        <f>VLOOKUP($C12,Baseline_SUB!$A$1:$AT$50,H$1,FALSE)</f>
        <v>0</v>
      </c>
      <c r="I12" s="32">
        <f>VLOOKUP($C12,Baseline_SUB!$A$1:$AT$50,I$1,FALSE)</f>
        <v>0</v>
      </c>
      <c r="J12" s="32">
        <f>VLOOKUP($C12,Baseline_SUB!$A$1:$AT$50,J$1,FALSE)</f>
        <v>-0.000169648415</v>
      </c>
      <c r="K12" s="32">
        <f>VLOOKUP($C12,Baseline_SUB!$A$1:$AT$50,K$1,FALSE)</f>
        <v>-0.000419108709</v>
      </c>
      <c r="L12" s="32">
        <f>VLOOKUP($C12,Baseline_SUB!$A$1:$AT$50,L$1,FALSE)</f>
        <v>-0.000635355197</v>
      </c>
      <c r="M12" s="32">
        <f>VLOOKUP($C12,Baseline_SUB!$A$1:$AT$50,M$1,FALSE)</f>
        <v>-0.000789117209</v>
      </c>
      <c r="N12" s="32">
        <f>VLOOKUP($C12,Baseline_SUB!$A$1:$AT$50,N$1,FALSE)</f>
        <v>-0.000851216261</v>
      </c>
      <c r="O12" s="32">
        <f>VLOOKUP($C12,Baseline_SUB!$A$1:$AT$50,O$1,FALSE)</f>
        <v>-0.000801703463</v>
      </c>
      <c r="P12" s="32">
        <f>VLOOKUP($C12,Baseline_SUB!$A$1:$AT$50,P$1,FALSE)</f>
        <v>-0.000748544004</v>
      </c>
      <c r="Q12" s="32">
        <f>VLOOKUP($C12,Baseline_SUB!$A$1:$AT$50,Q$1,FALSE)</f>
        <v>-0.00069372637</v>
      </c>
      <c r="R12" s="32">
        <f>VLOOKUP($C12,Baseline_SUB!$A$1:$AT$50,R$1,FALSE)</f>
        <v>-0.000663377239</v>
      </c>
      <c r="S12" s="32">
        <f>VLOOKUP($C12,Baseline_SUB!$A$1:$AT$50,S$1,FALSE)</f>
        <v>-0.000631620799</v>
      </c>
      <c r="T12" s="32">
        <f>VLOOKUP($C12,Baseline_SUB!$A$1:$AT$50,T$1,FALSE)</f>
        <v>-0.000603031773</v>
      </c>
      <c r="U12" s="32">
        <f>VLOOKUP($C12,Baseline_SUB!$A$1:$AT$50,U$1,FALSE)</f>
        <v>-0.000557508675</v>
      </c>
      <c r="V12" s="32">
        <f>VLOOKUP($C12,Baseline_SUB!$A$1:$AT$50,V$1,FALSE)</f>
        <v>-0.000511870957</v>
      </c>
      <c r="W12" s="32">
        <f>VLOOKUP($C12,Baseline_SUB!$A$1:$AT$50,W$1,FALSE)</f>
        <v>-0.000471371242</v>
      </c>
      <c r="X12" s="32">
        <f>VLOOKUP($C12,Baseline_SUB!$A$1:$AT$50,X$1,FALSE)</f>
        <v>-0.000436634125</v>
      </c>
      <c r="Y12" s="32">
        <f>VLOOKUP($C12,Baseline_SUB!$A$1:$AT$50,Y$1,FALSE)</f>
        <v>-0.000406753562</v>
      </c>
      <c r="Z12" s="32">
        <f>VLOOKUP($C12,Baseline_SUB!$A$1:$AT$50,Z$1,FALSE)</f>
        <v>-0.000380487024</v>
      </c>
      <c r="AA12" s="32">
        <f>VLOOKUP($C12,Baseline_SUB!$A$1:$AT$50,AA$1,FALSE)</f>
        <v>-0.000356659272</v>
      </c>
      <c r="AB12" s="32">
        <f>VLOOKUP($C12,Baseline_SUB!$A$1:$AT$50,AB$1,FALSE)</f>
        <v>-0.000334275836</v>
      </c>
      <c r="AC12" s="32">
        <f>VLOOKUP($C12,Baseline_SUB!$A$1:$AT$50,AC$1,FALSE)</f>
        <v>-0.000312540567</v>
      </c>
      <c r="AD12" s="32">
        <f>VLOOKUP($C12,Baseline_SUB!$A$1:$AT$50,AD$1,FALSE)</f>
        <v>-0.000291036313</v>
      </c>
      <c r="AE12" s="32">
        <f>VLOOKUP($C12,Baseline_SUB!$A$1:$AT$50,AE$1,FALSE)</f>
        <v>-0.000269868998</v>
      </c>
      <c r="AF12" s="32">
        <f>VLOOKUP($C12,Baseline_SUB!$A$1:$AT$50,AF$1,FALSE)</f>
        <v>-0.000249302502</v>
      </c>
      <c r="AG12" s="32">
        <f>VLOOKUP($C12,Baseline_SUB!$A$1:$AT$50,AG$1,FALSE)</f>
        <v>-0.000229529691</v>
      </c>
      <c r="AH12" s="32">
        <f>VLOOKUP($C12,Baseline_SUB!$A$1:$AT$50,AH$1,FALSE)</f>
        <v>-0.000210690927</v>
      </c>
      <c r="AI12" s="32">
        <f>VLOOKUP($C12,Baseline_SUB!$A$1:$AT$50,AI$1,FALSE)</f>
        <v>-0.00019288958</v>
      </c>
      <c r="AJ12" s="32">
        <f>VLOOKUP($C12,Baseline_SUB!$A$1:$AT$50,AJ$1,FALSE)</f>
        <v>-0.000176199075</v>
      </c>
      <c r="AK12" s="32">
        <f>VLOOKUP($C12,Baseline_SUB!$A$1:$AT$50,AK$1,FALSE)</f>
        <v>-0.000160666025</v>
      </c>
      <c r="AL12" s="32">
        <f>VLOOKUP($C12,Baseline_SUB!$A$1:$AT$50,AL$1,FALSE)</f>
        <v>-0.000146313977</v>
      </c>
      <c r="AM12" s="32">
        <f>VLOOKUP($C12,Baseline_SUB!$A$1:$AT$50,AM$1,FALSE)</f>
        <v>-0.000133147484</v>
      </c>
    </row>
    <row r="13" ht="14.25" customHeight="1">
      <c r="B13" s="37" t="s">
        <v>73</v>
      </c>
      <c r="C13" s="38" t="s">
        <v>62</v>
      </c>
      <c r="D13" s="32">
        <f>VLOOKUP($C13,Baseline_SUB!$A$1:$AT$50,D$1,FALSE)</f>
        <v>-0.000708475373</v>
      </c>
      <c r="E13" s="32">
        <f>VLOOKUP($C13,Baseline_SUB!$A$1:$AT$50,E$1,FALSE)</f>
        <v>-0.00178429923</v>
      </c>
      <c r="F13" s="32">
        <f>VLOOKUP($C13,Baseline_SUB!$A$1:$AT$50,F$1,FALSE)</f>
        <v>-0.00275805256</v>
      </c>
      <c r="G13" s="32">
        <f>VLOOKUP($C13,Baseline_SUB!$A$1:$AT$50,G$1,FALSE)</f>
        <v>-0.00362171412</v>
      </c>
      <c r="H13" s="32">
        <f>VLOOKUP($C13,Baseline_SUB!$A$1:$AT$50,H$1,FALSE)</f>
        <v>-0.00437884777</v>
      </c>
      <c r="I13" s="32">
        <f>VLOOKUP($C13,Baseline_SUB!$A$1:$AT$50,I$1,FALSE)</f>
        <v>-0.00505561621</v>
      </c>
      <c r="J13" s="32">
        <f>VLOOKUP($C13,Baseline_SUB!$A$1:$AT$50,J$1,FALSE)</f>
        <v>-0.0127496899</v>
      </c>
      <c r="K13" s="32">
        <f>VLOOKUP($C13,Baseline_SUB!$A$1:$AT$50,K$1,FALSE)</f>
        <v>-0.0153099896</v>
      </c>
      <c r="L13" s="32">
        <f>VLOOKUP($C13,Baseline_SUB!$A$1:$AT$50,L$1,FALSE)</f>
        <v>-0.0175766132</v>
      </c>
      <c r="M13" s="32">
        <f>VLOOKUP($C13,Baseline_SUB!$A$1:$AT$50,M$1,FALSE)</f>
        <v>-0.0192528912</v>
      </c>
      <c r="N13" s="32">
        <f>VLOOKUP($C13,Baseline_SUB!$A$1:$AT$50,N$1,FALSE)</f>
        <v>-0.0200273062</v>
      </c>
      <c r="O13" s="32">
        <f>VLOOKUP($C13,Baseline_SUB!$A$1:$AT$50,O$1,FALSE)</f>
        <v>-0.0198002244</v>
      </c>
      <c r="P13" s="32">
        <f>VLOOKUP($C13,Baseline_SUB!$A$1:$AT$50,P$1,FALSE)</f>
        <v>-0.0194784112</v>
      </c>
      <c r="Q13" s="32">
        <f>VLOOKUP($C13,Baseline_SUB!$A$1:$AT$50,Q$1,FALSE)</f>
        <v>-0.0191016814</v>
      </c>
      <c r="R13" s="32">
        <f>VLOOKUP($C13,Baseline_SUB!$A$1:$AT$50,R$1,FALSE)</f>
        <v>-0.0189365432</v>
      </c>
      <c r="S13" s="32">
        <f>VLOOKUP($C13,Baseline_SUB!$A$1:$AT$50,S$1,FALSE)</f>
        <v>-0.0187539889</v>
      </c>
      <c r="T13" s="32">
        <f>VLOOKUP($C13,Baseline_SUB!$A$1:$AT$50,T$1,FALSE)</f>
        <v>-0.0176623033</v>
      </c>
      <c r="U13" s="32">
        <f>VLOOKUP($C13,Baseline_SUB!$A$1:$AT$50,U$1,FALSE)</f>
        <v>-0.0165073299</v>
      </c>
      <c r="V13" s="32">
        <f>VLOOKUP($C13,Baseline_SUB!$A$1:$AT$50,V$1,FALSE)</f>
        <v>-0.0153900425</v>
      </c>
      <c r="W13" s="32">
        <f>VLOOKUP($C13,Baseline_SUB!$A$1:$AT$50,W$1,FALSE)</f>
        <v>-0.0143335213</v>
      </c>
      <c r="X13" s="32">
        <f>VLOOKUP($C13,Baseline_SUB!$A$1:$AT$50,X$1,FALSE)</f>
        <v>-0.0133406631</v>
      </c>
      <c r="Y13" s="32">
        <f>VLOOKUP($C13,Baseline_SUB!$A$1:$AT$50,Y$1,FALSE)</f>
        <v>-0.0124067117</v>
      </c>
      <c r="Z13" s="32">
        <f>VLOOKUP($C13,Baseline_SUB!$A$1:$AT$50,Z$1,FALSE)</f>
        <v>-0.0115242339</v>
      </c>
      <c r="AA13" s="32">
        <f>VLOOKUP($C13,Baseline_SUB!$A$1:$AT$50,AA$1,FALSE)</f>
        <v>-0.0106853966</v>
      </c>
      <c r="AB13" s="32">
        <f>VLOOKUP($C13,Baseline_SUB!$A$1:$AT$50,AB$1,FALSE)</f>
        <v>-0.00988343907</v>
      </c>
      <c r="AC13" s="32">
        <f>VLOOKUP($C13,Baseline_SUB!$A$1:$AT$50,AC$1,FALSE)</f>
        <v>-0.00911353453</v>
      </c>
      <c r="AD13" s="32">
        <f>VLOOKUP($C13,Baseline_SUB!$A$1:$AT$50,AD$1,FALSE)</f>
        <v>-0.00837442941</v>
      </c>
      <c r="AE13" s="32">
        <f>VLOOKUP($C13,Baseline_SUB!$A$1:$AT$50,AE$1,FALSE)</f>
        <v>-0.00767127447</v>
      </c>
      <c r="AF13" s="32">
        <f>VLOOKUP($C13,Baseline_SUB!$A$1:$AT$50,AF$1,FALSE)</f>
        <v>-0.0070111006</v>
      </c>
      <c r="AG13" s="32">
        <f>VLOOKUP($C13,Baseline_SUB!$A$1:$AT$50,AG$1,FALSE)</f>
        <v>-0.0063978831</v>
      </c>
      <c r="AH13" s="32">
        <f>VLOOKUP($C13,Baseline_SUB!$A$1:$AT$50,AH$1,FALSE)</f>
        <v>-0.00583336015</v>
      </c>
      <c r="AI13" s="32">
        <f>VLOOKUP($C13,Baseline_SUB!$A$1:$AT$50,AI$1,FALSE)</f>
        <v>-0.00531772251</v>
      </c>
      <c r="AJ13" s="32">
        <f>VLOOKUP($C13,Baseline_SUB!$A$1:$AT$50,AJ$1,FALSE)</f>
        <v>-0.00484995162</v>
      </c>
      <c r="AK13" s="32">
        <f>VLOOKUP($C13,Baseline_SUB!$A$1:$AT$50,AK$1,FALSE)</f>
        <v>-0.00442802801</v>
      </c>
      <c r="AL13" s="32">
        <f>VLOOKUP($C13,Baseline_SUB!$A$1:$AT$50,AL$1,FALSE)</f>
        <v>-0.0040493496</v>
      </c>
      <c r="AM13" s="32">
        <f>VLOOKUP($C13,Baseline_SUB!$A$1:$AT$50,AM$1,FALSE)</f>
        <v>-0.00371103412</v>
      </c>
    </row>
    <row r="14" ht="14.25" customHeight="1">
      <c r="B14" s="37" t="s">
        <v>75</v>
      </c>
      <c r="C14" s="38" t="s">
        <v>64</v>
      </c>
      <c r="D14" s="32">
        <f>VLOOKUP($C14,Baseline_SUB!$A$1:$AT$50,D$1,FALSE)</f>
        <v>-0.00388126425</v>
      </c>
      <c r="E14" s="32">
        <f>VLOOKUP($C14,Baseline_SUB!$A$1:$AT$50,E$1,FALSE)</f>
        <v>-0.00305593314</v>
      </c>
      <c r="F14" s="32">
        <f>VLOOKUP($C14,Baseline_SUB!$A$1:$AT$50,F$1,FALSE)</f>
        <v>-0.00224569136</v>
      </c>
      <c r="G14" s="32">
        <f>VLOOKUP($C14,Baseline_SUB!$A$1:$AT$50,G$1,FALSE)</f>
        <v>-0.00146698611</v>
      </c>
      <c r="H14" s="32">
        <f>VLOOKUP($C14,Baseline_SUB!$A$1:$AT$50,H$1,FALSE)</f>
        <v>-0.000744371594</v>
      </c>
      <c r="I14" s="32">
        <f>VLOOKUP($C14,Baseline_SUB!$A$1:$AT$50,I$1,FALSE)</f>
        <v>-0.0000852472283</v>
      </c>
      <c r="J14" s="32">
        <f>VLOOKUP($C14,Baseline_SUB!$A$1:$AT$50,J$1,FALSE)</f>
        <v>-0.00257842435</v>
      </c>
      <c r="K14" s="32">
        <f>VLOOKUP($C14,Baseline_SUB!$A$1:$AT$50,K$1,FALSE)</f>
        <v>-0.00493193401</v>
      </c>
      <c r="L14" s="32">
        <f>VLOOKUP($C14,Baseline_SUB!$A$1:$AT$50,L$1,FALSE)</f>
        <v>-0.00698341862</v>
      </c>
      <c r="M14" s="32">
        <f>VLOOKUP($C14,Baseline_SUB!$A$1:$AT$50,M$1,FALSE)</f>
        <v>-0.00821293273</v>
      </c>
      <c r="N14" s="32">
        <f>VLOOKUP($C14,Baseline_SUB!$A$1:$AT$50,N$1,FALSE)</f>
        <v>-0.0081551328</v>
      </c>
      <c r="O14" s="32">
        <f>VLOOKUP($C14,Baseline_SUB!$A$1:$AT$50,O$1,FALSE)</f>
        <v>-0.00817617631</v>
      </c>
      <c r="P14" s="32">
        <f>VLOOKUP($C14,Baseline_SUB!$A$1:$AT$50,P$1,FALSE)</f>
        <v>-0.00816451704</v>
      </c>
      <c r="Q14" s="32">
        <f>VLOOKUP($C14,Baseline_SUB!$A$1:$AT$50,Q$1,FALSE)</f>
        <v>-0.00813695988</v>
      </c>
      <c r="R14" s="32">
        <f>VLOOKUP($C14,Baseline_SUB!$A$1:$AT$50,R$1,FALSE)</f>
        <v>-0.00810485592</v>
      </c>
      <c r="S14" s="32">
        <f>VLOOKUP($C14,Baseline_SUB!$A$1:$AT$50,S$1,FALSE)</f>
        <v>-0.00807568758</v>
      </c>
      <c r="T14" s="32">
        <f>VLOOKUP($C14,Baseline_SUB!$A$1:$AT$50,T$1,FALSE)</f>
        <v>-0.00749199454</v>
      </c>
      <c r="U14" s="32">
        <f>VLOOKUP($C14,Baseline_SUB!$A$1:$AT$50,U$1,FALSE)</f>
        <v>-0.00694890585</v>
      </c>
      <c r="V14" s="32">
        <f>VLOOKUP($C14,Baseline_SUB!$A$1:$AT$50,V$1,FALSE)</f>
        <v>-0.00647678567</v>
      </c>
      <c r="W14" s="32">
        <f>VLOOKUP($C14,Baseline_SUB!$A$1:$AT$50,W$1,FALSE)</f>
        <v>-0.00606038259</v>
      </c>
      <c r="X14" s="32">
        <f>VLOOKUP($C14,Baseline_SUB!$A$1:$AT$50,X$1,FALSE)</f>
        <v>-0.0056830084</v>
      </c>
      <c r="Y14" s="32">
        <f>VLOOKUP($C14,Baseline_SUB!$A$1:$AT$50,Y$1,FALSE)</f>
        <v>-0.00533306184</v>
      </c>
      <c r="Z14" s="32">
        <f>VLOOKUP($C14,Baseline_SUB!$A$1:$AT$50,Z$1,FALSE)</f>
        <v>-0.0050036753</v>
      </c>
      <c r="AA14" s="32">
        <f>VLOOKUP($C14,Baseline_SUB!$A$1:$AT$50,AA$1,FALSE)</f>
        <v>-0.004691128</v>
      </c>
      <c r="AB14" s="32">
        <f>VLOOKUP($C14,Baseline_SUB!$A$1:$AT$50,AB$1,FALSE)</f>
        <v>-0.00439356835</v>
      </c>
      <c r="AC14" s="32">
        <f>VLOOKUP($C14,Baseline_SUB!$A$1:$AT$50,AC$1,FALSE)</f>
        <v>-0.0041101461</v>
      </c>
      <c r="AD14" s="32">
        <f>VLOOKUP($C14,Baseline_SUB!$A$1:$AT$50,AD$1,FALSE)</f>
        <v>-0.0038397704</v>
      </c>
      <c r="AE14" s="32">
        <f>VLOOKUP($C14,Baseline_SUB!$A$1:$AT$50,AE$1,FALSE)</f>
        <v>-0.0035822573</v>
      </c>
      <c r="AF14" s="32">
        <f>VLOOKUP($C14,Baseline_SUB!$A$1:$AT$50,AF$1,FALSE)</f>
        <v>-0.0033386004</v>
      </c>
      <c r="AG14" s="32">
        <f>VLOOKUP($C14,Baseline_SUB!$A$1:$AT$50,AG$1,FALSE)</f>
        <v>-0.0031090417</v>
      </c>
      <c r="AH14" s="32">
        <f>VLOOKUP($C14,Baseline_SUB!$A$1:$AT$50,AH$1,FALSE)</f>
        <v>-0.00289346766</v>
      </c>
      <c r="AI14" s="32">
        <f>VLOOKUP($C14,Baseline_SUB!$A$1:$AT$50,AI$1,FALSE)</f>
        <v>-0.00269162532</v>
      </c>
      <c r="AJ14" s="32">
        <f>VLOOKUP($C14,Baseline_SUB!$A$1:$AT$50,AJ$1,FALSE)</f>
        <v>-0.00250313009</v>
      </c>
      <c r="AK14" s="32">
        <f>VLOOKUP($C14,Baseline_SUB!$A$1:$AT$50,AK$1,FALSE)</f>
        <v>-0.00232740513</v>
      </c>
      <c r="AL14" s="32">
        <f>VLOOKUP($C14,Baseline_SUB!$A$1:$AT$50,AL$1,FALSE)</f>
        <v>-0.00216377268</v>
      </c>
      <c r="AM14" s="32">
        <f>VLOOKUP($C14,Baseline_SUB!$A$1:$AT$50,AM$1,FALSE)</f>
        <v>-0.00201151373</v>
      </c>
    </row>
    <row r="15" ht="14.25" customHeight="1">
      <c r="B15" s="37" t="s">
        <v>77</v>
      </c>
      <c r="C15" s="38" t="s">
        <v>66</v>
      </c>
      <c r="D15" s="32">
        <f>VLOOKUP($C15,Baseline_SUB!$A$1:$AT$50,D$1,FALSE)</f>
        <v>-0.00624993358</v>
      </c>
      <c r="E15" s="32">
        <f>VLOOKUP($C15,Baseline_SUB!$A$1:$AT$50,E$1,FALSE)</f>
        <v>-0.00488591795</v>
      </c>
      <c r="F15" s="32">
        <f>VLOOKUP($C15,Baseline_SUB!$A$1:$AT$50,F$1,FALSE)</f>
        <v>-0.00355281063</v>
      </c>
      <c r="G15" s="32">
        <f>VLOOKUP($C15,Baseline_SUB!$A$1:$AT$50,G$1,FALSE)</f>
        <v>-0.00228094415</v>
      </c>
      <c r="H15" s="32">
        <f>VLOOKUP($C15,Baseline_SUB!$A$1:$AT$50,H$1,FALSE)</f>
        <v>-0.0010948306</v>
      </c>
      <c r="I15" s="32">
        <f>VLOOKUP($C15,Baseline_SUB!$A$1:$AT$50,I$1,FALSE)</f>
        <v>-0.000000161084506</v>
      </c>
      <c r="J15" s="32">
        <f>VLOOKUP($C15,Baseline_SUB!$A$1:$AT$50,J$1,FALSE)</f>
        <v>-0.000000045888879</v>
      </c>
      <c r="K15" s="32">
        <f>VLOOKUP($C15,Baseline_SUB!$A$1:$AT$50,K$1,FALSE)</f>
        <v>-0.00474878128</v>
      </c>
      <c r="L15" s="32">
        <f>VLOOKUP($C15,Baseline_SUB!$A$1:$AT$50,L$1,FALSE)</f>
        <v>-0.0110281323</v>
      </c>
      <c r="M15" s="32">
        <f>VLOOKUP($C15,Baseline_SUB!$A$1:$AT$50,M$1,FALSE)</f>
        <v>-0.0136886702</v>
      </c>
      <c r="N15" s="32">
        <f>VLOOKUP($C15,Baseline_SUB!$A$1:$AT$50,N$1,FALSE)</f>
        <v>-0.0139438556</v>
      </c>
      <c r="O15" s="32">
        <f>VLOOKUP($C15,Baseline_SUB!$A$1:$AT$50,O$1,FALSE)</f>
        <v>-0.0142506991</v>
      </c>
      <c r="P15" s="32">
        <f>VLOOKUP($C15,Baseline_SUB!$A$1:$AT$50,P$1,FALSE)</f>
        <v>-0.0145078741</v>
      </c>
      <c r="Q15" s="32">
        <f>VLOOKUP($C15,Baseline_SUB!$A$1:$AT$50,Q$1,FALSE)</f>
        <v>-0.0147412991</v>
      </c>
      <c r="R15" s="32">
        <f>VLOOKUP($C15,Baseline_SUB!$A$1:$AT$50,R$1,FALSE)</f>
        <v>-0.0149704158</v>
      </c>
      <c r="S15" s="32">
        <f>VLOOKUP($C15,Baseline_SUB!$A$1:$AT$50,S$1,FALSE)</f>
        <v>-0.0152089771</v>
      </c>
      <c r="T15" s="32">
        <f>VLOOKUP($C15,Baseline_SUB!$A$1:$AT$50,T$1,FALSE)</f>
        <v>-0.0141043329</v>
      </c>
      <c r="U15" s="32">
        <f>VLOOKUP($C15,Baseline_SUB!$A$1:$AT$50,U$1,FALSE)</f>
        <v>-0.0131137258</v>
      </c>
      <c r="V15" s="32">
        <f>VLOOKUP($C15,Baseline_SUB!$A$1:$AT$50,V$1,FALSE)</f>
        <v>-0.0122346663</v>
      </c>
      <c r="W15" s="32">
        <f>VLOOKUP($C15,Baseline_SUB!$A$1:$AT$50,W$1,FALSE)</f>
        <v>-0.0114404745</v>
      </c>
      <c r="X15" s="32">
        <f>VLOOKUP($C15,Baseline_SUB!$A$1:$AT$50,X$1,FALSE)</f>
        <v>-0.0107102241</v>
      </c>
      <c r="Y15" s="32">
        <f>VLOOKUP($C15,Baseline_SUB!$A$1:$AT$50,Y$1,FALSE)</f>
        <v>-0.0100303357</v>
      </c>
      <c r="Z15" s="32">
        <f>VLOOKUP($C15,Baseline_SUB!$A$1:$AT$50,Z$1,FALSE)</f>
        <v>-0.00939302222</v>
      </c>
      <c r="AA15" s="32">
        <f>VLOOKUP($C15,Baseline_SUB!$A$1:$AT$50,AA$1,FALSE)</f>
        <v>-0.00879404191</v>
      </c>
      <c r="AB15" s="32">
        <f>VLOOKUP($C15,Baseline_SUB!$A$1:$AT$50,AB$1,FALSE)</f>
        <v>-0.00823110572</v>
      </c>
      <c r="AC15" s="32">
        <f>VLOOKUP($C15,Baseline_SUB!$A$1:$AT$50,AC$1,FALSE)</f>
        <v>-0.00770287632</v>
      </c>
      <c r="AD15" s="32">
        <f>VLOOKUP($C15,Baseline_SUB!$A$1:$AT$50,AD$1,FALSE)</f>
        <v>-0.00720684469</v>
      </c>
      <c r="AE15" s="32">
        <f>VLOOKUP($C15,Baseline_SUB!$A$1:$AT$50,AE$1,FALSE)</f>
        <v>-0.00674124129</v>
      </c>
      <c r="AF15" s="32">
        <f>VLOOKUP($C15,Baseline_SUB!$A$1:$AT$50,AF$1,FALSE)</f>
        <v>-0.0063061437</v>
      </c>
      <c r="AG15" s="32">
        <f>VLOOKUP($C15,Baseline_SUB!$A$1:$AT$50,AG$1,FALSE)</f>
        <v>-0.00590054774</v>
      </c>
      <c r="AH15" s="32">
        <f>VLOOKUP($C15,Baseline_SUB!$A$1:$AT$50,AH$1,FALSE)</f>
        <v>-0.00552299592</v>
      </c>
      <c r="AI15" s="32">
        <f>VLOOKUP($C15,Baseline_SUB!$A$1:$AT$50,AI$1,FALSE)</f>
        <v>-0.00517199033</v>
      </c>
      <c r="AJ15" s="32">
        <f>VLOOKUP($C15,Baseline_SUB!$A$1:$AT$50,AJ$1,FALSE)</f>
        <v>-0.00484600703</v>
      </c>
      <c r="AK15" s="32">
        <f>VLOOKUP($C15,Baseline_SUB!$A$1:$AT$50,AK$1,FALSE)</f>
        <v>-0.00454334296</v>
      </c>
      <c r="AL15" s="32">
        <f>VLOOKUP($C15,Baseline_SUB!$A$1:$AT$50,AL$1,FALSE)</f>
        <v>-0.00426225598</v>
      </c>
      <c r="AM15" s="32">
        <f>VLOOKUP($C15,Baseline_SUB!$A$1:$AT$50,AM$1,FALSE)</f>
        <v>-0.00400105234</v>
      </c>
    </row>
    <row r="16" ht="14.25" customHeight="1">
      <c r="B16" s="3" t="s">
        <v>427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ht="14.25" customHeight="1">
      <c r="B17" s="37" t="s">
        <v>71</v>
      </c>
      <c r="C17" s="38" t="s">
        <v>82</v>
      </c>
      <c r="D17" s="35">
        <f>VLOOKUP($C17,Baseline_SUB!$A$1:$AT$50,D$1,FALSE)</f>
        <v>-0.000000273985583</v>
      </c>
      <c r="E17" s="35">
        <f>VLOOKUP($C17,Baseline_SUB!$A$1:$AT$50,E$1,FALSE)</f>
        <v>-0.000000275757074</v>
      </c>
      <c r="F17" s="35">
        <f>VLOOKUP($C17,Baseline_SUB!$A$1:$AT$50,F$1,FALSE)</f>
        <v>-0.000000276489266</v>
      </c>
      <c r="G17" s="35">
        <f>VLOOKUP($C17,Baseline_SUB!$A$1:$AT$50,G$1,FALSE)</f>
        <v>-0.000000280311522</v>
      </c>
      <c r="H17" s="35">
        <f>VLOOKUP($C17,Baseline_SUB!$A$1:$AT$50,H$1,FALSE)</f>
        <v>-0.000000289015603</v>
      </c>
      <c r="I17" s="35">
        <f>VLOOKUP($C17,Baseline_SUB!$A$1:$AT$50,I$1,FALSE)</f>
        <v>-0.000000301662155</v>
      </c>
      <c r="J17" s="35">
        <f>VLOOKUP($C17,Baseline_SUB!$A$1:$AT$50,J$1,FALSE)</f>
        <v>-16.95219017</v>
      </c>
      <c r="K17" s="35">
        <f>VLOOKUP($C17,Baseline_SUB!$A$1:$AT$50,K$1,FALSE)</f>
        <v>-43.20313166</v>
      </c>
      <c r="L17" s="35">
        <f>VLOOKUP($C17,Baseline_SUB!$A$1:$AT$50,L$1,FALSE)</f>
        <v>-67.6218813</v>
      </c>
      <c r="M17" s="35">
        <f>VLOOKUP($C17,Baseline_SUB!$A$1:$AT$50,M$1,FALSE)</f>
        <v>-86.98037476</v>
      </c>
      <c r="N17" s="35">
        <f>VLOOKUP($C17,Baseline_SUB!$A$1:$AT$50,N$1,FALSE)</f>
        <v>-97.72862247</v>
      </c>
      <c r="O17" s="35">
        <f>VLOOKUP($C17,Baseline_SUB!$A$1:$AT$50,O$1,FALSE)</f>
        <v>-96.49398743</v>
      </c>
      <c r="P17" s="35">
        <f>VLOOKUP($C17,Baseline_SUB!$A$1:$AT$50,P$1,FALSE)</f>
        <v>-94.81943616</v>
      </c>
      <c r="Q17" s="35">
        <f>VLOOKUP($C17,Baseline_SUB!$A$1:$AT$50,Q$1,FALSE)</f>
        <v>-92.66146419</v>
      </c>
      <c r="R17" s="35">
        <f>VLOOKUP($C17,Baseline_SUB!$A$1:$AT$50,R$1,FALSE)</f>
        <v>-93.48377118</v>
      </c>
      <c r="S17" s="35">
        <f>VLOOKUP($C17,Baseline_SUB!$A$1:$AT$50,S$1,FALSE)</f>
        <v>-93.87003214</v>
      </c>
      <c r="T17" s="35">
        <f>VLOOKUP($C17,Baseline_SUB!$A$1:$AT$50,T$1,FALSE)</f>
        <v>-94.82938744</v>
      </c>
      <c r="U17" s="35">
        <f>VLOOKUP($C17,Baseline_SUB!$A$1:$AT$50,U$1,FALSE)</f>
        <v>-92.99782856</v>
      </c>
      <c r="V17" s="35">
        <f>VLOOKUP($C17,Baseline_SUB!$A$1:$AT$50,V$1,FALSE)</f>
        <v>-90.6993975</v>
      </c>
      <c r="W17" s="35">
        <f>VLOOKUP($C17,Baseline_SUB!$A$1:$AT$50,W$1,FALSE)</f>
        <v>-88.79706052</v>
      </c>
      <c r="X17" s="35">
        <f>VLOOKUP($C17,Baseline_SUB!$A$1:$AT$50,X$1,FALSE)</f>
        <v>-87.4852412</v>
      </c>
      <c r="Y17" s="35">
        <f>VLOOKUP($C17,Baseline_SUB!$A$1:$AT$50,Y$1,FALSE)</f>
        <v>-86.68361581</v>
      </c>
      <c r="Z17" s="35">
        <f>VLOOKUP($C17,Baseline_SUB!$A$1:$AT$50,Z$1,FALSE)</f>
        <v>-86.20520301</v>
      </c>
      <c r="AA17" s="35">
        <f>VLOOKUP($C17,Baseline_SUB!$A$1:$AT$50,AA$1,FALSE)</f>
        <v>-85.8241304</v>
      </c>
      <c r="AB17" s="35">
        <f>VLOOKUP($C17,Baseline_SUB!$A$1:$AT$50,AB$1,FALSE)</f>
        <v>-85.30239392</v>
      </c>
      <c r="AC17" s="35">
        <f>VLOOKUP($C17,Baseline_SUB!$A$1:$AT$50,AC$1,FALSE)</f>
        <v>-84.40307121</v>
      </c>
      <c r="AD17" s="35">
        <f>VLOOKUP($C17,Baseline_SUB!$A$1:$AT$50,AD$1,FALSE)</f>
        <v>-83.02694447</v>
      </c>
      <c r="AE17" s="35">
        <f>VLOOKUP($C17,Baseline_SUB!$A$1:$AT$50,AE$1,FALSE)</f>
        <v>-81.24154795</v>
      </c>
      <c r="AF17" s="35">
        <f>VLOOKUP($C17,Baseline_SUB!$A$1:$AT$50,AF$1,FALSE)</f>
        <v>-79.11596569</v>
      </c>
      <c r="AG17" s="35">
        <f>VLOOKUP($C17,Baseline_SUB!$A$1:$AT$50,AG$1,FALSE)</f>
        <v>-76.71578686</v>
      </c>
      <c r="AH17" s="35">
        <f>VLOOKUP($C17,Baseline_SUB!$A$1:$AT$50,AH$1,FALSE)</f>
        <v>-74.10370488</v>
      </c>
      <c r="AI17" s="35">
        <f>VLOOKUP($C17,Baseline_SUB!$A$1:$AT$50,AI$1,FALSE)</f>
        <v>-71.33993322</v>
      </c>
      <c r="AJ17" s="35">
        <f>VLOOKUP($C17,Baseline_SUB!$A$1:$AT$50,AJ$1,FALSE)</f>
        <v>-68.48255208</v>
      </c>
      <c r="AK17" s="35">
        <f>VLOOKUP($C17,Baseline_SUB!$A$1:$AT$50,AK$1,FALSE)</f>
        <v>-65.58765435</v>
      </c>
      <c r="AL17" s="35">
        <f>VLOOKUP($C17,Baseline_SUB!$A$1:$AT$50,AL$1,FALSE)</f>
        <v>-62.70815152</v>
      </c>
      <c r="AM17" s="35">
        <f>VLOOKUP($C17,Baseline_SUB!$A$1:$AT$50,AM$1,FALSE)</f>
        <v>-59.89337416</v>
      </c>
    </row>
    <row r="18" ht="14.25" customHeight="1">
      <c r="B18" s="37" t="s">
        <v>73</v>
      </c>
      <c r="C18" s="38" t="s">
        <v>83</v>
      </c>
      <c r="D18" s="35">
        <f>VLOOKUP($C18,Baseline_SUB!$A$1:$AT$50,D$1,FALSE)</f>
        <v>-60</v>
      </c>
      <c r="E18" s="35">
        <f>VLOOKUP($C18,Baseline_SUB!$A$1:$AT$50,E$1,FALSE)</f>
        <v>-153.2696587</v>
      </c>
      <c r="F18" s="35">
        <f>VLOOKUP($C18,Baseline_SUB!$A$1:$AT$50,F$1,FALSE)</f>
        <v>-240.3766553</v>
      </c>
      <c r="G18" s="35">
        <f>VLOOKUP($C18,Baseline_SUB!$A$1:$AT$50,G$1,FALSE)</f>
        <v>-324.3865304</v>
      </c>
      <c r="H18" s="35">
        <f>VLOOKUP($C18,Baseline_SUB!$A$1:$AT$50,H$1,FALSE)</f>
        <v>-407.6690963</v>
      </c>
      <c r="I18" s="35">
        <f>VLOOKUP($C18,Baseline_SUB!$A$1:$AT$50,I$1,FALSE)</f>
        <v>-489.6710225</v>
      </c>
      <c r="J18" s="35">
        <f>VLOOKUP($C18,Baseline_SUB!$A$1:$AT$50,J$1,FALSE)</f>
        <v>-1274.018195</v>
      </c>
      <c r="K18" s="35">
        <f>VLOOKUP($C18,Baseline_SUB!$A$1:$AT$50,K$1,FALSE)</f>
        <v>-1578.205087</v>
      </c>
      <c r="L18" s="35">
        <f>VLOOKUP($C18,Baseline_SUB!$A$1:$AT$50,L$1,FALSE)</f>
        <v>-1870.707376</v>
      </c>
      <c r="M18" s="35">
        <f>VLOOKUP($C18,Baseline_SUB!$A$1:$AT$50,M$1,FALSE)</f>
        <v>-2122.148233</v>
      </c>
      <c r="N18" s="35">
        <f>VLOOKUP($C18,Baseline_SUB!$A$1:$AT$50,N$1,FALSE)</f>
        <v>-2299.346399</v>
      </c>
      <c r="O18" s="35">
        <f>VLOOKUP($C18,Baseline_SUB!$A$1:$AT$50,O$1,FALSE)</f>
        <v>-2383.178685</v>
      </c>
      <c r="P18" s="35">
        <f>VLOOKUP($C18,Baseline_SUB!$A$1:$AT$50,P$1,FALSE)</f>
        <v>-2467.365927</v>
      </c>
      <c r="Q18" s="35">
        <f>VLOOKUP($C18,Baseline_SUB!$A$1:$AT$50,Q$1,FALSE)</f>
        <v>-2551.423506</v>
      </c>
      <c r="R18" s="35">
        <f>VLOOKUP($C18,Baseline_SUB!$A$1:$AT$50,R$1,FALSE)</f>
        <v>-2668.556241</v>
      </c>
      <c r="S18" s="35">
        <f>VLOOKUP($C18,Baseline_SUB!$A$1:$AT$50,S$1,FALSE)</f>
        <v>-2787.17475</v>
      </c>
      <c r="T18" s="35">
        <f>VLOOKUP($C18,Baseline_SUB!$A$1:$AT$50,T$1,FALSE)</f>
        <v>-2777.474549</v>
      </c>
      <c r="U18" s="35">
        <f>VLOOKUP($C18,Baseline_SUB!$A$1:$AT$50,U$1,FALSE)</f>
        <v>-2753.581974</v>
      </c>
      <c r="V18" s="35">
        <f>VLOOKUP($C18,Baseline_SUB!$A$1:$AT$50,V$1,FALSE)</f>
        <v>-2726.991179</v>
      </c>
      <c r="W18" s="35">
        <f>VLOOKUP($C18,Baseline_SUB!$A$1:$AT$50,W$1,FALSE)</f>
        <v>-2700.153173</v>
      </c>
      <c r="X18" s="35">
        <f>VLOOKUP($C18,Baseline_SUB!$A$1:$AT$50,X$1,FALSE)</f>
        <v>-2672.972784</v>
      </c>
      <c r="Y18" s="35">
        <f>VLOOKUP($C18,Baseline_SUB!$A$1:$AT$50,Y$1,FALSE)</f>
        <v>-2644.005438</v>
      </c>
      <c r="Z18" s="35">
        <f>VLOOKUP($C18,Baseline_SUB!$A$1:$AT$50,Z$1,FALSE)</f>
        <v>-2610.992921</v>
      </c>
      <c r="AA18" s="35">
        <f>VLOOKUP($C18,Baseline_SUB!$A$1:$AT$50,AA$1,FALSE)</f>
        <v>-2571.263237</v>
      </c>
      <c r="AB18" s="35">
        <f>VLOOKUP($C18,Baseline_SUB!$A$1:$AT$50,AB$1,FALSE)</f>
        <v>-2522.111745</v>
      </c>
      <c r="AC18" s="35">
        <f>VLOOKUP($C18,Baseline_SUB!$A$1:$AT$50,AC$1,FALSE)</f>
        <v>-2461.153477</v>
      </c>
      <c r="AD18" s="35">
        <f>VLOOKUP($C18,Baseline_SUB!$A$1:$AT$50,AD$1,FALSE)</f>
        <v>-2389.060245</v>
      </c>
      <c r="AE18" s="35">
        <f>VLOOKUP($C18,Baseline_SUB!$A$1:$AT$50,AE$1,FALSE)</f>
        <v>-2309.365721</v>
      </c>
      <c r="AF18" s="35">
        <f>VLOOKUP($C18,Baseline_SUB!$A$1:$AT$50,AF$1,FALSE)</f>
        <v>-2224.967625</v>
      </c>
      <c r="AG18" s="35">
        <f>VLOOKUP($C18,Baseline_SUB!$A$1:$AT$50,AG$1,FALSE)</f>
        <v>-2138.366653</v>
      </c>
      <c r="AH18" s="35">
        <f>VLOOKUP($C18,Baseline_SUB!$A$1:$AT$50,AH$1,FALSE)</f>
        <v>-2051.695371</v>
      </c>
      <c r="AI18" s="35">
        <f>VLOOKUP($C18,Baseline_SUB!$A$1:$AT$50,AI$1,FALSE)</f>
        <v>-1966.752002</v>
      </c>
      <c r="AJ18" s="35">
        <f>VLOOKUP($C18,Baseline_SUB!$A$1:$AT$50,AJ$1,FALSE)</f>
        <v>-1885.010259</v>
      </c>
      <c r="AK18" s="35">
        <f>VLOOKUP($C18,Baseline_SUB!$A$1:$AT$50,AK$1,FALSE)</f>
        <v>-1807.625296</v>
      </c>
      <c r="AL18" s="35">
        <f>VLOOKUP($C18,Baseline_SUB!$A$1:$AT$50,AL$1,FALSE)</f>
        <v>-1735.495353</v>
      </c>
      <c r="AM18" s="35">
        <f>VLOOKUP($C18,Baseline_SUB!$A$1:$AT$50,AM$1,FALSE)</f>
        <v>-1669.324484</v>
      </c>
    </row>
    <row r="19" ht="14.25" customHeight="1">
      <c r="B19" s="37" t="s">
        <v>75</v>
      </c>
      <c r="C19" s="38" t="s">
        <v>84</v>
      </c>
      <c r="D19" s="35">
        <f>VLOOKUP($C19,Baseline_SUB!$A$1:$AT$50,D$1,FALSE)</f>
        <v>-328.7</v>
      </c>
      <c r="E19" s="35">
        <f>VLOOKUP($C19,Baseline_SUB!$A$1:$AT$50,E$1,FALSE)</f>
        <v>-262.5018395</v>
      </c>
      <c r="F19" s="35">
        <f>VLOOKUP($C19,Baseline_SUB!$A$1:$AT$50,F$1,FALSE)</f>
        <v>-195.7220778</v>
      </c>
      <c r="G19" s="35">
        <f>VLOOKUP($C19,Baseline_SUB!$A$1:$AT$50,G$1,FALSE)</f>
        <v>-131.393732</v>
      </c>
      <c r="H19" s="35">
        <f>VLOOKUP($C19,Baseline_SUB!$A$1:$AT$50,H$1,FALSE)</f>
        <v>-69.30071812</v>
      </c>
      <c r="I19" s="35">
        <f>VLOOKUP($C19,Baseline_SUB!$A$1:$AT$50,I$1,FALSE)</f>
        <v>-8.256777355</v>
      </c>
      <c r="J19" s="35">
        <f>VLOOKUP($C19,Baseline_SUB!$A$1:$AT$50,J$1,FALSE)</f>
        <v>-257.6501516</v>
      </c>
      <c r="K19" s="35">
        <f>VLOOKUP($C19,Baseline_SUB!$A$1:$AT$50,K$1,FALSE)</f>
        <v>-508.400302</v>
      </c>
      <c r="L19" s="35">
        <f>VLOOKUP($C19,Baseline_SUB!$A$1:$AT$50,L$1,FALSE)</f>
        <v>-743.2565396</v>
      </c>
      <c r="M19" s="35">
        <f>VLOOKUP($C19,Baseline_SUB!$A$1:$AT$50,M$1,FALSE)</f>
        <v>-905.2697857</v>
      </c>
      <c r="N19" s="35">
        <f>VLOOKUP($C19,Baseline_SUB!$A$1:$AT$50,N$1,FALSE)</f>
        <v>-936.2954298</v>
      </c>
      <c r="O19" s="35">
        <f>VLOOKUP($C19,Baseline_SUB!$A$1:$AT$50,O$1,FALSE)</f>
        <v>-984.0943574</v>
      </c>
      <c r="P19" s="35">
        <f>VLOOKUP($C19,Baseline_SUB!$A$1:$AT$50,P$1,FALSE)</f>
        <v>-1034.214286</v>
      </c>
      <c r="Q19" s="35">
        <f>VLOOKUP($C19,Baseline_SUB!$A$1:$AT$50,Q$1,FALSE)</f>
        <v>-1086.858809</v>
      </c>
      <c r="R19" s="35">
        <f>VLOOKUP($C19,Baseline_SUB!$A$1:$AT$50,R$1,FALSE)</f>
        <v>-1142.144246</v>
      </c>
      <c r="S19" s="35">
        <f>VLOOKUP($C19,Baseline_SUB!$A$1:$AT$50,S$1,FALSE)</f>
        <v>-1200.190136</v>
      </c>
      <c r="T19" s="35">
        <f>VLOOKUP($C19,Baseline_SUB!$A$1:$AT$50,T$1,FALSE)</f>
        <v>-1178.148956</v>
      </c>
      <c r="U19" s="35">
        <f>VLOOKUP($C19,Baseline_SUB!$A$1:$AT$50,U$1,FALSE)</f>
        <v>-1159.144572</v>
      </c>
      <c r="V19" s="35">
        <f>VLOOKUP($C19,Baseline_SUB!$A$1:$AT$50,V$1,FALSE)</f>
        <v>-1147.634086</v>
      </c>
      <c r="W19" s="35">
        <f>VLOOKUP($C19,Baseline_SUB!$A$1:$AT$50,W$1,FALSE)</f>
        <v>-1141.656748</v>
      </c>
      <c r="X19" s="35">
        <f>VLOOKUP($C19,Baseline_SUB!$A$1:$AT$50,X$1,FALSE)</f>
        <v>-1138.663546</v>
      </c>
      <c r="Y19" s="35">
        <f>VLOOKUP($C19,Baseline_SUB!$A$1:$AT$50,Y$1,FALSE)</f>
        <v>-1136.533584</v>
      </c>
      <c r="Z19" s="35">
        <f>VLOOKUP($C19,Baseline_SUB!$A$1:$AT$50,Z$1,FALSE)</f>
        <v>-1133.659804</v>
      </c>
      <c r="AA19" s="35">
        <f>VLOOKUP($C19,Baseline_SUB!$A$1:$AT$50,AA$1,FALSE)</f>
        <v>-1128.842045</v>
      </c>
      <c r="AB19" s="35">
        <f>VLOOKUP($C19,Baseline_SUB!$A$1:$AT$50,AB$1,FALSE)</f>
        <v>-1121.17556</v>
      </c>
      <c r="AC19" s="35">
        <f>VLOOKUP($C19,Baseline_SUB!$A$1:$AT$50,AC$1,FALSE)</f>
        <v>-1109.964563</v>
      </c>
      <c r="AD19" s="35">
        <f>VLOOKUP($C19,Baseline_SUB!$A$1:$AT$50,AD$1,FALSE)</f>
        <v>-1095.411086</v>
      </c>
      <c r="AE19" s="35">
        <f>VLOOKUP($C19,Baseline_SUB!$A$1:$AT$50,AE$1,FALSE)</f>
        <v>-1078.40519</v>
      </c>
      <c r="AF19" s="35">
        <f>VLOOKUP($C19,Baseline_SUB!$A$1:$AT$50,AF$1,FALSE)</f>
        <v>-1059.502382</v>
      </c>
      <c r="AG19" s="35">
        <f>VLOOKUP($C19,Baseline_SUB!$A$1:$AT$50,AG$1,FALSE)</f>
        <v>-1039.136071</v>
      </c>
      <c r="AH19" s="35">
        <f>VLOOKUP($C19,Baseline_SUB!$A$1:$AT$50,AH$1,FALSE)</f>
        <v>-1017.683472</v>
      </c>
      <c r="AI19" s="35">
        <f>VLOOKUP($C19,Baseline_SUB!$A$1:$AT$50,AI$1,FALSE)</f>
        <v>-995.4937439</v>
      </c>
      <c r="AJ19" s="35">
        <f>VLOOKUP($C19,Baseline_SUB!$A$1:$AT$50,AJ$1,FALSE)</f>
        <v>-972.8810242</v>
      </c>
      <c r="AK19" s="35">
        <f>VLOOKUP($C19,Baseline_SUB!$A$1:$AT$50,AK$1,FALSE)</f>
        <v>-950.1015746</v>
      </c>
      <c r="AL19" s="35">
        <f>VLOOKUP($C19,Baseline_SUB!$A$1:$AT$50,AL$1,FALSE)</f>
        <v>-927.3631073</v>
      </c>
      <c r="AM19" s="35">
        <f>VLOOKUP($C19,Baseline_SUB!$A$1:$AT$50,AM$1,FALSE)</f>
        <v>-904.8338059</v>
      </c>
    </row>
    <row r="20" ht="14.25" customHeight="1">
      <c r="B20" s="37" t="s">
        <v>77</v>
      </c>
      <c r="C20" s="38" t="s">
        <v>85</v>
      </c>
      <c r="D20" s="35">
        <f>VLOOKUP($C20,Baseline_SUB!$A$1:$AT$50,D$1,FALSE)</f>
        <v>-529.3</v>
      </c>
      <c r="E20" s="35">
        <f>VLOOKUP($C20,Baseline_SUB!$A$1:$AT$50,E$1,FALSE)</f>
        <v>-419.6958475</v>
      </c>
      <c r="F20" s="35">
        <f>VLOOKUP($C20,Baseline_SUB!$A$1:$AT$50,F$1,FALSE)</f>
        <v>-309.6433869</v>
      </c>
      <c r="G20" s="35">
        <f>VLOOKUP($C20,Baseline_SUB!$A$1:$AT$50,G$1,FALSE)</f>
        <v>-204.2976159</v>
      </c>
      <c r="H20" s="35">
        <f>VLOOKUP($C20,Baseline_SUB!$A$1:$AT$50,H$1,FALSE)</f>
        <v>-101.9283211</v>
      </c>
      <c r="I20" s="35">
        <f>VLOOKUP($C20,Baseline_SUB!$A$1:$AT$50,I$1,FALSE)</f>
        <v>-0.0156021366</v>
      </c>
      <c r="J20" s="35">
        <f>VLOOKUP($C20,Baseline_SUB!$A$1:$AT$50,J$1,FALSE)</f>
        <v>-0.00458546579</v>
      </c>
      <c r="K20" s="35">
        <f>VLOOKUP($C20,Baseline_SUB!$A$1:$AT$50,K$1,FALSE)</f>
        <v>-489.520304</v>
      </c>
      <c r="L20" s="35">
        <f>VLOOKUP($C20,Baseline_SUB!$A$1:$AT$50,L$1,FALSE)</f>
        <v>-1173.741961</v>
      </c>
      <c r="M20" s="35">
        <f>VLOOKUP($C20,Baseline_SUB!$A$1:$AT$50,M$1,FALSE)</f>
        <v>-1508.832462</v>
      </c>
      <c r="N20" s="35">
        <f>VLOOKUP($C20,Baseline_SUB!$A$1:$AT$50,N$1,FALSE)</f>
        <v>-1600.901979</v>
      </c>
      <c r="O20" s="35">
        <f>VLOOKUP($C20,Baseline_SUB!$A$1:$AT$50,O$1,FALSE)</f>
        <v>-1715.231185</v>
      </c>
      <c r="P20" s="35">
        <f>VLOOKUP($C20,Baseline_SUB!$A$1:$AT$50,P$1,FALSE)</f>
        <v>-1837.73891</v>
      </c>
      <c r="Q20" s="35">
        <f>VLOOKUP($C20,Baseline_SUB!$A$1:$AT$50,Q$1,FALSE)</f>
        <v>-1969.004519</v>
      </c>
      <c r="R20" s="35">
        <f>VLOOKUP($C20,Baseline_SUB!$A$1:$AT$50,R$1,FALSE)</f>
        <v>-2109.645675</v>
      </c>
      <c r="S20" s="35">
        <f>VLOOKUP($C20,Baseline_SUB!$A$1:$AT$50,S$1,FALSE)</f>
        <v>-2260.323242</v>
      </c>
      <c r="T20" s="35">
        <f>VLOOKUP($C20,Baseline_SUB!$A$1:$AT$50,T$1,FALSE)</f>
        <v>-2217.968124</v>
      </c>
      <c r="U20" s="35">
        <f>VLOOKUP($C20,Baseline_SUB!$A$1:$AT$50,U$1,FALSE)</f>
        <v>-2187.496047</v>
      </c>
      <c r="V20" s="35">
        <f>VLOOKUP($C20,Baseline_SUB!$A$1:$AT$50,V$1,FALSE)</f>
        <v>-2167.88401</v>
      </c>
      <c r="W20" s="35">
        <f>VLOOKUP($C20,Baseline_SUB!$A$1:$AT$50,W$1,FALSE)</f>
        <v>-2155.160124</v>
      </c>
      <c r="X20" s="35">
        <f>VLOOKUP($C20,Baseline_SUB!$A$1:$AT$50,X$1,FALSE)</f>
        <v>-2145.930618</v>
      </c>
      <c r="Y20" s="35">
        <f>VLOOKUP($C20,Baseline_SUB!$A$1:$AT$50,Y$1,FALSE)</f>
        <v>-2137.573821</v>
      </c>
      <c r="Z20" s="35">
        <f>VLOOKUP($C20,Baseline_SUB!$A$1:$AT$50,Z$1,FALSE)</f>
        <v>-2128.134039</v>
      </c>
      <c r="AA20" s="35">
        <f>VLOOKUP($C20,Baseline_SUB!$A$1:$AT$50,AA$1,FALSE)</f>
        <v>-2116.140136</v>
      </c>
      <c r="AB20" s="35">
        <f>VLOOKUP($C20,Baseline_SUB!$A$1:$AT$50,AB$1,FALSE)</f>
        <v>-2100.459997</v>
      </c>
      <c r="AC20" s="35">
        <f>VLOOKUP($C20,Baseline_SUB!$A$1:$AT$50,AC$1,FALSE)</f>
        <v>-2080.198499</v>
      </c>
      <c r="AD20" s="35">
        <f>VLOOKUP($C20,Baseline_SUB!$A$1:$AT$50,AD$1,FALSE)</f>
        <v>-2055.971255</v>
      </c>
      <c r="AE20" s="35">
        <f>VLOOKUP($C20,Baseline_SUB!$A$1:$AT$50,AE$1,FALSE)</f>
        <v>-2029.387895</v>
      </c>
      <c r="AF20" s="35">
        <f>VLOOKUP($C20,Baseline_SUB!$A$1:$AT$50,AF$1,FALSE)</f>
        <v>-2001.250069</v>
      </c>
      <c r="AG20" s="35">
        <f>VLOOKUP($C20,Baseline_SUB!$A$1:$AT$50,AG$1,FALSE)</f>
        <v>-1972.142085</v>
      </c>
      <c r="AH20" s="35">
        <f>VLOOKUP($C20,Baseline_SUB!$A$1:$AT$50,AH$1,FALSE)</f>
        <v>-1942.534815</v>
      </c>
      <c r="AI20" s="35">
        <f>VLOOKUP($C20,Baseline_SUB!$A$1:$AT$50,AI$1,FALSE)</f>
        <v>-1912.853165</v>
      </c>
      <c r="AJ20" s="35">
        <f>VLOOKUP($C20,Baseline_SUB!$A$1:$AT$50,AJ$1,FALSE)</f>
        <v>-1883.477132</v>
      </c>
      <c r="AK20" s="35">
        <f>VLOOKUP($C20,Baseline_SUB!$A$1:$AT$50,AK$1,FALSE)</f>
        <v>-1854.699575</v>
      </c>
      <c r="AL20" s="35">
        <f>VLOOKUP($C20,Baseline_SUB!$A$1:$AT$50,AL$1,FALSE)</f>
        <v>-1826.744091</v>
      </c>
      <c r="AM20" s="35">
        <f>VLOOKUP($C20,Baseline_SUB!$A$1:$AT$50,AM$1,FALSE)</f>
        <v>-1799.782598</v>
      </c>
      <c r="AO20" s="38" t="s">
        <v>428</v>
      </c>
      <c r="AP20" s="38" t="s">
        <v>429</v>
      </c>
    </row>
    <row r="21" ht="14.25" customHeight="1">
      <c r="B21" s="37"/>
      <c r="C21" s="38" t="s">
        <v>47</v>
      </c>
      <c r="D21" s="32">
        <f>VLOOKUP($C21,Baseline_SUB!$A$1:$AT$50,D$1,FALSE)</f>
        <v>0.01908001</v>
      </c>
      <c r="E21" s="32">
        <f>VLOOKUP($C21,Baseline_SUB!$A$1:$AT$50,E$1,FALSE)</f>
        <v>0.01416276183</v>
      </c>
      <c r="F21" s="32">
        <f>VLOOKUP($C21,Baseline_SUB!$A$1:$AT$50,F$1,FALSE)</f>
        <v>0.01407251809</v>
      </c>
      <c r="G21" s="32">
        <f>VLOOKUP($C21,Baseline_SUB!$A$1:$AT$50,G$1,FALSE)</f>
        <v>0.02762731749</v>
      </c>
      <c r="H21" s="32">
        <f>VLOOKUP($C21,Baseline_SUB!$A$1:$AT$50,H$1,FALSE)</f>
        <v>0.03945383611</v>
      </c>
      <c r="I21" s="32">
        <f>VLOOKUP($C21,Baseline_SUB!$A$1:$AT$50,I$1,FALSE)</f>
        <v>0.04018413497</v>
      </c>
      <c r="J21" s="32">
        <f>VLOOKUP($C21,Baseline_SUB!$A$1:$AT$50,J$1,FALSE)</f>
        <v>0.0410412376</v>
      </c>
      <c r="K21" s="32">
        <f>VLOOKUP($C21,Baseline_SUB!$A$1:$AT$50,K$1,FALSE)</f>
        <v>0.04187575783</v>
      </c>
      <c r="L21" s="32">
        <f>VLOOKUP($C21,Baseline_SUB!$A$1:$AT$50,L$1,FALSE)</f>
        <v>0.04269946374</v>
      </c>
      <c r="M21" s="32">
        <f>VLOOKUP($C21,Baseline_SUB!$A$1:$AT$50,M$1,FALSE)</f>
        <v>0.04350074591</v>
      </c>
      <c r="N21" s="32">
        <f>VLOOKUP($C21,Baseline_SUB!$A$1:$AT$50,N$1,FALSE)</f>
        <v>0.04426482172</v>
      </c>
      <c r="O21" s="32">
        <f>VLOOKUP($C21,Baseline_SUB!$A$1:$AT$50,O$1,FALSE)</f>
        <v>0.04499641857</v>
      </c>
      <c r="P21" s="32">
        <f>VLOOKUP($C21,Baseline_SUB!$A$1:$AT$50,P$1,FALSE)</f>
        <v>0.0457291537</v>
      </c>
      <c r="Q21" s="32">
        <f>VLOOKUP($C21,Baseline_SUB!$A$1:$AT$50,Q$1,FALSE)</f>
        <v>0.04647247552</v>
      </c>
      <c r="R21" s="32">
        <f>VLOOKUP($C21,Baseline_SUB!$A$1:$AT$50,R$1,FALSE)</f>
        <v>0.04724888694</v>
      </c>
      <c r="S21" s="32">
        <f>VLOOKUP($C21,Baseline_SUB!$A$1:$AT$50,S$1,FALSE)</f>
        <v>0.04809287522</v>
      </c>
      <c r="T21" s="32">
        <f>VLOOKUP($C21,Baseline_SUB!$A$1:$AT$50,T$1,FALSE)</f>
        <v>0.05106772157</v>
      </c>
      <c r="U21" s="32">
        <f>VLOOKUP($C21,Baseline_SUB!$A$1:$AT$50,U$1,FALSE)</f>
        <v>0.05411231732</v>
      </c>
      <c r="V21" s="32">
        <f>VLOOKUP($C21,Baseline_SUB!$A$1:$AT$50,V$1,FALSE)</f>
        <v>0.05641461694</v>
      </c>
      <c r="W21" s="32">
        <f>VLOOKUP($C21,Baseline_SUB!$A$1:$AT$50,W$1,FALSE)</f>
        <v>0.05805307797</v>
      </c>
      <c r="X21" s="32">
        <f>VLOOKUP($C21,Baseline_SUB!$A$1:$AT$50,X$1,FALSE)</f>
        <v>0.05906481793</v>
      </c>
      <c r="Y21" s="32">
        <f>VLOOKUP($C21,Baseline_SUB!$A$1:$AT$50,Y$1,FALSE)</f>
        <v>0.05947287512</v>
      </c>
      <c r="Z21" s="32">
        <f>VLOOKUP($C21,Baseline_SUB!$A$1:$AT$50,Z$1,FALSE)</f>
        <v>0.05928840325</v>
      </c>
      <c r="AA21" s="32">
        <f>VLOOKUP($C21,Baseline_SUB!$A$1:$AT$50,AA$1,FALSE)</f>
        <v>0.05851592505</v>
      </c>
      <c r="AB21" s="32">
        <f>VLOOKUP($C21,Baseline_SUB!$A$1:$AT$50,AB$1,FALSE)</f>
        <v>0.05715823281</v>
      </c>
      <c r="AC21" s="32">
        <f>VLOOKUP($C21,Baseline_SUB!$A$1:$AT$50,AC$1,FALSE)</f>
        <v>0.05521884691</v>
      </c>
      <c r="AD21" s="32">
        <f>VLOOKUP($C21,Baseline_SUB!$A$1:$AT$50,AD$1,FALSE)</f>
        <v>0.05364206559</v>
      </c>
      <c r="AE21" s="32">
        <f>VLOOKUP($C21,Baseline_SUB!$A$1:$AT$50,AE$1,FALSE)</f>
        <v>0.05286828347</v>
      </c>
      <c r="AF21" s="32">
        <f>VLOOKUP($C21,Baseline_SUB!$A$1:$AT$50,AF$1,FALSE)</f>
        <v>0.05217605266</v>
      </c>
      <c r="AG21" s="32">
        <f>VLOOKUP($C21,Baseline_SUB!$A$1:$AT$50,AG$1,FALSE)</f>
        <v>0.05156772779</v>
      </c>
      <c r="AH21" s="32">
        <f>VLOOKUP($C21,Baseline_SUB!$A$1:$AT$50,AH$1,FALSE)</f>
        <v>0.05104492945</v>
      </c>
      <c r="AI21" s="32">
        <f>VLOOKUP($C21,Baseline_SUB!$A$1:$AT$50,AI$1,FALSE)</f>
        <v>0.05060819221</v>
      </c>
      <c r="AJ21" s="32">
        <f>VLOOKUP($C21,Baseline_SUB!$A$1:$AT$50,AJ$1,FALSE)</f>
        <v>0.05025730273</v>
      </c>
      <c r="AK21" s="32">
        <f>VLOOKUP($C21,Baseline_SUB!$A$1:$AT$50,AK$1,FALSE)</f>
        <v>0.04999181407</v>
      </c>
      <c r="AL21" s="32">
        <f>VLOOKUP($C21,Baseline_SUB!$A$1:$AT$50,AL$1,FALSE)</f>
        <v>0.04981122334</v>
      </c>
      <c r="AM21" s="32">
        <f>VLOOKUP($C21,Baseline_SUB!$A$1:$AT$50,AM$1,FALSE)</f>
        <v>0.04971495342</v>
      </c>
      <c r="AO21" s="84">
        <f>AVERAGE(D21:S21)</f>
        <v>0.03753140095</v>
      </c>
      <c r="AP21" s="84">
        <f>AVERAGE(I21:S21)</f>
        <v>0.04419145197</v>
      </c>
    </row>
    <row r="22" ht="14.25" customHeight="1">
      <c r="B22" s="37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ht="14.25" customHeight="1">
      <c r="B23" s="37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ht="14.25" customHeight="1">
      <c r="B24" s="37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ht="14.25" customHeight="1">
      <c r="B25" s="37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7.38"/>
    <col customWidth="1" min="2" max="37" width="10.0"/>
  </cols>
  <sheetData>
    <row r="1" ht="14.25" customHeight="1">
      <c r="A1" s="85" t="s">
        <v>430</v>
      </c>
      <c r="B1" s="85">
        <v>42005.0</v>
      </c>
      <c r="C1" s="85">
        <v>42370.0</v>
      </c>
      <c r="D1" s="85">
        <v>42736.0</v>
      </c>
      <c r="E1" s="85">
        <v>43101.0</v>
      </c>
      <c r="F1" s="85">
        <v>43466.0</v>
      </c>
      <c r="G1" s="85">
        <v>43831.0</v>
      </c>
      <c r="H1" s="85">
        <v>44197.0</v>
      </c>
      <c r="I1" s="85">
        <v>44562.0</v>
      </c>
      <c r="J1" s="85">
        <v>44927.0</v>
      </c>
      <c r="K1" s="85">
        <v>45292.0</v>
      </c>
      <c r="L1" s="85">
        <v>45658.0</v>
      </c>
      <c r="M1" s="85">
        <v>46023.0</v>
      </c>
      <c r="N1" s="85">
        <v>46388.0</v>
      </c>
      <c r="O1" s="85">
        <v>46753.0</v>
      </c>
      <c r="P1" s="85">
        <v>47119.0</v>
      </c>
      <c r="Q1" s="85">
        <v>47484.0</v>
      </c>
      <c r="R1" s="85">
        <v>47849.0</v>
      </c>
      <c r="S1" s="85">
        <v>48214.0</v>
      </c>
      <c r="T1" s="85">
        <v>48580.0</v>
      </c>
      <c r="U1" s="85">
        <v>48945.0</v>
      </c>
      <c r="V1" s="85">
        <v>49310.0</v>
      </c>
      <c r="W1" s="85">
        <v>49675.0</v>
      </c>
      <c r="X1" s="85">
        <v>50041.0</v>
      </c>
      <c r="Y1" s="85">
        <v>50406.0</v>
      </c>
      <c r="Z1" s="85">
        <v>50771.0</v>
      </c>
      <c r="AA1" s="85">
        <v>51136.0</v>
      </c>
      <c r="AB1" s="85">
        <v>51502.0</v>
      </c>
      <c r="AC1" s="85">
        <v>51867.0</v>
      </c>
      <c r="AD1" s="85">
        <v>52232.0</v>
      </c>
      <c r="AE1" s="85">
        <v>52597.0</v>
      </c>
      <c r="AF1" s="85">
        <v>52963.0</v>
      </c>
      <c r="AG1" s="85">
        <v>53328.0</v>
      </c>
      <c r="AH1" s="85">
        <v>53693.0</v>
      </c>
      <c r="AI1" s="85">
        <v>54058.0</v>
      </c>
      <c r="AJ1" s="85">
        <v>54424.0</v>
      </c>
      <c r="AK1" s="85">
        <v>54789.0</v>
      </c>
    </row>
    <row r="2" ht="14.25" customHeight="1">
      <c r="A2" s="38" t="s">
        <v>113</v>
      </c>
      <c r="B2" s="38">
        <v>23895.68173</v>
      </c>
      <c r="C2" s="38">
        <v>24338.60715</v>
      </c>
      <c r="D2" s="38">
        <v>24740.97708</v>
      </c>
      <c r="E2" s="38">
        <v>25335.44989</v>
      </c>
      <c r="F2" s="38">
        <v>26229.82532</v>
      </c>
      <c r="G2" s="38">
        <v>27316.60777</v>
      </c>
      <c r="H2" s="38">
        <v>28930.5941</v>
      </c>
      <c r="I2" s="38">
        <v>30021.91864</v>
      </c>
      <c r="J2" s="38">
        <v>30978.89808</v>
      </c>
      <c r="K2" s="38">
        <v>31794.48366</v>
      </c>
      <c r="L2" s="38">
        <v>32466.57218</v>
      </c>
      <c r="M2" s="38">
        <v>33320.17498</v>
      </c>
      <c r="N2" s="38">
        <v>34704.15814</v>
      </c>
      <c r="O2" s="38">
        <v>36775.26302</v>
      </c>
      <c r="P2" s="38">
        <v>39598.09767</v>
      </c>
      <c r="Q2" s="38">
        <v>42990.65711</v>
      </c>
      <c r="R2" s="38">
        <v>43735.91903</v>
      </c>
      <c r="S2" s="38">
        <v>43751.53982</v>
      </c>
      <c r="T2" s="38">
        <v>43633.55446</v>
      </c>
      <c r="U2" s="38">
        <v>43574.30943</v>
      </c>
      <c r="V2" s="38">
        <v>43617.36634</v>
      </c>
      <c r="W2" s="38">
        <v>43750.13762</v>
      </c>
      <c r="X2" s="38">
        <v>43938.5597</v>
      </c>
      <c r="Y2" s="38">
        <v>44140.61296</v>
      </c>
      <c r="Z2" s="38">
        <v>44311.29958</v>
      </c>
      <c r="AA2" s="38">
        <v>44404.68118</v>
      </c>
      <c r="AB2" s="38">
        <v>44406.20428</v>
      </c>
      <c r="AC2" s="38">
        <v>44335.21533</v>
      </c>
      <c r="AD2" s="38">
        <v>44206.39752</v>
      </c>
      <c r="AE2" s="38">
        <v>44033.46834</v>
      </c>
      <c r="AF2" s="38">
        <v>43830.07969</v>
      </c>
      <c r="AG2" s="38">
        <v>43609.61438</v>
      </c>
      <c r="AH2" s="38">
        <v>43385.58103</v>
      </c>
      <c r="AI2" s="38">
        <v>43172.31922</v>
      </c>
      <c r="AJ2" s="38">
        <v>42984.92056</v>
      </c>
      <c r="AK2" s="38">
        <v>42839.437</v>
      </c>
    </row>
    <row r="3" ht="14.25" customHeight="1">
      <c r="A3" s="38" t="s">
        <v>431</v>
      </c>
      <c r="B3" s="38">
        <v>18609.93169</v>
      </c>
      <c r="C3" s="38">
        <v>19045.12176</v>
      </c>
      <c r="D3" s="38">
        <v>19463.32287</v>
      </c>
      <c r="E3" s="38">
        <v>20035.80222</v>
      </c>
      <c r="F3" s="38">
        <v>20824.45645</v>
      </c>
      <c r="G3" s="38">
        <v>21721.19729</v>
      </c>
      <c r="H3" s="38">
        <v>22956.46492</v>
      </c>
      <c r="I3" s="38">
        <v>24282.52856</v>
      </c>
      <c r="J3" s="38">
        <v>25735.91139</v>
      </c>
      <c r="K3" s="38">
        <v>27006.34399</v>
      </c>
      <c r="L3" s="38">
        <v>27926.41806</v>
      </c>
      <c r="M3" s="38">
        <v>28738.14892</v>
      </c>
      <c r="N3" s="38">
        <v>29727.6221</v>
      </c>
      <c r="O3" s="38">
        <v>31051.63051</v>
      </c>
      <c r="P3" s="38">
        <v>32779.11074</v>
      </c>
      <c r="Q3" s="38">
        <v>34850.78231</v>
      </c>
      <c r="R3" s="38">
        <v>35309.53057</v>
      </c>
      <c r="S3" s="38">
        <v>35461.36781</v>
      </c>
      <c r="T3" s="38">
        <v>35576.07694</v>
      </c>
      <c r="U3" s="38">
        <v>35721.61799</v>
      </c>
      <c r="V3" s="38">
        <v>35908.90159</v>
      </c>
      <c r="W3" s="38">
        <v>36128.39595</v>
      </c>
      <c r="X3" s="38">
        <v>36362.21394</v>
      </c>
      <c r="Y3" s="38">
        <v>36589.10054</v>
      </c>
      <c r="Z3" s="38">
        <v>36786.55827</v>
      </c>
      <c r="AA3" s="38">
        <v>36931.87331</v>
      </c>
      <c r="AB3" s="38">
        <v>37022.85914</v>
      </c>
      <c r="AC3" s="38">
        <v>37075.42085</v>
      </c>
      <c r="AD3" s="38">
        <v>37098.2775</v>
      </c>
      <c r="AE3" s="38">
        <v>37098.80711</v>
      </c>
      <c r="AF3" s="38">
        <v>37084.08954</v>
      </c>
      <c r="AG3" s="38">
        <v>37060.62825</v>
      </c>
      <c r="AH3" s="38">
        <v>37034.30718</v>
      </c>
      <c r="AI3" s="38">
        <v>37010.57301</v>
      </c>
      <c r="AJ3" s="38">
        <v>36994.32692</v>
      </c>
      <c r="AK3" s="38">
        <v>36989.90115</v>
      </c>
    </row>
    <row r="4" ht="14.25" customHeight="1">
      <c r="A4" s="38" t="s">
        <v>432</v>
      </c>
      <c r="B4" s="38">
        <v>5285.750044</v>
      </c>
      <c r="C4" s="38">
        <v>5293.48539</v>
      </c>
      <c r="D4" s="38">
        <v>5277.654206</v>
      </c>
      <c r="E4" s="38">
        <v>5299.647663</v>
      </c>
      <c r="F4" s="38">
        <v>5405.36887</v>
      </c>
      <c r="G4" s="38">
        <v>5595.41048</v>
      </c>
      <c r="H4" s="38">
        <v>5974.129176</v>
      </c>
      <c r="I4" s="38">
        <v>5739.39008</v>
      </c>
      <c r="J4" s="38">
        <v>5242.986688</v>
      </c>
      <c r="K4" s="38">
        <v>4788.139667</v>
      </c>
      <c r="L4" s="38">
        <v>4540.154119</v>
      </c>
      <c r="M4" s="38">
        <v>4582.026058</v>
      </c>
      <c r="N4" s="38">
        <v>4976.536043</v>
      </c>
      <c r="O4" s="38">
        <v>5723.632506</v>
      </c>
      <c r="P4" s="38">
        <v>6818.986924</v>
      </c>
      <c r="Q4" s="38">
        <v>8139.874799</v>
      </c>
      <c r="R4" s="38">
        <v>8426.388453</v>
      </c>
      <c r="S4" s="38">
        <v>8290.172014</v>
      </c>
      <c r="T4" s="38">
        <v>8057.477524</v>
      </c>
      <c r="U4" s="38">
        <v>7852.691448</v>
      </c>
      <c r="V4" s="38">
        <v>7708.464743</v>
      </c>
      <c r="W4" s="38">
        <v>7621.741663</v>
      </c>
      <c r="X4" s="38">
        <v>7576.345756</v>
      </c>
      <c r="Y4" s="38">
        <v>7551.51242</v>
      </c>
      <c r="Z4" s="38">
        <v>7524.741305</v>
      </c>
      <c r="AA4" s="38">
        <v>7472.807863</v>
      </c>
      <c r="AB4" s="38">
        <v>7383.345142</v>
      </c>
      <c r="AC4" s="38">
        <v>7259.794478</v>
      </c>
      <c r="AD4" s="38">
        <v>7108.120024</v>
      </c>
      <c r="AE4" s="38">
        <v>6934.661238</v>
      </c>
      <c r="AF4" s="38">
        <v>6745.990149</v>
      </c>
      <c r="AG4" s="38">
        <v>6548.986129</v>
      </c>
      <c r="AH4" s="38">
        <v>6351.273855</v>
      </c>
      <c r="AI4" s="38">
        <v>6161.746206</v>
      </c>
      <c r="AJ4" s="38">
        <v>5990.593633</v>
      </c>
      <c r="AK4" s="38">
        <v>5849.53586</v>
      </c>
    </row>
    <row r="5" ht="14.25" customHeight="1">
      <c r="A5" s="38" t="s">
        <v>433</v>
      </c>
      <c r="B5" s="38">
        <v>11651.81526</v>
      </c>
      <c r="C5" s="38">
        <v>11916.97978</v>
      </c>
      <c r="D5" s="38">
        <v>12133.82684</v>
      </c>
      <c r="E5" s="38">
        <v>12378.73897</v>
      </c>
      <c r="F5" s="38">
        <v>12689.5624</v>
      </c>
      <c r="G5" s="38">
        <v>13031.6436</v>
      </c>
      <c r="H5" s="38">
        <v>13512.48174</v>
      </c>
      <c r="I5" s="38">
        <v>14381.52684</v>
      </c>
      <c r="J5" s="38">
        <v>15618.79436</v>
      </c>
      <c r="K5" s="38">
        <v>16813.72588</v>
      </c>
      <c r="L5" s="38">
        <v>17704.96973</v>
      </c>
      <c r="M5" s="38">
        <v>18392.19564</v>
      </c>
      <c r="N5" s="38">
        <v>19022.78115</v>
      </c>
      <c r="O5" s="38">
        <v>19713.92862</v>
      </c>
      <c r="P5" s="38">
        <v>20534.88488</v>
      </c>
      <c r="Q5" s="38">
        <v>21513.4558</v>
      </c>
      <c r="R5" s="38">
        <v>21827.7745</v>
      </c>
      <c r="S5" s="38">
        <v>22071.46251</v>
      </c>
      <c r="T5" s="38">
        <v>22337.96582</v>
      </c>
      <c r="U5" s="38">
        <v>22635.41455</v>
      </c>
      <c r="V5" s="38">
        <v>22955.11884</v>
      </c>
      <c r="W5" s="38">
        <v>23286.26648</v>
      </c>
      <c r="X5" s="38">
        <v>23618.60143</v>
      </c>
      <c r="Y5" s="38">
        <v>23942.60299</v>
      </c>
      <c r="Z5" s="38">
        <v>24249.15055</v>
      </c>
      <c r="AA5" s="38">
        <v>24529.20612</v>
      </c>
      <c r="AB5" s="38">
        <v>24782.9008</v>
      </c>
      <c r="AC5" s="38">
        <v>25018.24409</v>
      </c>
      <c r="AD5" s="38">
        <v>25239.62776</v>
      </c>
      <c r="AE5" s="38">
        <v>25450.72449</v>
      </c>
      <c r="AF5" s="38">
        <v>25655.11622</v>
      </c>
      <c r="AG5" s="38">
        <v>25856.17818</v>
      </c>
      <c r="AH5" s="38">
        <v>26057.02053</v>
      </c>
      <c r="AI5" s="38">
        <v>26260.54768</v>
      </c>
      <c r="AJ5" s="38">
        <v>26469.42767</v>
      </c>
      <c r="AK5" s="38">
        <v>26686.08711</v>
      </c>
    </row>
    <row r="6" ht="14.25" customHeight="1">
      <c r="A6" s="38" t="s">
        <v>434</v>
      </c>
      <c r="B6" s="38">
        <v>7532.000001</v>
      </c>
      <c r="C6" s="38">
        <v>7642.095855</v>
      </c>
      <c r="D6" s="38">
        <v>7742.733604</v>
      </c>
      <c r="E6" s="38">
        <v>7896.628773</v>
      </c>
      <c r="F6" s="38">
        <v>8140.48944</v>
      </c>
      <c r="G6" s="38">
        <v>8447.305364</v>
      </c>
      <c r="H6" s="38">
        <v>8882.612972</v>
      </c>
      <c r="I6" s="38">
        <v>9127.565436</v>
      </c>
      <c r="J6" s="38">
        <v>9335.997709</v>
      </c>
      <c r="K6" s="38">
        <v>9517.396291</v>
      </c>
      <c r="L6" s="38">
        <v>9665.739625</v>
      </c>
      <c r="M6" s="38">
        <v>9874.064869</v>
      </c>
      <c r="N6" s="38">
        <v>10261.86898</v>
      </c>
      <c r="O6" s="38">
        <v>10893.26681</v>
      </c>
      <c r="P6" s="38">
        <v>11797.89345</v>
      </c>
      <c r="Q6" s="38">
        <v>12914.44031</v>
      </c>
      <c r="R6" s="38">
        <v>13276.98553</v>
      </c>
      <c r="S6" s="38">
        <v>13375.88205</v>
      </c>
      <c r="T6" s="38">
        <v>13414.41731</v>
      </c>
      <c r="U6" s="38">
        <v>13460.89189</v>
      </c>
      <c r="V6" s="38">
        <v>13531.25183</v>
      </c>
      <c r="W6" s="38">
        <v>13621.62361</v>
      </c>
      <c r="X6" s="38">
        <v>13720.19848</v>
      </c>
      <c r="Y6" s="38">
        <v>13811.81516</v>
      </c>
      <c r="Z6" s="38">
        <v>13879.71612</v>
      </c>
      <c r="AA6" s="38">
        <v>13906.35712</v>
      </c>
      <c r="AB6" s="38">
        <v>13885.08342</v>
      </c>
      <c r="AC6" s="38">
        <v>13822.39667</v>
      </c>
      <c r="AD6" s="38">
        <v>13724.40168</v>
      </c>
      <c r="AE6" s="38">
        <v>13596.97752</v>
      </c>
      <c r="AF6" s="38">
        <v>13445.98585</v>
      </c>
      <c r="AG6" s="38">
        <v>13277.1489</v>
      </c>
      <c r="AH6" s="38">
        <v>13096.15259</v>
      </c>
      <c r="AI6" s="38">
        <v>12908.89489</v>
      </c>
      <c r="AJ6" s="38">
        <v>12721.44408</v>
      </c>
      <c r="AK6" s="38">
        <v>12540.10473</v>
      </c>
    </row>
    <row r="7" ht="14.25" customHeight="1">
      <c r="A7" s="38" t="s">
        <v>435</v>
      </c>
      <c r="B7" s="38">
        <v>14205.15351</v>
      </c>
      <c r="C7" s="38">
        <v>14566.04702</v>
      </c>
      <c r="D7" s="38">
        <v>14873.45517</v>
      </c>
      <c r="E7" s="38">
        <v>15241.80218</v>
      </c>
      <c r="F7" s="38">
        <v>15729.27863</v>
      </c>
      <c r="G7" s="38">
        <v>16276.56292</v>
      </c>
      <c r="H7" s="38">
        <v>17016.72319</v>
      </c>
      <c r="I7" s="38">
        <v>18137.23322</v>
      </c>
      <c r="J7" s="38">
        <v>19663.1617</v>
      </c>
      <c r="K7" s="38">
        <v>21125.84066</v>
      </c>
      <c r="L7" s="38">
        <v>22205.88847</v>
      </c>
      <c r="M7" s="38">
        <v>23048.31116</v>
      </c>
      <c r="N7" s="38">
        <v>23888.73031</v>
      </c>
      <c r="O7" s="38">
        <v>24904.62812</v>
      </c>
      <c r="P7" s="38">
        <v>26196.19951</v>
      </c>
      <c r="Q7" s="38">
        <v>27773.84086</v>
      </c>
      <c r="R7" s="38">
        <v>28305.49369</v>
      </c>
      <c r="S7" s="38">
        <v>28656.24391</v>
      </c>
      <c r="T7" s="38">
        <v>29005.70268</v>
      </c>
      <c r="U7" s="38">
        <v>29384.94382</v>
      </c>
      <c r="V7" s="38">
        <v>29788.77611</v>
      </c>
      <c r="W7" s="38">
        <v>30203.08554</v>
      </c>
      <c r="X7" s="38">
        <v>30611.28552</v>
      </c>
      <c r="Y7" s="38">
        <v>30995.9591</v>
      </c>
      <c r="Z7" s="38">
        <v>31339.2038</v>
      </c>
      <c r="AA7" s="38">
        <v>31622.72397</v>
      </c>
      <c r="AB7" s="38">
        <v>31844.23409</v>
      </c>
      <c r="AC7" s="38">
        <v>32016.76692</v>
      </c>
      <c r="AD7" s="38">
        <v>32148.61036</v>
      </c>
      <c r="AE7" s="38">
        <v>32246.98021</v>
      </c>
      <c r="AF7" s="38">
        <v>32318.91325</v>
      </c>
      <c r="AG7" s="38">
        <v>32371.0036</v>
      </c>
      <c r="AH7" s="38">
        <v>32409.2918</v>
      </c>
      <c r="AI7" s="38">
        <v>32439.38792</v>
      </c>
      <c r="AJ7" s="38">
        <v>32466.38883</v>
      </c>
      <c r="AK7" s="38">
        <v>32494.85768</v>
      </c>
    </row>
    <row r="8" ht="14.25" customHeight="1">
      <c r="A8" s="38" t="s">
        <v>436</v>
      </c>
      <c r="B8" s="38">
        <v>2263.644129</v>
      </c>
      <c r="C8" s="38">
        <v>2277.451008</v>
      </c>
      <c r="D8" s="38">
        <v>2287.093826</v>
      </c>
      <c r="E8" s="38">
        <v>2316.132758</v>
      </c>
      <c r="F8" s="38">
        <v>2381.258851</v>
      </c>
      <c r="G8" s="38">
        <v>2481.024358</v>
      </c>
      <c r="H8" s="38">
        <v>2654.872853</v>
      </c>
      <c r="I8" s="38">
        <v>2645.163748</v>
      </c>
      <c r="J8" s="38">
        <v>2560.66485</v>
      </c>
      <c r="K8" s="38">
        <v>2470.07377</v>
      </c>
      <c r="L8" s="38">
        <v>2425.916648</v>
      </c>
      <c r="M8" s="38">
        <v>2475.594101</v>
      </c>
      <c r="N8" s="38">
        <v>2650.023956</v>
      </c>
      <c r="O8" s="38">
        <v>2952.755693</v>
      </c>
      <c r="P8" s="38">
        <v>3382.273757</v>
      </c>
      <c r="Q8" s="38">
        <v>3894.596758</v>
      </c>
      <c r="R8" s="38">
        <v>4035.458758</v>
      </c>
      <c r="S8" s="38">
        <v>4022.965963</v>
      </c>
      <c r="T8" s="38">
        <v>3974.143766</v>
      </c>
      <c r="U8" s="38">
        <v>3934.359841</v>
      </c>
      <c r="V8" s="38">
        <v>3916.100857</v>
      </c>
      <c r="W8" s="38">
        <v>3918.841343</v>
      </c>
      <c r="X8" s="38">
        <v>3937.151006</v>
      </c>
      <c r="Y8" s="38">
        <v>3963.816913</v>
      </c>
      <c r="Z8" s="38">
        <v>3990.922262</v>
      </c>
      <c r="AA8" s="38">
        <v>4010.247399</v>
      </c>
      <c r="AB8" s="38">
        <v>4017.435657</v>
      </c>
      <c r="AC8" s="38">
        <v>4013.779769</v>
      </c>
      <c r="AD8" s="38">
        <v>4001.483347</v>
      </c>
      <c r="AE8" s="38">
        <v>3982.867422</v>
      </c>
      <c r="AF8" s="38">
        <v>3960.313744</v>
      </c>
      <c r="AG8" s="38">
        <v>3936.294226</v>
      </c>
      <c r="AH8" s="38">
        <v>3913.531068</v>
      </c>
      <c r="AI8" s="38">
        <v>3895.183543</v>
      </c>
      <c r="AJ8" s="38">
        <v>3884.857114</v>
      </c>
      <c r="AK8" s="38">
        <v>3886.684895</v>
      </c>
    </row>
    <row r="9" ht="14.25" customHeight="1">
      <c r="A9" s="38" t="s">
        <v>437</v>
      </c>
      <c r="B9" s="38">
        <v>2698.017621</v>
      </c>
      <c r="C9" s="38">
        <v>2698.253246</v>
      </c>
      <c r="D9" s="38">
        <v>2698.35654</v>
      </c>
      <c r="E9" s="38">
        <v>2699.441042</v>
      </c>
      <c r="F9" s="38">
        <v>2701.179313</v>
      </c>
      <c r="G9" s="38">
        <v>2702.676801</v>
      </c>
      <c r="H9" s="38">
        <v>2704.457279</v>
      </c>
      <c r="I9" s="38">
        <v>2707.290611</v>
      </c>
      <c r="J9" s="38">
        <v>2711.190577</v>
      </c>
      <c r="K9" s="38">
        <v>2715.055491</v>
      </c>
      <c r="L9" s="38">
        <v>2718.367487</v>
      </c>
      <c r="M9" s="38">
        <v>2721.426652</v>
      </c>
      <c r="N9" s="38">
        <v>2724.567956</v>
      </c>
      <c r="O9" s="38">
        <v>2728.076774</v>
      </c>
      <c r="P9" s="38">
        <v>2732.155508</v>
      </c>
      <c r="Q9" s="38">
        <v>2736.886335</v>
      </c>
      <c r="R9" s="38">
        <v>2740.804754</v>
      </c>
      <c r="S9" s="38">
        <v>2744.692946</v>
      </c>
      <c r="T9" s="38">
        <v>2748.647678</v>
      </c>
      <c r="U9" s="38">
        <v>2752.657978</v>
      </c>
      <c r="V9" s="38">
        <v>2756.684403</v>
      </c>
      <c r="W9" s="38">
        <v>2760.68054</v>
      </c>
      <c r="X9" s="38">
        <v>2764.598327</v>
      </c>
      <c r="Y9" s="38">
        <v>2768.385474</v>
      </c>
      <c r="Z9" s="38">
        <v>2771.982976</v>
      </c>
      <c r="AA9" s="38">
        <v>2775.323709</v>
      </c>
      <c r="AB9" s="38">
        <v>2778.52603</v>
      </c>
      <c r="AC9" s="38">
        <v>2781.775423</v>
      </c>
      <c r="AD9" s="38">
        <v>2785.076757</v>
      </c>
      <c r="AE9" s="38">
        <v>2788.444769</v>
      </c>
      <c r="AF9" s="38">
        <v>2791.904342</v>
      </c>
      <c r="AG9" s="38">
        <v>2795.486681</v>
      </c>
      <c r="AH9" s="38">
        <v>2799.224923</v>
      </c>
      <c r="AI9" s="38">
        <v>2803.151904</v>
      </c>
      <c r="AJ9" s="38">
        <v>2807.301398</v>
      </c>
      <c r="AK9" s="38">
        <v>2811.708116</v>
      </c>
    </row>
    <row r="10" ht="14.25" customHeight="1">
      <c r="A10" s="38" t="s">
        <v>327</v>
      </c>
      <c r="B10" s="38">
        <v>3392.819525</v>
      </c>
      <c r="C10" s="38">
        <v>3436.211041</v>
      </c>
      <c r="D10" s="38">
        <v>3478.617994</v>
      </c>
      <c r="E10" s="38">
        <v>3523.650412</v>
      </c>
      <c r="F10" s="38">
        <v>3584.336212</v>
      </c>
      <c r="G10" s="38">
        <v>3651.798346</v>
      </c>
      <c r="H10" s="38">
        <v>3708.47054</v>
      </c>
      <c r="I10" s="38">
        <v>3755.967684</v>
      </c>
      <c r="J10" s="38">
        <v>3797.117028</v>
      </c>
      <c r="K10" s="38">
        <v>3835.403775</v>
      </c>
      <c r="L10" s="38">
        <v>3871.897973</v>
      </c>
      <c r="M10" s="38">
        <v>3904.953706</v>
      </c>
      <c r="N10" s="38">
        <v>3932.618148</v>
      </c>
      <c r="O10" s="38">
        <v>3954.471942</v>
      </c>
      <c r="P10" s="38">
        <v>3971.242667</v>
      </c>
      <c r="Q10" s="38">
        <v>3984.398864</v>
      </c>
      <c r="R10" s="38">
        <v>3998.481572</v>
      </c>
      <c r="S10" s="38">
        <v>4015.429603</v>
      </c>
      <c r="T10" s="38">
        <v>4035.258377</v>
      </c>
      <c r="U10" s="38">
        <v>4057.25859</v>
      </c>
      <c r="V10" s="38">
        <v>4080.708447</v>
      </c>
      <c r="W10" s="38">
        <v>4105.008492</v>
      </c>
      <c r="X10" s="38">
        <v>4129.403367</v>
      </c>
      <c r="Y10" s="38">
        <v>4153.137094</v>
      </c>
      <c r="Z10" s="38">
        <v>4175.501172</v>
      </c>
      <c r="AA10" s="38">
        <v>4195.832559</v>
      </c>
      <c r="AB10" s="38">
        <v>4213.597201</v>
      </c>
      <c r="AC10" s="38">
        <v>4228.75902</v>
      </c>
      <c r="AD10" s="38">
        <v>4241.670634</v>
      </c>
      <c r="AE10" s="38">
        <v>4252.805433</v>
      </c>
      <c r="AF10" s="38">
        <v>4262.689292</v>
      </c>
      <c r="AG10" s="38">
        <v>4271.548073</v>
      </c>
      <c r="AH10" s="38">
        <v>4279.366221</v>
      </c>
      <c r="AI10" s="38">
        <v>4286.27889</v>
      </c>
      <c r="AJ10" s="38">
        <v>4292.493419</v>
      </c>
      <c r="AK10" s="38">
        <v>4298.244823</v>
      </c>
    </row>
    <row r="11" ht="14.25" customHeight="1">
      <c r="A11" s="38" t="s">
        <v>328</v>
      </c>
      <c r="B11" s="38">
        <v>16808.7</v>
      </c>
      <c r="C11" s="38">
        <v>17099.80684</v>
      </c>
      <c r="D11" s="38">
        <v>17381.92938</v>
      </c>
      <c r="E11" s="38">
        <v>17807.64977</v>
      </c>
      <c r="F11" s="38">
        <v>18437.63653</v>
      </c>
      <c r="G11" s="38">
        <v>19184.01087</v>
      </c>
      <c r="H11" s="38">
        <v>20018.2665</v>
      </c>
      <c r="I11" s="38">
        <v>20977.20753</v>
      </c>
      <c r="J11" s="38">
        <v>22086.33074</v>
      </c>
      <c r="K11" s="38">
        <v>23319.62699</v>
      </c>
      <c r="L11" s="38">
        <v>24633.4023</v>
      </c>
      <c r="M11" s="38">
        <v>26013.29069</v>
      </c>
      <c r="N11" s="38">
        <v>27472.43021</v>
      </c>
      <c r="O11" s="38">
        <v>29040.29919</v>
      </c>
      <c r="P11" s="38">
        <v>30749.13031</v>
      </c>
      <c r="Q11" s="38">
        <v>32628.29246</v>
      </c>
      <c r="R11" s="38">
        <v>34573.62413</v>
      </c>
      <c r="S11" s="38">
        <v>36670.64028</v>
      </c>
      <c r="T11" s="38">
        <v>38967.93422</v>
      </c>
      <c r="U11" s="38">
        <v>41482.86724</v>
      </c>
      <c r="V11" s="38">
        <v>44218.44478</v>
      </c>
      <c r="W11" s="38">
        <v>47171.172</v>
      </c>
      <c r="X11" s="38">
        <v>50332.7116</v>
      </c>
      <c r="Y11" s="38">
        <v>53689.11258</v>
      </c>
      <c r="Z11" s="38">
        <v>57219.16364</v>
      </c>
      <c r="AA11" s="38">
        <v>60892.67224</v>
      </c>
      <c r="AB11" s="38">
        <v>64704.74929</v>
      </c>
      <c r="AC11" s="38">
        <v>68682.13905</v>
      </c>
      <c r="AD11" s="38">
        <v>72841.27054</v>
      </c>
      <c r="AE11" s="38">
        <v>77193.40908</v>
      </c>
      <c r="AF11" s="38">
        <v>81748.17646</v>
      </c>
      <c r="AG11" s="38">
        <v>86514.96959</v>
      </c>
      <c r="AH11" s="38">
        <v>91503.82083</v>
      </c>
      <c r="AI11" s="38">
        <v>96726.10137</v>
      </c>
      <c r="AJ11" s="38">
        <v>102194.7005</v>
      </c>
      <c r="AK11" s="38">
        <v>107924.2396</v>
      </c>
    </row>
    <row r="12" ht="14.25" customHeight="1">
      <c r="A12" s="38" t="s">
        <v>329</v>
      </c>
      <c r="B12" s="38">
        <v>78446.30001</v>
      </c>
      <c r="C12" s="38">
        <v>79547.08658</v>
      </c>
      <c r="D12" s="38">
        <v>80646.79729</v>
      </c>
      <c r="E12" s="38">
        <v>82887.7014</v>
      </c>
      <c r="F12" s="38">
        <v>86173.64342</v>
      </c>
      <c r="G12" s="38">
        <v>89610.48634</v>
      </c>
      <c r="H12" s="38">
        <v>93253.59208</v>
      </c>
      <c r="I12" s="38">
        <v>97166.50323</v>
      </c>
      <c r="J12" s="38">
        <v>101364.8296</v>
      </c>
      <c r="K12" s="38">
        <v>105820.3173</v>
      </c>
      <c r="L12" s="38">
        <v>110510.2803</v>
      </c>
      <c r="M12" s="38">
        <v>115429.6478</v>
      </c>
      <c r="N12" s="38">
        <v>120589.1271</v>
      </c>
      <c r="O12" s="38">
        <v>126022.2468</v>
      </c>
      <c r="P12" s="38">
        <v>131766.7042</v>
      </c>
      <c r="Q12" s="38">
        <v>137869.2279</v>
      </c>
      <c r="R12" s="38">
        <v>144997.6178</v>
      </c>
      <c r="S12" s="38">
        <v>153131.6502</v>
      </c>
      <c r="T12" s="38">
        <v>162141.1157</v>
      </c>
      <c r="U12" s="38">
        <v>171941.3191</v>
      </c>
      <c r="V12" s="38">
        <v>182469.1243</v>
      </c>
      <c r="W12" s="38">
        <v>193665.1692</v>
      </c>
      <c r="X12" s="38">
        <v>205460.5242</v>
      </c>
      <c r="Y12" s="38">
        <v>217766.9804</v>
      </c>
      <c r="Z12" s="38">
        <v>230470.6677</v>
      </c>
      <c r="AA12" s="38">
        <v>243428.073</v>
      </c>
      <c r="AB12" s="38">
        <v>256699.0469</v>
      </c>
      <c r="AC12" s="38">
        <v>270470.9267</v>
      </c>
      <c r="AD12" s="38">
        <v>284768.2787</v>
      </c>
      <c r="AE12" s="38">
        <v>299621.5247</v>
      </c>
      <c r="AF12" s="38">
        <v>315067.1449</v>
      </c>
      <c r="AG12" s="38">
        <v>331147.4954</v>
      </c>
      <c r="AH12" s="38">
        <v>347910.5357</v>
      </c>
      <c r="AI12" s="38">
        <v>365409.7794</v>
      </c>
      <c r="AJ12" s="38">
        <v>383704.7727</v>
      </c>
      <c r="AK12" s="38">
        <v>402861.4999</v>
      </c>
    </row>
    <row r="13" ht="14.25" customHeight="1">
      <c r="A13" s="38" t="s">
        <v>330</v>
      </c>
      <c r="B13" s="38">
        <v>150502.7647</v>
      </c>
      <c r="C13" s="38">
        <v>152874.2974</v>
      </c>
      <c r="D13" s="38">
        <v>155181.1608</v>
      </c>
      <c r="E13" s="38">
        <v>159396.257</v>
      </c>
      <c r="F13" s="38">
        <v>165576.8253</v>
      </c>
      <c r="G13" s="38">
        <v>172248.4791</v>
      </c>
      <c r="H13" s="38">
        <v>179490.7705</v>
      </c>
      <c r="I13" s="38">
        <v>187453.8661</v>
      </c>
      <c r="J13" s="38">
        <v>196213.6659</v>
      </c>
      <c r="K13" s="38">
        <v>205434.2187</v>
      </c>
      <c r="L13" s="38">
        <v>214850.6308</v>
      </c>
      <c r="M13" s="38">
        <v>224548.4134</v>
      </c>
      <c r="N13" s="38">
        <v>234723.1719</v>
      </c>
      <c r="O13" s="38">
        <v>245580.024</v>
      </c>
      <c r="P13" s="38">
        <v>257278.5468</v>
      </c>
      <c r="Q13" s="38">
        <v>269915.5457</v>
      </c>
      <c r="R13" s="38">
        <v>283231.8144</v>
      </c>
      <c r="S13" s="38">
        <v>298066.5804</v>
      </c>
      <c r="T13" s="38">
        <v>314430.469</v>
      </c>
      <c r="U13" s="38">
        <v>332237.1176</v>
      </c>
      <c r="V13" s="38">
        <v>351382.0375</v>
      </c>
      <c r="W13" s="38">
        <v>371749.4665</v>
      </c>
      <c r="X13" s="38">
        <v>393200.9067</v>
      </c>
      <c r="Y13" s="38">
        <v>415561.911</v>
      </c>
      <c r="Z13" s="38">
        <v>438611.7086</v>
      </c>
      <c r="AA13" s="38">
        <v>462076.2332</v>
      </c>
      <c r="AB13" s="38">
        <v>486020.8603</v>
      </c>
      <c r="AC13" s="38">
        <v>510762.9888</v>
      </c>
      <c r="AD13" s="38">
        <v>536380.9634</v>
      </c>
      <c r="AE13" s="38">
        <v>562945.1407</v>
      </c>
      <c r="AF13" s="38">
        <v>590531.63</v>
      </c>
      <c r="AG13" s="38">
        <v>619224.7747</v>
      </c>
      <c r="AH13" s="38">
        <v>649117.7443</v>
      </c>
      <c r="AI13" s="38">
        <v>680313.0849</v>
      </c>
      <c r="AJ13" s="38">
        <v>712923.3059</v>
      </c>
      <c r="AK13" s="38">
        <v>747071.5622</v>
      </c>
    </row>
    <row r="14" ht="14.25" customHeight="1">
      <c r="A14" s="38" t="s">
        <v>374</v>
      </c>
      <c r="B14" s="38">
        <v>542.0</v>
      </c>
      <c r="C14" s="38">
        <v>554.4303126</v>
      </c>
      <c r="D14" s="38">
        <v>567.0590109</v>
      </c>
      <c r="E14" s="38">
        <v>581.4767606</v>
      </c>
      <c r="F14" s="38">
        <v>599.9127384</v>
      </c>
      <c r="G14" s="38">
        <v>621.1585196</v>
      </c>
      <c r="H14" s="38">
        <v>782.2584923</v>
      </c>
      <c r="I14" s="38">
        <v>780.6185137</v>
      </c>
      <c r="J14" s="38">
        <v>708.6496204</v>
      </c>
      <c r="K14" s="38">
        <v>637.2514319</v>
      </c>
      <c r="L14" s="38">
        <v>592.3579238</v>
      </c>
      <c r="M14" s="38">
        <v>577.483774</v>
      </c>
      <c r="N14" s="38">
        <v>601.27537</v>
      </c>
      <c r="O14" s="38">
        <v>654.5755175</v>
      </c>
      <c r="P14" s="38">
        <v>731.725515</v>
      </c>
      <c r="Q14" s="38">
        <v>807.346663</v>
      </c>
      <c r="R14" s="38">
        <v>769.7235969</v>
      </c>
      <c r="S14" s="38">
        <v>704.3956363</v>
      </c>
      <c r="T14" s="38">
        <v>643.0847008</v>
      </c>
      <c r="U14" s="38">
        <v>592.9823924</v>
      </c>
      <c r="V14" s="38">
        <v>553.5923832</v>
      </c>
      <c r="W14" s="38">
        <v>522.7849723</v>
      </c>
      <c r="X14" s="38">
        <v>498.5486579</v>
      </c>
      <c r="Y14" s="38">
        <v>479.3654413</v>
      </c>
      <c r="Z14" s="38">
        <v>464.1920857</v>
      </c>
      <c r="AA14" s="38">
        <v>452.3646124</v>
      </c>
      <c r="AB14" s="38">
        <v>443.7898492</v>
      </c>
      <c r="AC14" s="38">
        <v>438.8647234</v>
      </c>
      <c r="AD14" s="38">
        <v>438.0454933</v>
      </c>
      <c r="AE14" s="38">
        <v>441.8303892</v>
      </c>
      <c r="AF14" s="38">
        <v>450.8024839</v>
      </c>
      <c r="AG14" s="38">
        <v>465.6788506</v>
      </c>
      <c r="AH14" s="38">
        <v>487.3622641</v>
      </c>
      <c r="AI14" s="38">
        <v>516.992109</v>
      </c>
      <c r="AJ14" s="38">
        <v>555.9926079</v>
      </c>
      <c r="AK14" s="38">
        <v>606.1309998</v>
      </c>
    </row>
    <row r="15" ht="14.25" customHeight="1">
      <c r="A15" s="38" t="s">
        <v>384</v>
      </c>
      <c r="B15" s="38">
        <v>216.0</v>
      </c>
      <c r="C15" s="38">
        <v>219.514161</v>
      </c>
      <c r="D15" s="38">
        <v>223.34946</v>
      </c>
      <c r="E15" s="38">
        <v>229.0885735</v>
      </c>
      <c r="F15" s="38">
        <v>237.5232796</v>
      </c>
      <c r="G15" s="38">
        <v>248.024271</v>
      </c>
      <c r="H15" s="38">
        <v>263.9393844</v>
      </c>
      <c r="I15" s="38">
        <v>280.2629058</v>
      </c>
      <c r="J15" s="38">
        <v>291.9186146</v>
      </c>
      <c r="K15" s="38">
        <v>299.8460395</v>
      </c>
      <c r="L15" s="38">
        <v>306.3723508</v>
      </c>
      <c r="M15" s="38">
        <v>315.6285226</v>
      </c>
      <c r="N15" s="38">
        <v>328.8890923</v>
      </c>
      <c r="O15" s="38">
        <v>345.7840271</v>
      </c>
      <c r="P15" s="38">
        <v>365.2806254</v>
      </c>
      <c r="Q15" s="38">
        <v>386.1418947</v>
      </c>
      <c r="R15" s="38">
        <v>401.353649</v>
      </c>
      <c r="S15" s="38">
        <v>414.3814982</v>
      </c>
      <c r="T15" s="38">
        <v>426.887561</v>
      </c>
      <c r="U15" s="38">
        <v>439.5924677</v>
      </c>
      <c r="V15" s="38">
        <v>452.7784067</v>
      </c>
      <c r="W15" s="38">
        <v>466.5345442</v>
      </c>
      <c r="X15" s="38">
        <v>480.8670067</v>
      </c>
      <c r="Y15" s="38">
        <v>495.7484458</v>
      </c>
      <c r="Z15" s="38">
        <v>511.1389169</v>
      </c>
      <c r="AA15" s="38">
        <v>526.995167</v>
      </c>
      <c r="AB15" s="38">
        <v>543.3181948</v>
      </c>
      <c r="AC15" s="38">
        <v>560.1715235</v>
      </c>
      <c r="AD15" s="38">
        <v>577.6286256</v>
      </c>
      <c r="AE15" s="38">
        <v>595.7557916</v>
      </c>
      <c r="AF15" s="38">
        <v>614.6111978</v>
      </c>
      <c r="AG15" s="38">
        <v>634.2471544</v>
      </c>
      <c r="AH15" s="38">
        <v>654.7134168</v>
      </c>
      <c r="AI15" s="38">
        <v>676.0594045</v>
      </c>
      <c r="AJ15" s="38">
        <v>698.3340585</v>
      </c>
      <c r="AK15" s="38">
        <v>721.586359</v>
      </c>
    </row>
    <row r="16" ht="14.25" customHeight="1">
      <c r="A16" s="38" t="s">
        <v>438</v>
      </c>
      <c r="B16" s="38">
        <v>396.0036</v>
      </c>
      <c r="C16" s="38">
        <v>406.6954928</v>
      </c>
      <c r="D16" s="38">
        <v>421.3427513</v>
      </c>
      <c r="E16" s="38">
        <v>441.9263783</v>
      </c>
      <c r="F16" s="38">
        <v>469.0886766</v>
      </c>
      <c r="G16" s="38">
        <v>501.2794051</v>
      </c>
      <c r="H16" s="38">
        <v>542.7902896</v>
      </c>
      <c r="I16" s="38">
        <v>611.3823938</v>
      </c>
      <c r="J16" s="38">
        <v>695.8841035</v>
      </c>
      <c r="K16" s="38">
        <v>760.6563371</v>
      </c>
      <c r="L16" s="38">
        <v>800.7672399</v>
      </c>
      <c r="M16" s="38">
        <v>834.002521</v>
      </c>
      <c r="N16" s="38">
        <v>869.3462274</v>
      </c>
      <c r="O16" s="38">
        <v>910.3053998</v>
      </c>
      <c r="P16" s="38">
        <v>956.9792785</v>
      </c>
      <c r="Q16" s="38">
        <v>1007.876587</v>
      </c>
      <c r="R16" s="38">
        <v>1046.008737</v>
      </c>
      <c r="S16" s="38">
        <v>1077.548741</v>
      </c>
      <c r="T16" s="38">
        <v>1106.394235</v>
      </c>
      <c r="U16" s="38">
        <v>1134.702551</v>
      </c>
      <c r="V16" s="38">
        <v>1163.568962</v>
      </c>
      <c r="W16" s="38">
        <v>1193.483418</v>
      </c>
      <c r="X16" s="38">
        <v>1224.601716</v>
      </c>
      <c r="Y16" s="38">
        <v>1256.902092</v>
      </c>
      <c r="Z16" s="38">
        <v>1290.269931</v>
      </c>
      <c r="AA16" s="38">
        <v>1324.54472</v>
      </c>
      <c r="AB16" s="38">
        <v>1359.659725</v>
      </c>
      <c r="AC16" s="38">
        <v>1395.706</v>
      </c>
      <c r="AD16" s="38">
        <v>1432.809207</v>
      </c>
      <c r="AE16" s="38">
        <v>1471.084368</v>
      </c>
      <c r="AF16" s="38">
        <v>1510.62925</v>
      </c>
      <c r="AG16" s="38">
        <v>1551.527993</v>
      </c>
      <c r="AH16" s="38">
        <v>1593.85922</v>
      </c>
      <c r="AI16" s="38">
        <v>1637.701612</v>
      </c>
      <c r="AJ16" s="38">
        <v>1683.133484</v>
      </c>
      <c r="AK16" s="38">
        <v>1730.23448</v>
      </c>
    </row>
    <row r="17" ht="14.25" customHeight="1">
      <c r="A17" s="38" t="s">
        <v>364</v>
      </c>
      <c r="B17" s="38">
        <v>1109.244129</v>
      </c>
      <c r="C17" s="38">
        <v>1096.477325</v>
      </c>
      <c r="D17" s="38">
        <v>1075.070518</v>
      </c>
      <c r="E17" s="38">
        <v>1063.425336</v>
      </c>
      <c r="F17" s="38">
        <v>1074.56722</v>
      </c>
      <c r="G17" s="38">
        <v>1110.438348</v>
      </c>
      <c r="H17" s="38">
        <v>1065.7512</v>
      </c>
      <c r="I17" s="38">
        <v>972.6554613</v>
      </c>
      <c r="J17" s="38">
        <v>863.7831408</v>
      </c>
      <c r="K17" s="38">
        <v>771.7912386</v>
      </c>
      <c r="L17" s="38">
        <v>725.8820626</v>
      </c>
      <c r="M17" s="38">
        <v>747.9288099</v>
      </c>
      <c r="N17" s="38">
        <v>849.9217914</v>
      </c>
      <c r="O17" s="38">
        <v>1041.417186</v>
      </c>
      <c r="P17" s="38">
        <v>1327.484646</v>
      </c>
      <c r="Q17" s="38">
        <v>1692.246201</v>
      </c>
      <c r="R17" s="38">
        <v>1817.363044</v>
      </c>
      <c r="S17" s="38">
        <v>1825.629718</v>
      </c>
      <c r="T17" s="38">
        <v>1796.776977</v>
      </c>
      <c r="U17" s="38">
        <v>1766.096409</v>
      </c>
      <c r="V17" s="38">
        <v>1745.190213</v>
      </c>
      <c r="W17" s="38">
        <v>1735.081913</v>
      </c>
      <c r="X17" s="38">
        <v>1732.190252</v>
      </c>
      <c r="Y17" s="38">
        <v>1730.869488</v>
      </c>
      <c r="Z17" s="38">
        <v>1724.401116</v>
      </c>
      <c r="AA17" s="38">
        <v>1705.434002</v>
      </c>
      <c r="AB17" s="38">
        <v>1669.770449</v>
      </c>
      <c r="AC17" s="38">
        <v>1618.150874</v>
      </c>
      <c r="AD17" s="38">
        <v>1552.122905</v>
      </c>
      <c r="AE17" s="38">
        <v>1473.32775</v>
      </c>
      <c r="AF17" s="38">
        <v>1383.408019</v>
      </c>
      <c r="AG17" s="38">
        <v>1283.982061</v>
      </c>
      <c r="AH17" s="38">
        <v>1176.740882</v>
      </c>
      <c r="AI17" s="38">
        <v>1063.57623</v>
      </c>
      <c r="AJ17" s="38">
        <v>946.5420629</v>
      </c>
      <c r="AK17" s="38">
        <v>827.8756171</v>
      </c>
    </row>
    <row r="18" ht="14.25" customHeight="1">
      <c r="A18" s="38" t="s">
        <v>439</v>
      </c>
      <c r="B18" s="38">
        <v>0.3964</v>
      </c>
      <c r="C18" s="38">
        <v>0.3337166763</v>
      </c>
      <c r="D18" s="38">
        <v>0.2720857308</v>
      </c>
      <c r="E18" s="38">
        <v>0.215709371</v>
      </c>
      <c r="F18" s="38">
        <v>0.1669364433</v>
      </c>
      <c r="G18" s="38">
        <v>0.1238152556</v>
      </c>
      <c r="H18" s="38">
        <v>0.1334864248</v>
      </c>
      <c r="I18" s="38">
        <v>0.2444731675</v>
      </c>
      <c r="J18" s="38">
        <v>0.4293706617</v>
      </c>
      <c r="K18" s="38">
        <v>0.5287231864</v>
      </c>
      <c r="L18" s="38">
        <v>0.5370706985</v>
      </c>
      <c r="M18" s="38">
        <v>0.550473418</v>
      </c>
      <c r="N18" s="38">
        <v>0.5914749957</v>
      </c>
      <c r="O18" s="38">
        <v>0.6735627151</v>
      </c>
      <c r="P18" s="38">
        <v>0.8036919788</v>
      </c>
      <c r="Q18" s="38">
        <v>0.9854118139</v>
      </c>
      <c r="R18" s="38">
        <v>1.009730915</v>
      </c>
      <c r="S18" s="38">
        <v>1.010369546</v>
      </c>
      <c r="T18" s="38">
        <v>1.000292955</v>
      </c>
      <c r="U18" s="38">
        <v>0.9860204744</v>
      </c>
      <c r="V18" s="38">
        <v>0.9708930385</v>
      </c>
      <c r="W18" s="38">
        <v>0.9564954204</v>
      </c>
      <c r="X18" s="38">
        <v>0.9433729273</v>
      </c>
      <c r="Y18" s="38">
        <v>0.9314453571</v>
      </c>
      <c r="Z18" s="38">
        <v>0.9202132784</v>
      </c>
      <c r="AA18" s="38">
        <v>0.9088977108</v>
      </c>
      <c r="AB18" s="38">
        <v>0.8974394923</v>
      </c>
      <c r="AC18" s="38">
        <v>0.8866479729</v>
      </c>
      <c r="AD18" s="38">
        <v>0.8771156437</v>
      </c>
      <c r="AE18" s="38">
        <v>0.8691240257</v>
      </c>
      <c r="AF18" s="38">
        <v>0.8627935248</v>
      </c>
      <c r="AG18" s="38">
        <v>0.8581679886</v>
      </c>
      <c r="AH18" s="38">
        <v>0.8552848079</v>
      </c>
      <c r="AI18" s="38">
        <v>0.8541881631</v>
      </c>
      <c r="AJ18" s="38">
        <v>0.8549004512</v>
      </c>
      <c r="AK18" s="38">
        <v>0.8574392893</v>
      </c>
    </row>
    <row r="19" ht="14.25" customHeight="1">
      <c r="A19" s="38" t="s">
        <v>440</v>
      </c>
      <c r="B19" s="38">
        <v>1154.0036</v>
      </c>
      <c r="C19" s="38">
        <v>1180.639966</v>
      </c>
      <c r="D19" s="38">
        <v>1211.751222</v>
      </c>
      <c r="E19" s="38">
        <v>1252.491712</v>
      </c>
      <c r="F19" s="38">
        <v>1306.524695</v>
      </c>
      <c r="G19" s="38">
        <v>1370.462196</v>
      </c>
      <c r="H19" s="38">
        <v>1588.988166</v>
      </c>
      <c r="I19" s="38">
        <v>1672.263813</v>
      </c>
      <c r="J19" s="38">
        <v>1696.452338</v>
      </c>
      <c r="K19" s="38">
        <v>1697.753809</v>
      </c>
      <c r="L19" s="38">
        <v>1699.497514</v>
      </c>
      <c r="M19" s="38">
        <v>1727.114818</v>
      </c>
      <c r="N19" s="38">
        <v>1799.51069</v>
      </c>
      <c r="O19" s="38">
        <v>1910.664944</v>
      </c>
      <c r="P19" s="38">
        <v>2053.985419</v>
      </c>
      <c r="Q19" s="38">
        <v>2201.365145</v>
      </c>
      <c r="R19" s="38">
        <v>2217.085983</v>
      </c>
      <c r="S19" s="38">
        <v>2196.325876</v>
      </c>
      <c r="T19" s="38">
        <v>2176.366496</v>
      </c>
      <c r="U19" s="38">
        <v>2167.277412</v>
      </c>
      <c r="V19" s="38">
        <v>2169.939752</v>
      </c>
      <c r="W19" s="38">
        <v>2182.802935</v>
      </c>
      <c r="X19" s="38">
        <v>2204.017381</v>
      </c>
      <c r="Y19" s="38">
        <v>2232.015979</v>
      </c>
      <c r="Z19" s="38">
        <v>2265.600933</v>
      </c>
      <c r="AA19" s="38">
        <v>2303.9045</v>
      </c>
      <c r="AB19" s="38">
        <v>2346.767769</v>
      </c>
      <c r="AC19" s="38">
        <v>2394.742247</v>
      </c>
      <c r="AD19" s="38">
        <v>2448.483326</v>
      </c>
      <c r="AE19" s="38">
        <v>2508.670548</v>
      </c>
      <c r="AF19" s="38">
        <v>2576.042932</v>
      </c>
      <c r="AG19" s="38">
        <v>2651.453998</v>
      </c>
      <c r="AH19" s="38">
        <v>2735.934901</v>
      </c>
      <c r="AI19" s="38">
        <v>2830.753125</v>
      </c>
      <c r="AJ19" s="38">
        <v>2937.46015</v>
      </c>
      <c r="AK19" s="38">
        <v>3057.951838</v>
      </c>
    </row>
    <row r="20" ht="14.25" customHeight="1">
      <c r="A20" s="38" t="s">
        <v>441</v>
      </c>
      <c r="B20" s="38">
        <v>1109.640529</v>
      </c>
      <c r="C20" s="38">
        <v>1096.811042</v>
      </c>
      <c r="D20" s="38">
        <v>1075.342604</v>
      </c>
      <c r="E20" s="38">
        <v>1063.641045</v>
      </c>
      <c r="F20" s="38">
        <v>1074.734156</v>
      </c>
      <c r="G20" s="38">
        <v>1110.562163</v>
      </c>
      <c r="H20" s="38">
        <v>1065.884687</v>
      </c>
      <c r="I20" s="38">
        <v>972.8999345</v>
      </c>
      <c r="J20" s="38">
        <v>864.2125115</v>
      </c>
      <c r="K20" s="38">
        <v>772.3199617</v>
      </c>
      <c r="L20" s="38">
        <v>726.4191333</v>
      </c>
      <c r="M20" s="38">
        <v>748.4792833</v>
      </c>
      <c r="N20" s="38">
        <v>850.5132664</v>
      </c>
      <c r="O20" s="38">
        <v>1042.090749</v>
      </c>
      <c r="P20" s="38">
        <v>1328.288338</v>
      </c>
      <c r="Q20" s="38">
        <v>1693.231613</v>
      </c>
      <c r="R20" s="38">
        <v>1818.372775</v>
      </c>
      <c r="S20" s="38">
        <v>1826.640087</v>
      </c>
      <c r="T20" s="38">
        <v>1797.77727</v>
      </c>
      <c r="U20" s="38">
        <v>1767.08243</v>
      </c>
      <c r="V20" s="38">
        <v>1746.161106</v>
      </c>
      <c r="W20" s="38">
        <v>1736.038408</v>
      </c>
      <c r="X20" s="38">
        <v>1733.133625</v>
      </c>
      <c r="Y20" s="38">
        <v>1731.800934</v>
      </c>
      <c r="Z20" s="38">
        <v>1725.321329</v>
      </c>
      <c r="AA20" s="38">
        <v>1706.342899</v>
      </c>
      <c r="AB20" s="38">
        <v>1670.667888</v>
      </c>
      <c r="AC20" s="38">
        <v>1619.037522</v>
      </c>
      <c r="AD20" s="38">
        <v>1553.000021</v>
      </c>
      <c r="AE20" s="38">
        <v>1474.196874</v>
      </c>
      <c r="AF20" s="38">
        <v>1384.270812</v>
      </c>
      <c r="AG20" s="38">
        <v>1284.840229</v>
      </c>
      <c r="AH20" s="38">
        <v>1177.596167</v>
      </c>
      <c r="AI20" s="38">
        <v>1064.430418</v>
      </c>
      <c r="AJ20" s="38">
        <v>947.3969633</v>
      </c>
      <c r="AK20" s="38">
        <v>828.7330564</v>
      </c>
    </row>
    <row r="21" ht="14.25" customHeight="1">
      <c r="A21" s="38" t="s">
        <v>292</v>
      </c>
      <c r="B21" s="38">
        <v>3353.121487</v>
      </c>
      <c r="C21" s="38">
        <v>3407.092363</v>
      </c>
      <c r="D21" s="38">
        <v>3455.085256</v>
      </c>
      <c r="E21" s="38">
        <v>3526.375636</v>
      </c>
      <c r="F21" s="38">
        <v>3635.535051</v>
      </c>
      <c r="G21" s="38">
        <v>3768.3737</v>
      </c>
      <c r="H21" s="38">
        <v>3912.022449</v>
      </c>
      <c r="I21" s="38">
        <v>4071.6129</v>
      </c>
      <c r="J21" s="38">
        <v>4247.157854</v>
      </c>
      <c r="K21" s="38">
        <v>4443.142016</v>
      </c>
      <c r="L21" s="38">
        <v>4659.076371</v>
      </c>
      <c r="M21" s="38">
        <v>4890.274118</v>
      </c>
      <c r="N21" s="38">
        <v>5133.059152</v>
      </c>
      <c r="O21" s="38">
        <v>5387.297822</v>
      </c>
      <c r="P21" s="38">
        <v>5654.675585</v>
      </c>
      <c r="Q21" s="38">
        <v>5938.98261</v>
      </c>
      <c r="R21" s="38">
        <v>6285.531999</v>
      </c>
      <c r="S21" s="38">
        <v>6698.624171</v>
      </c>
      <c r="T21" s="38">
        <v>7173.425179</v>
      </c>
      <c r="U21" s="38">
        <v>7705.680501</v>
      </c>
      <c r="V21" s="38">
        <v>8293.198213</v>
      </c>
      <c r="W21" s="38">
        <v>8935.096205</v>
      </c>
      <c r="X21" s="38">
        <v>9630.651482</v>
      </c>
      <c r="Y21" s="38">
        <v>10378.37001</v>
      </c>
      <c r="Z21" s="38">
        <v>11175.29127</v>
      </c>
      <c r="AA21" s="38">
        <v>12016.47752</v>
      </c>
      <c r="AB21" s="38">
        <v>12900.99022</v>
      </c>
      <c r="AC21" s="38">
        <v>13833.8103</v>
      </c>
      <c r="AD21" s="38">
        <v>14818.88755</v>
      </c>
      <c r="AE21" s="38">
        <v>15859.39017</v>
      </c>
      <c r="AF21" s="38">
        <v>16958.15721</v>
      </c>
      <c r="AG21" s="38">
        <v>18117.93253</v>
      </c>
      <c r="AH21" s="38">
        <v>19341.56404</v>
      </c>
      <c r="AI21" s="38">
        <v>20632.17402</v>
      </c>
      <c r="AJ21" s="38">
        <v>21993.1826</v>
      </c>
      <c r="AK21" s="38">
        <v>23428.34906</v>
      </c>
    </row>
    <row r="22" ht="14.25" customHeight="1">
      <c r="A22" s="38" t="s">
        <v>299</v>
      </c>
      <c r="B22" s="38">
        <v>2603.950741</v>
      </c>
      <c r="C22" s="38">
        <v>2665.326253</v>
      </c>
      <c r="D22" s="38">
        <v>2740.296853</v>
      </c>
      <c r="E22" s="38">
        <v>2849.13415</v>
      </c>
      <c r="F22" s="38">
        <v>3000.023649</v>
      </c>
      <c r="G22" s="38">
        <v>3179.18802</v>
      </c>
      <c r="H22" s="38">
        <v>3383.250952</v>
      </c>
      <c r="I22" s="38">
        <v>3608.918479</v>
      </c>
      <c r="J22" s="38">
        <v>3858.154532</v>
      </c>
      <c r="K22" s="38">
        <v>4133.663787</v>
      </c>
      <c r="L22" s="38">
        <v>4437.999905</v>
      </c>
      <c r="M22" s="38">
        <v>4775.34514</v>
      </c>
      <c r="N22" s="38">
        <v>5152.36075</v>
      </c>
      <c r="O22" s="38">
        <v>5577.420648</v>
      </c>
      <c r="P22" s="38">
        <v>6059.160541</v>
      </c>
      <c r="Q22" s="38">
        <v>6605.011</v>
      </c>
      <c r="R22" s="38">
        <v>7102.278668</v>
      </c>
      <c r="S22" s="38">
        <v>7567.030279</v>
      </c>
      <c r="T22" s="38">
        <v>8032.804018</v>
      </c>
      <c r="U22" s="38">
        <v>8521.723953</v>
      </c>
      <c r="V22" s="38">
        <v>9043.808783</v>
      </c>
      <c r="W22" s="38">
        <v>9601.4059</v>
      </c>
      <c r="X22" s="38">
        <v>10192.58087</v>
      </c>
      <c r="Y22" s="38">
        <v>10812.90745</v>
      </c>
      <c r="Z22" s="38">
        <v>11456.13664</v>
      </c>
      <c r="AA22" s="38">
        <v>12114.30729</v>
      </c>
      <c r="AB22" s="38">
        <v>12783.9826</v>
      </c>
      <c r="AC22" s="38">
        <v>13468.00518</v>
      </c>
      <c r="AD22" s="38">
        <v>14168.34265</v>
      </c>
      <c r="AE22" s="38">
        <v>14886.23642</v>
      </c>
      <c r="AF22" s="38">
        <v>15622.58454</v>
      </c>
      <c r="AG22" s="38">
        <v>16378.19657</v>
      </c>
      <c r="AH22" s="38">
        <v>17154.0301</v>
      </c>
      <c r="AI22" s="38">
        <v>17951.38052</v>
      </c>
      <c r="AJ22" s="38">
        <v>18771.925</v>
      </c>
      <c r="AK22" s="38">
        <v>19617.75797</v>
      </c>
    </row>
    <row r="23" ht="14.25" customHeight="1">
      <c r="A23" s="38" t="s">
        <v>307</v>
      </c>
      <c r="B23" s="38">
        <v>8879.374421</v>
      </c>
      <c r="C23" s="38">
        <v>9013.293662</v>
      </c>
      <c r="D23" s="38">
        <v>9133.753268</v>
      </c>
      <c r="E23" s="38">
        <v>9337.527057</v>
      </c>
      <c r="F23" s="38">
        <v>9656.086605</v>
      </c>
      <c r="G23" s="38">
        <v>10031.68353</v>
      </c>
      <c r="H23" s="38">
        <v>10445.08579</v>
      </c>
      <c r="I23" s="38">
        <v>10881.63537</v>
      </c>
      <c r="J23" s="38">
        <v>11343.81799</v>
      </c>
      <c r="K23" s="38">
        <v>11841.85627</v>
      </c>
      <c r="L23" s="38">
        <v>12381.52344</v>
      </c>
      <c r="M23" s="38">
        <v>12964.6909</v>
      </c>
      <c r="N23" s="38">
        <v>13594.16731</v>
      </c>
      <c r="O23" s="38">
        <v>14273.67776</v>
      </c>
      <c r="P23" s="38">
        <v>15007.23769</v>
      </c>
      <c r="Q23" s="38">
        <v>15798.20492</v>
      </c>
      <c r="R23" s="38">
        <v>16714.01614</v>
      </c>
      <c r="S23" s="38">
        <v>17780.92416</v>
      </c>
      <c r="T23" s="38">
        <v>18995.32216</v>
      </c>
      <c r="U23" s="38">
        <v>20348.89029</v>
      </c>
      <c r="V23" s="38">
        <v>21835.25704</v>
      </c>
      <c r="W23" s="38">
        <v>23449.84901</v>
      </c>
      <c r="X23" s="38">
        <v>25187.93968</v>
      </c>
      <c r="Y23" s="38">
        <v>27042.69239</v>
      </c>
      <c r="Z23" s="38">
        <v>29003.52461</v>
      </c>
      <c r="AA23" s="38">
        <v>31054.82952</v>
      </c>
      <c r="AB23" s="38">
        <v>33196.28867</v>
      </c>
      <c r="AC23" s="38">
        <v>35445.1132</v>
      </c>
      <c r="AD23" s="38">
        <v>37810.27659</v>
      </c>
      <c r="AE23" s="38">
        <v>40297.34999</v>
      </c>
      <c r="AF23" s="38">
        <v>42911.06408</v>
      </c>
      <c r="AG23" s="38">
        <v>45656.20243</v>
      </c>
      <c r="AH23" s="38">
        <v>48538.00264</v>
      </c>
      <c r="AI23" s="38">
        <v>51562.46526</v>
      </c>
      <c r="AJ23" s="38">
        <v>54736.46528</v>
      </c>
      <c r="AK23" s="38">
        <v>58067.88594</v>
      </c>
    </row>
    <row r="24" ht="14.25" customHeight="1">
      <c r="A24" s="38" t="s">
        <v>314</v>
      </c>
      <c r="B24" s="38">
        <v>1590.655315</v>
      </c>
      <c r="C24" s="38">
        <v>1620.569067</v>
      </c>
      <c r="D24" s="38">
        <v>1646.845309</v>
      </c>
      <c r="E24" s="38">
        <v>1673.924142</v>
      </c>
      <c r="F24" s="38">
        <v>1706.46584</v>
      </c>
      <c r="G24" s="38">
        <v>1743.071259</v>
      </c>
      <c r="H24" s="38">
        <v>1791.41417</v>
      </c>
      <c r="I24" s="38">
        <v>1883.243899</v>
      </c>
      <c r="J24" s="38">
        <v>2033.375118</v>
      </c>
      <c r="K24" s="38">
        <v>2211.397356</v>
      </c>
      <c r="L24" s="38">
        <v>2378.824733</v>
      </c>
      <c r="M24" s="38">
        <v>2522.99146</v>
      </c>
      <c r="N24" s="38">
        <v>2649.858221</v>
      </c>
      <c r="O24" s="38">
        <v>2772.813295</v>
      </c>
      <c r="P24" s="38">
        <v>2905.048794</v>
      </c>
      <c r="Q24" s="38">
        <v>3056.380476</v>
      </c>
      <c r="R24" s="38">
        <v>3160.306539</v>
      </c>
      <c r="S24" s="38">
        <v>3237.51013</v>
      </c>
      <c r="T24" s="38">
        <v>3303.722725</v>
      </c>
      <c r="U24" s="38">
        <v>3364.566279</v>
      </c>
      <c r="V24" s="38">
        <v>3421.183959</v>
      </c>
      <c r="W24" s="38">
        <v>3473.286881</v>
      </c>
      <c r="X24" s="38">
        <v>3520.194618</v>
      </c>
      <c r="Y24" s="38">
        <v>3561.109337</v>
      </c>
      <c r="Z24" s="38">
        <v>3595.151713</v>
      </c>
      <c r="AA24" s="38">
        <v>3621.347851</v>
      </c>
      <c r="AB24" s="38">
        <v>3639.681855</v>
      </c>
      <c r="AC24" s="38">
        <v>3651.317718</v>
      </c>
      <c r="AD24" s="38">
        <v>3657.334804</v>
      </c>
      <c r="AE24" s="38">
        <v>3658.635269</v>
      </c>
      <c r="AF24" s="38">
        <v>3656.01346</v>
      </c>
      <c r="AG24" s="38">
        <v>3650.175414</v>
      </c>
      <c r="AH24" s="38">
        <v>3641.749159</v>
      </c>
      <c r="AI24" s="38">
        <v>3631.302055</v>
      </c>
      <c r="AJ24" s="38">
        <v>3619.339841</v>
      </c>
      <c r="AK24" s="38">
        <v>3606.307593</v>
      </c>
    </row>
    <row r="25" ht="14.25" customHeight="1">
      <c r="A25" s="38" t="s">
        <v>321</v>
      </c>
      <c r="B25" s="38">
        <v>381.5980361</v>
      </c>
      <c r="C25" s="38">
        <v>393.5254968</v>
      </c>
      <c r="D25" s="38">
        <v>405.9486959</v>
      </c>
      <c r="E25" s="38">
        <v>420.6887832</v>
      </c>
      <c r="F25" s="38">
        <v>439.5253889</v>
      </c>
      <c r="G25" s="38">
        <v>461.6943581</v>
      </c>
      <c r="H25" s="38">
        <v>486.4931365</v>
      </c>
      <c r="I25" s="38">
        <v>531.7968851</v>
      </c>
      <c r="J25" s="38">
        <v>603.8252405</v>
      </c>
      <c r="K25" s="38">
        <v>689.5675608</v>
      </c>
      <c r="L25" s="38">
        <v>775.9778502</v>
      </c>
      <c r="M25" s="38">
        <v>859.9890655</v>
      </c>
      <c r="N25" s="38">
        <v>942.9847681</v>
      </c>
      <c r="O25" s="38">
        <v>1029.089666</v>
      </c>
      <c r="P25" s="38">
        <v>1123.007704</v>
      </c>
      <c r="Q25" s="38">
        <v>1229.713453</v>
      </c>
      <c r="R25" s="38">
        <v>1311.490779</v>
      </c>
      <c r="S25" s="38">
        <v>1386.551538</v>
      </c>
      <c r="T25" s="38">
        <v>1462.660143</v>
      </c>
      <c r="U25" s="38">
        <v>1542.006217</v>
      </c>
      <c r="V25" s="38">
        <v>1624.996777</v>
      </c>
      <c r="W25" s="38">
        <v>1711.534003</v>
      </c>
      <c r="X25" s="38">
        <v>1801.344941</v>
      </c>
      <c r="Y25" s="38">
        <v>1894.033386</v>
      </c>
      <c r="Z25" s="38">
        <v>1989.059402</v>
      </c>
      <c r="AA25" s="38">
        <v>2085.710055</v>
      </c>
      <c r="AB25" s="38">
        <v>2183.805949</v>
      </c>
      <c r="AC25" s="38">
        <v>2283.892651</v>
      </c>
      <c r="AD25" s="38">
        <v>2386.428952</v>
      </c>
      <c r="AE25" s="38">
        <v>2491.797232</v>
      </c>
      <c r="AF25" s="38">
        <v>2600.357185</v>
      </c>
      <c r="AG25" s="38">
        <v>2712.462654</v>
      </c>
      <c r="AH25" s="38">
        <v>2828.474885</v>
      </c>
      <c r="AI25" s="38">
        <v>2948.779514</v>
      </c>
      <c r="AJ25" s="38">
        <v>3073.787802</v>
      </c>
      <c r="AK25" s="38">
        <v>3203.939008</v>
      </c>
    </row>
    <row r="26" ht="14.25" customHeight="1">
      <c r="A26" s="38" t="s">
        <v>291</v>
      </c>
      <c r="B26" s="38">
        <v>1593.293734</v>
      </c>
      <c r="C26" s="38">
        <v>1615.485852</v>
      </c>
      <c r="D26" s="38">
        <v>1637.12737</v>
      </c>
      <c r="E26" s="38">
        <v>1657.236136</v>
      </c>
      <c r="F26" s="38">
        <v>1682.329337</v>
      </c>
      <c r="G26" s="38">
        <v>1710.541176</v>
      </c>
      <c r="H26" s="38">
        <v>1734.188585</v>
      </c>
      <c r="I26" s="38">
        <v>1754.882138</v>
      </c>
      <c r="J26" s="38">
        <v>1773.967975</v>
      </c>
      <c r="K26" s="38">
        <v>1792.50445</v>
      </c>
      <c r="L26" s="38">
        <v>1810.159281</v>
      </c>
      <c r="M26" s="38">
        <v>1825.415389</v>
      </c>
      <c r="N26" s="38">
        <v>1836.886321</v>
      </c>
      <c r="O26" s="38">
        <v>1844.308492</v>
      </c>
      <c r="P26" s="38">
        <v>1848.235978</v>
      </c>
      <c r="Q26" s="38">
        <v>1849.74554</v>
      </c>
      <c r="R26" s="38">
        <v>1855.373779</v>
      </c>
      <c r="S26" s="38">
        <v>1865.190425</v>
      </c>
      <c r="T26" s="38">
        <v>1878.009677</v>
      </c>
      <c r="U26" s="38">
        <v>1892.668019</v>
      </c>
      <c r="V26" s="38">
        <v>1908.376792</v>
      </c>
      <c r="W26" s="38">
        <v>1924.66399</v>
      </c>
      <c r="X26" s="38">
        <v>1941.124853</v>
      </c>
      <c r="Y26" s="38">
        <v>1957.414494</v>
      </c>
      <c r="Z26" s="38">
        <v>1973.226027</v>
      </c>
      <c r="AA26" s="38">
        <v>1988.269559</v>
      </c>
      <c r="AB26" s="38">
        <v>2002.132258</v>
      </c>
      <c r="AC26" s="38">
        <v>2014.561444</v>
      </c>
      <c r="AD26" s="38">
        <v>2025.689491</v>
      </c>
      <c r="AE26" s="38">
        <v>2035.774637</v>
      </c>
      <c r="AF26" s="38">
        <v>2045.109355</v>
      </c>
      <c r="AG26" s="38">
        <v>2053.830615</v>
      </c>
      <c r="AH26" s="38">
        <v>2061.945821</v>
      </c>
      <c r="AI26" s="38">
        <v>2069.525561</v>
      </c>
      <c r="AJ26" s="38">
        <v>2076.66782</v>
      </c>
      <c r="AK26" s="38">
        <v>2083.478623</v>
      </c>
    </row>
    <row r="27" ht="14.25" customHeight="1">
      <c r="A27" s="38" t="s">
        <v>298</v>
      </c>
      <c r="B27" s="38">
        <v>124.3163492</v>
      </c>
      <c r="C27" s="38">
        <v>126.61504</v>
      </c>
      <c r="D27" s="38">
        <v>129.6402871</v>
      </c>
      <c r="E27" s="38">
        <v>133.2839403</v>
      </c>
      <c r="F27" s="38">
        <v>137.8698405</v>
      </c>
      <c r="G27" s="38">
        <v>143.0470121</v>
      </c>
      <c r="H27" s="38">
        <v>148.0280096</v>
      </c>
      <c r="I27" s="38">
        <v>152.7341218</v>
      </c>
      <c r="J27" s="38">
        <v>157.2198519</v>
      </c>
      <c r="K27" s="38">
        <v>161.6580907</v>
      </c>
      <c r="L27" s="38">
        <v>166.1831805</v>
      </c>
      <c r="M27" s="38">
        <v>170.8446055</v>
      </c>
      <c r="N27" s="38">
        <v>175.6724047</v>
      </c>
      <c r="O27" s="38">
        <v>180.7264002</v>
      </c>
      <c r="P27" s="38">
        <v>186.066338</v>
      </c>
      <c r="Q27" s="38">
        <v>191.7230045</v>
      </c>
      <c r="R27" s="38">
        <v>194.7563467</v>
      </c>
      <c r="S27" s="38">
        <v>195.2847165</v>
      </c>
      <c r="T27" s="38">
        <v>194.2984673</v>
      </c>
      <c r="U27" s="38">
        <v>192.6726652</v>
      </c>
      <c r="V27" s="38">
        <v>190.9408503</v>
      </c>
      <c r="W27" s="38">
        <v>189.348343</v>
      </c>
      <c r="X27" s="38">
        <v>187.9510685</v>
      </c>
      <c r="Y27" s="38">
        <v>186.7144937</v>
      </c>
      <c r="Z27" s="38">
        <v>185.5718446</v>
      </c>
      <c r="AA27" s="38">
        <v>184.4526409</v>
      </c>
      <c r="AB27" s="38">
        <v>183.2843171</v>
      </c>
      <c r="AC27" s="38">
        <v>182.0238067</v>
      </c>
      <c r="AD27" s="38">
        <v>180.673801</v>
      </c>
      <c r="AE27" s="38">
        <v>179.2547282</v>
      </c>
      <c r="AF27" s="38">
        <v>177.7931204</v>
      </c>
      <c r="AG27" s="38">
        <v>176.3036704</v>
      </c>
      <c r="AH27" s="38">
        <v>174.791484</v>
      </c>
      <c r="AI27" s="38">
        <v>173.2681789</v>
      </c>
      <c r="AJ27" s="38">
        <v>171.7481349</v>
      </c>
      <c r="AK27" s="38">
        <v>170.2464186</v>
      </c>
    </row>
    <row r="28" ht="14.25" customHeight="1">
      <c r="A28" s="38" t="s">
        <v>306</v>
      </c>
      <c r="B28" s="38">
        <v>1643.358651</v>
      </c>
      <c r="C28" s="38">
        <v>1661.761624</v>
      </c>
      <c r="D28" s="38">
        <v>1679.018656</v>
      </c>
      <c r="E28" s="38">
        <v>1699.987958</v>
      </c>
      <c r="F28" s="38">
        <v>1730.769227</v>
      </c>
      <c r="G28" s="38">
        <v>1764.65242</v>
      </c>
      <c r="H28" s="38">
        <v>1792.539155</v>
      </c>
      <c r="I28" s="38">
        <v>1813.914894</v>
      </c>
      <c r="J28" s="38">
        <v>1829.951475</v>
      </c>
      <c r="K28" s="38">
        <v>1843.395503</v>
      </c>
      <c r="L28" s="38">
        <v>1856.133345</v>
      </c>
      <c r="M28" s="38">
        <v>1868.216796</v>
      </c>
      <c r="N28" s="38">
        <v>1878.997234</v>
      </c>
      <c r="O28" s="38">
        <v>1888.061632</v>
      </c>
      <c r="P28" s="38">
        <v>1895.315422</v>
      </c>
      <c r="Q28" s="38">
        <v>1900.961006</v>
      </c>
      <c r="R28" s="38">
        <v>1906.867406</v>
      </c>
      <c r="S28" s="38">
        <v>1914.474012</v>
      </c>
      <c r="T28" s="38">
        <v>1923.708297</v>
      </c>
      <c r="U28" s="38">
        <v>1933.983225</v>
      </c>
      <c r="V28" s="38">
        <v>1944.748206</v>
      </c>
      <c r="W28" s="38">
        <v>1955.59342</v>
      </c>
      <c r="X28" s="38">
        <v>1966.101532</v>
      </c>
      <c r="Y28" s="38">
        <v>1975.896435</v>
      </c>
      <c r="Z28" s="38">
        <v>1984.647585</v>
      </c>
      <c r="AA28" s="38">
        <v>1992.057214</v>
      </c>
      <c r="AB28" s="38">
        <v>1998.087526</v>
      </c>
      <c r="AC28" s="38">
        <v>2003.009107</v>
      </c>
      <c r="AD28" s="38">
        <v>2007.041435</v>
      </c>
      <c r="AE28" s="38">
        <v>2010.37744</v>
      </c>
      <c r="AF28" s="38">
        <v>2013.220804</v>
      </c>
      <c r="AG28" s="38">
        <v>2015.644321</v>
      </c>
      <c r="AH28" s="38">
        <v>2017.620151</v>
      </c>
      <c r="AI28" s="38">
        <v>2019.200861</v>
      </c>
      <c r="AJ28" s="38">
        <v>2020.48105</v>
      </c>
      <c r="AK28" s="38">
        <v>2021.574533</v>
      </c>
    </row>
    <row r="29" ht="14.25" customHeight="1">
      <c r="A29" s="38" t="s">
        <v>313</v>
      </c>
      <c r="B29" s="38">
        <v>25.25432093</v>
      </c>
      <c r="C29" s="38">
        <v>25.57909519</v>
      </c>
      <c r="D29" s="38">
        <v>25.8603833</v>
      </c>
      <c r="E29" s="38">
        <v>25.97121253</v>
      </c>
      <c r="F29" s="38">
        <v>25.97711183</v>
      </c>
      <c r="G29" s="38">
        <v>25.9260428</v>
      </c>
      <c r="H29" s="38">
        <v>25.83186155</v>
      </c>
      <c r="I29" s="38">
        <v>26.0746942</v>
      </c>
      <c r="J29" s="38">
        <v>26.81792844</v>
      </c>
      <c r="K29" s="38">
        <v>27.74028047</v>
      </c>
      <c r="L29" s="38">
        <v>28.42389663</v>
      </c>
      <c r="M29" s="38">
        <v>28.71524479</v>
      </c>
      <c r="N29" s="38">
        <v>28.66992934</v>
      </c>
      <c r="O29" s="38">
        <v>28.43997769</v>
      </c>
      <c r="P29" s="38">
        <v>28.17326682</v>
      </c>
      <c r="Q29" s="38">
        <v>27.96868723</v>
      </c>
      <c r="R29" s="38">
        <v>27.35998055</v>
      </c>
      <c r="S29" s="38">
        <v>26.46925379</v>
      </c>
      <c r="T29" s="38">
        <v>25.44791443</v>
      </c>
      <c r="U29" s="38">
        <v>24.39012675</v>
      </c>
      <c r="V29" s="38">
        <v>23.34499685</v>
      </c>
      <c r="W29" s="38">
        <v>22.33506073</v>
      </c>
      <c r="X29" s="38">
        <v>21.36755967</v>
      </c>
      <c r="Y29" s="38">
        <v>20.44308519</v>
      </c>
      <c r="Z29" s="38">
        <v>19.55985952</v>
      </c>
      <c r="AA29" s="38">
        <v>18.71557593</v>
      </c>
      <c r="AB29" s="38">
        <v>17.90385872</v>
      </c>
      <c r="AC29" s="38">
        <v>17.11819337</v>
      </c>
      <c r="AD29" s="38">
        <v>16.35770242</v>
      </c>
      <c r="AE29" s="38">
        <v>15.6236933</v>
      </c>
      <c r="AF29" s="38">
        <v>14.91815219</v>
      </c>
      <c r="AG29" s="38">
        <v>14.24188709</v>
      </c>
      <c r="AH29" s="38">
        <v>13.59465843</v>
      </c>
      <c r="AI29" s="38">
        <v>12.97645071</v>
      </c>
      <c r="AJ29" s="38">
        <v>12.3871234</v>
      </c>
      <c r="AK29" s="38">
        <v>11.82628366</v>
      </c>
    </row>
    <row r="30" ht="14.25" customHeight="1">
      <c r="A30" s="38" t="s">
        <v>320</v>
      </c>
      <c r="B30" s="38">
        <v>6.596469694</v>
      </c>
      <c r="C30" s="38">
        <v>6.769430132</v>
      </c>
      <c r="D30" s="38">
        <v>6.971297587</v>
      </c>
      <c r="E30" s="38">
        <v>7.171165937</v>
      </c>
      <c r="F30" s="38">
        <v>7.390695835</v>
      </c>
      <c r="G30" s="38">
        <v>7.631694858</v>
      </c>
      <c r="H30" s="38">
        <v>7.882928236</v>
      </c>
      <c r="I30" s="38">
        <v>8.361836082</v>
      </c>
      <c r="J30" s="38">
        <v>9.159797319</v>
      </c>
      <c r="K30" s="38">
        <v>10.10545033</v>
      </c>
      <c r="L30" s="38">
        <v>10.99827006</v>
      </c>
      <c r="M30" s="38">
        <v>11.76167032</v>
      </c>
      <c r="N30" s="38">
        <v>12.3922593</v>
      </c>
      <c r="O30" s="38">
        <v>12.9354395</v>
      </c>
      <c r="P30" s="38">
        <v>13.45166166</v>
      </c>
      <c r="Q30" s="38">
        <v>14.00062573</v>
      </c>
      <c r="R30" s="38">
        <v>14.12405867</v>
      </c>
      <c r="S30" s="38">
        <v>14.01119578</v>
      </c>
      <c r="T30" s="38">
        <v>13.79402149</v>
      </c>
      <c r="U30" s="38">
        <v>13.54455406</v>
      </c>
      <c r="V30" s="38">
        <v>13.29760323</v>
      </c>
      <c r="W30" s="38">
        <v>13.06767821</v>
      </c>
      <c r="X30" s="38">
        <v>12.85835396</v>
      </c>
      <c r="Y30" s="38">
        <v>12.6685863</v>
      </c>
      <c r="Z30" s="38">
        <v>12.49585586</v>
      </c>
      <c r="AA30" s="38">
        <v>12.33756899</v>
      </c>
      <c r="AB30" s="38">
        <v>12.18924116</v>
      </c>
      <c r="AC30" s="38">
        <v>12.04646876</v>
      </c>
      <c r="AD30" s="38">
        <v>11.90820449</v>
      </c>
      <c r="AE30" s="38">
        <v>11.77493395</v>
      </c>
      <c r="AF30" s="38">
        <v>11.64785961</v>
      </c>
      <c r="AG30" s="38">
        <v>11.52758</v>
      </c>
      <c r="AH30" s="38">
        <v>11.41410616</v>
      </c>
      <c r="AI30" s="38">
        <v>11.3078381</v>
      </c>
      <c r="AJ30" s="38">
        <v>11.20929142</v>
      </c>
      <c r="AK30" s="38">
        <v>11.11896383</v>
      </c>
    </row>
    <row r="31" ht="14.25" customHeight="1">
      <c r="A31" s="38" t="s">
        <v>293</v>
      </c>
      <c r="B31" s="38">
        <v>25790.12515</v>
      </c>
      <c r="C31" s="38">
        <v>26162.90307</v>
      </c>
      <c r="D31" s="38">
        <v>26518.16511</v>
      </c>
      <c r="E31" s="38">
        <v>27214.96058</v>
      </c>
      <c r="F31" s="38">
        <v>28231.34518</v>
      </c>
      <c r="G31" s="38">
        <v>29298.98971</v>
      </c>
      <c r="H31" s="38">
        <v>30424.52965</v>
      </c>
      <c r="I31" s="38">
        <v>31650.28795</v>
      </c>
      <c r="J31" s="38">
        <v>32973.02466</v>
      </c>
      <c r="K31" s="38">
        <v>34393.09882</v>
      </c>
      <c r="L31" s="38">
        <v>35893.57598</v>
      </c>
      <c r="M31" s="38">
        <v>37448.44541</v>
      </c>
      <c r="N31" s="38">
        <v>39047.43907</v>
      </c>
      <c r="O31" s="38">
        <v>40696.44479</v>
      </c>
      <c r="P31" s="38">
        <v>42406.51585</v>
      </c>
      <c r="Q31" s="38">
        <v>44199.44677</v>
      </c>
      <c r="R31" s="38">
        <v>46638.17601</v>
      </c>
      <c r="S31" s="38">
        <v>49476.5994</v>
      </c>
      <c r="T31" s="38">
        <v>52631.69656</v>
      </c>
      <c r="U31" s="38">
        <v>56064.69771</v>
      </c>
      <c r="V31" s="38">
        <v>59755.29583</v>
      </c>
      <c r="W31" s="38">
        <v>63687.89052</v>
      </c>
      <c r="X31" s="38">
        <v>67843.6457</v>
      </c>
      <c r="Y31" s="38">
        <v>72196.18639</v>
      </c>
      <c r="Z31" s="38">
        <v>76709.31444</v>
      </c>
      <c r="AA31" s="38">
        <v>81335.81729</v>
      </c>
      <c r="AB31" s="38">
        <v>86090.08041</v>
      </c>
      <c r="AC31" s="38">
        <v>91027.29645</v>
      </c>
      <c r="AD31" s="38">
        <v>96156.05676</v>
      </c>
      <c r="AE31" s="38">
        <v>101488.8855</v>
      </c>
      <c r="AF31" s="38">
        <v>107040.2079</v>
      </c>
      <c r="AG31" s="38">
        <v>112826.1033</v>
      </c>
      <c r="AH31" s="38">
        <v>118864.5157</v>
      </c>
      <c r="AI31" s="38">
        <v>125175.3482</v>
      </c>
      <c r="AJ31" s="38">
        <v>131780.4137</v>
      </c>
      <c r="AK31" s="38">
        <v>138703.5761</v>
      </c>
    </row>
    <row r="32" ht="14.25" customHeight="1">
      <c r="A32" s="38" t="s">
        <v>300</v>
      </c>
      <c r="B32" s="38">
        <v>5303.627666</v>
      </c>
      <c r="C32" s="38">
        <v>5433.776078</v>
      </c>
      <c r="D32" s="38">
        <v>5589.22736</v>
      </c>
      <c r="E32" s="38">
        <v>5831.769992</v>
      </c>
      <c r="F32" s="38">
        <v>6157.966625</v>
      </c>
      <c r="G32" s="38">
        <v>6512.60781</v>
      </c>
      <c r="H32" s="38">
        <v>6898.551588</v>
      </c>
      <c r="I32" s="38">
        <v>7310.817372</v>
      </c>
      <c r="J32" s="38">
        <v>7752.144075</v>
      </c>
      <c r="K32" s="38">
        <v>8227.218645</v>
      </c>
      <c r="L32" s="38">
        <v>8740.064547</v>
      </c>
      <c r="M32" s="38">
        <v>9297.825961</v>
      </c>
      <c r="N32" s="38">
        <v>9911.149731</v>
      </c>
      <c r="O32" s="38">
        <v>10590.67394</v>
      </c>
      <c r="P32" s="38">
        <v>11344.82549</v>
      </c>
      <c r="Q32" s="38">
        <v>12178.21434</v>
      </c>
      <c r="R32" s="38">
        <v>12836.01239</v>
      </c>
      <c r="S32" s="38">
        <v>13454.72546</v>
      </c>
      <c r="T32" s="38">
        <v>14102.93266</v>
      </c>
      <c r="U32" s="38">
        <v>14804.30278</v>
      </c>
      <c r="V32" s="38">
        <v>15562.61811</v>
      </c>
      <c r="W32" s="38">
        <v>16373.49965</v>
      </c>
      <c r="X32" s="38">
        <v>17229.16505</v>
      </c>
      <c r="Y32" s="38">
        <v>18120.02691</v>
      </c>
      <c r="Z32" s="38">
        <v>19034.91448</v>
      </c>
      <c r="AA32" s="38">
        <v>19960.87565</v>
      </c>
      <c r="AB32" s="38">
        <v>20898.78986</v>
      </c>
      <c r="AC32" s="38">
        <v>21860.37832</v>
      </c>
      <c r="AD32" s="38">
        <v>22848.54836</v>
      </c>
      <c r="AE32" s="38">
        <v>23865.6641</v>
      </c>
      <c r="AF32" s="38">
        <v>24913.94864</v>
      </c>
      <c r="AG32" s="38">
        <v>25995.7712</v>
      </c>
      <c r="AH32" s="38">
        <v>27113.90317</v>
      </c>
      <c r="AI32" s="38">
        <v>28271.65716</v>
      </c>
      <c r="AJ32" s="38">
        <v>29472.88058</v>
      </c>
      <c r="AK32" s="38">
        <v>30721.98354</v>
      </c>
    </row>
    <row r="33" ht="14.25" customHeight="1">
      <c r="A33" s="38" t="s">
        <v>308</v>
      </c>
      <c r="B33" s="38">
        <v>45086.4618</v>
      </c>
      <c r="C33" s="38">
        <v>45634.2008</v>
      </c>
      <c r="D33" s="38">
        <v>46183.59001</v>
      </c>
      <c r="E33" s="38">
        <v>47433.00286</v>
      </c>
      <c r="F33" s="38">
        <v>49309.7165</v>
      </c>
      <c r="G33" s="38">
        <v>51254.66455</v>
      </c>
      <c r="H33" s="38">
        <v>53302.18944</v>
      </c>
      <c r="I33" s="38">
        <v>55396.49832</v>
      </c>
      <c r="J33" s="38">
        <v>57567.87092</v>
      </c>
      <c r="K33" s="38">
        <v>59878.86255</v>
      </c>
      <c r="L33" s="38">
        <v>62351.57013</v>
      </c>
      <c r="M33" s="38">
        <v>64975.625</v>
      </c>
      <c r="N33" s="38">
        <v>67750.92431</v>
      </c>
      <c r="O33" s="38">
        <v>70683.10925</v>
      </c>
      <c r="P33" s="38">
        <v>73781.35618</v>
      </c>
      <c r="Q33" s="38">
        <v>77057.0966</v>
      </c>
      <c r="R33" s="38">
        <v>81049.69606</v>
      </c>
      <c r="S33" s="38">
        <v>85652.77098</v>
      </c>
      <c r="T33" s="38">
        <v>90769.39058</v>
      </c>
      <c r="U33" s="38">
        <v>96338.37684</v>
      </c>
      <c r="V33" s="38">
        <v>102316.3115</v>
      </c>
      <c r="W33" s="38">
        <v>108665.3462</v>
      </c>
      <c r="X33" s="38">
        <v>115344.2641</v>
      </c>
      <c r="Y33" s="38">
        <v>122301.8938</v>
      </c>
      <c r="Z33" s="38">
        <v>129472.9668</v>
      </c>
      <c r="AA33" s="38">
        <v>136775.595</v>
      </c>
      <c r="AB33" s="38">
        <v>144253.1516</v>
      </c>
      <c r="AC33" s="38">
        <v>152023.3575</v>
      </c>
      <c r="AD33" s="38">
        <v>160098.7155</v>
      </c>
      <c r="AE33" s="38">
        <v>168494.2894</v>
      </c>
      <c r="AF33" s="38">
        <v>177229.4462</v>
      </c>
      <c r="AG33" s="38">
        <v>186327.656</v>
      </c>
      <c r="AH33" s="38">
        <v>195815.7337</v>
      </c>
      <c r="AI33" s="38">
        <v>205723.5304</v>
      </c>
      <c r="AJ33" s="38">
        <v>216084.4719</v>
      </c>
      <c r="AK33" s="38">
        <v>226935.7898</v>
      </c>
    </row>
    <row r="34" ht="14.25" customHeight="1">
      <c r="A34" s="38" t="s">
        <v>315</v>
      </c>
      <c r="B34" s="38">
        <v>2194.228188</v>
      </c>
      <c r="C34" s="38">
        <v>2231.143051</v>
      </c>
      <c r="D34" s="38">
        <v>2260.810107</v>
      </c>
      <c r="E34" s="38">
        <v>2298.042363</v>
      </c>
      <c r="F34" s="38">
        <v>2346.46156</v>
      </c>
      <c r="G34" s="38">
        <v>2397.691816</v>
      </c>
      <c r="H34" s="38">
        <v>2468.98743</v>
      </c>
      <c r="I34" s="38">
        <v>2617.799114</v>
      </c>
      <c r="J34" s="38">
        <v>2836.32592</v>
      </c>
      <c r="K34" s="38">
        <v>3044.719396</v>
      </c>
      <c r="L34" s="38">
        <v>3203.419032</v>
      </c>
      <c r="M34" s="38">
        <v>3330.097638</v>
      </c>
      <c r="N34" s="38">
        <v>3442.952242</v>
      </c>
      <c r="O34" s="38">
        <v>3557.489772</v>
      </c>
      <c r="P34" s="38">
        <v>3684.076811</v>
      </c>
      <c r="Q34" s="38">
        <v>3828.773039</v>
      </c>
      <c r="R34" s="38">
        <v>3859.748293</v>
      </c>
      <c r="S34" s="38">
        <v>3893.218233</v>
      </c>
      <c r="T34" s="38">
        <v>3931.114393</v>
      </c>
      <c r="U34" s="38">
        <v>3969.981373</v>
      </c>
      <c r="V34" s="38">
        <v>4008.102559</v>
      </c>
      <c r="W34" s="38">
        <v>4044.598344</v>
      </c>
      <c r="X34" s="38">
        <v>4078.810462</v>
      </c>
      <c r="Y34" s="38">
        <v>4110.073874</v>
      </c>
      <c r="Z34" s="38">
        <v>4137.625965</v>
      </c>
      <c r="AA34" s="38">
        <v>4160.575538</v>
      </c>
      <c r="AB34" s="38">
        <v>4179.903969</v>
      </c>
      <c r="AC34" s="38">
        <v>4197.727602</v>
      </c>
      <c r="AD34" s="38">
        <v>4214.735828</v>
      </c>
      <c r="AE34" s="38">
        <v>4231.401438</v>
      </c>
      <c r="AF34" s="38">
        <v>4248.114829</v>
      </c>
      <c r="AG34" s="38">
        <v>4265.179095</v>
      </c>
      <c r="AH34" s="38">
        <v>4282.826225</v>
      </c>
      <c r="AI34" s="38">
        <v>4301.243017</v>
      </c>
      <c r="AJ34" s="38">
        <v>4320.573899</v>
      </c>
      <c r="AK34" s="38">
        <v>4340.927395</v>
      </c>
    </row>
    <row r="35" ht="14.25" customHeight="1">
      <c r="A35" s="38" t="s">
        <v>322</v>
      </c>
      <c r="B35" s="38">
        <v>71.85720921</v>
      </c>
      <c r="C35" s="38">
        <v>85.06358103</v>
      </c>
      <c r="D35" s="38">
        <v>95.00470531</v>
      </c>
      <c r="E35" s="38">
        <v>109.9256037</v>
      </c>
      <c r="F35" s="38">
        <v>128.1535616</v>
      </c>
      <c r="G35" s="38">
        <v>146.5324508</v>
      </c>
      <c r="H35" s="38">
        <v>159.3339715</v>
      </c>
      <c r="I35" s="38">
        <v>191.1004829</v>
      </c>
      <c r="J35" s="38">
        <v>235.4639873</v>
      </c>
      <c r="K35" s="38">
        <v>276.4179107</v>
      </c>
      <c r="L35" s="38">
        <v>321.6506558</v>
      </c>
      <c r="M35" s="38">
        <v>377.6538331</v>
      </c>
      <c r="N35" s="38">
        <v>436.6617426</v>
      </c>
      <c r="O35" s="38">
        <v>494.5290548</v>
      </c>
      <c r="P35" s="38">
        <v>549.9298498</v>
      </c>
      <c r="Q35" s="38">
        <v>605.6971349</v>
      </c>
      <c r="R35" s="38">
        <v>613.9850555</v>
      </c>
      <c r="S35" s="38">
        <v>654.3360821</v>
      </c>
      <c r="T35" s="38">
        <v>705.9815502</v>
      </c>
      <c r="U35" s="38">
        <v>763.9604193</v>
      </c>
      <c r="V35" s="38">
        <v>826.7962734</v>
      </c>
      <c r="W35" s="38">
        <v>893.8345083</v>
      </c>
      <c r="X35" s="38">
        <v>964.638961</v>
      </c>
      <c r="Y35" s="38">
        <v>1038.799429</v>
      </c>
      <c r="Z35" s="38">
        <v>1115.845987</v>
      </c>
      <c r="AA35" s="38">
        <v>1195.209499</v>
      </c>
      <c r="AB35" s="38">
        <v>1277.1211</v>
      </c>
      <c r="AC35" s="38">
        <v>1362.166878</v>
      </c>
      <c r="AD35" s="38">
        <v>1450.222181</v>
      </c>
      <c r="AE35" s="38">
        <v>1541.284223</v>
      </c>
      <c r="AF35" s="38">
        <v>1635.427355</v>
      </c>
      <c r="AG35" s="38">
        <v>1732.785849</v>
      </c>
      <c r="AH35" s="38">
        <v>1833.556903</v>
      </c>
      <c r="AI35" s="38">
        <v>1938.000692</v>
      </c>
      <c r="AJ35" s="38">
        <v>2046.432586</v>
      </c>
      <c r="AK35" s="38">
        <v>2159.223081</v>
      </c>
    </row>
    <row r="36" ht="14.25" customHeight="1">
      <c r="A36" s="38" t="s">
        <v>294</v>
      </c>
      <c r="B36" s="38">
        <v>73412.88958</v>
      </c>
      <c r="C36" s="38">
        <v>74608.86748</v>
      </c>
      <c r="D36" s="38">
        <v>75772.02817</v>
      </c>
      <c r="E36" s="38">
        <v>77822.54201</v>
      </c>
      <c r="F36" s="38">
        <v>80834.88408</v>
      </c>
      <c r="G36" s="38">
        <v>84139.63682</v>
      </c>
      <c r="H36" s="38">
        <v>87737.26824</v>
      </c>
      <c r="I36" s="38">
        <v>91565.47384</v>
      </c>
      <c r="J36" s="38">
        <v>95662.95456</v>
      </c>
      <c r="K36" s="38">
        <v>100038.6629</v>
      </c>
      <c r="L36" s="38">
        <v>104644.8956</v>
      </c>
      <c r="M36" s="38">
        <v>109460.8775</v>
      </c>
      <c r="N36" s="38">
        <v>114521.3778</v>
      </c>
      <c r="O36" s="38">
        <v>119885.8802</v>
      </c>
      <c r="P36" s="38">
        <v>125615.562</v>
      </c>
      <c r="Q36" s="38">
        <v>131760.1541</v>
      </c>
      <c r="R36" s="38">
        <v>138587.3445</v>
      </c>
      <c r="S36" s="38">
        <v>146221.3607</v>
      </c>
      <c r="T36" s="38">
        <v>154645.6666</v>
      </c>
      <c r="U36" s="38">
        <v>163823.0597</v>
      </c>
      <c r="V36" s="38">
        <v>173710.6858</v>
      </c>
      <c r="W36" s="38">
        <v>184258.4694</v>
      </c>
      <c r="X36" s="38">
        <v>195402.2112</v>
      </c>
      <c r="Y36" s="38">
        <v>207057.0998</v>
      </c>
      <c r="Z36" s="38">
        <v>219112.8639</v>
      </c>
      <c r="AA36" s="38">
        <v>231430.5989</v>
      </c>
      <c r="AB36" s="38">
        <v>244026.2548</v>
      </c>
      <c r="AC36" s="38">
        <v>257043.6815</v>
      </c>
      <c r="AD36" s="38">
        <v>270528.4857</v>
      </c>
      <c r="AE36" s="38">
        <v>284520.6311</v>
      </c>
      <c r="AF36" s="38">
        <v>299061.9295</v>
      </c>
      <c r="AG36" s="38">
        <v>314197.8011</v>
      </c>
      <c r="AH36" s="38">
        <v>329978.133</v>
      </c>
      <c r="AI36" s="38">
        <v>346457.7744</v>
      </c>
      <c r="AJ36" s="38">
        <v>363696.5567</v>
      </c>
      <c r="AK36" s="38">
        <v>381759.617</v>
      </c>
    </row>
    <row r="37" ht="14.25" customHeight="1">
      <c r="A37" s="38" t="s">
        <v>301</v>
      </c>
      <c r="B37" s="38">
        <v>8375.689119</v>
      </c>
      <c r="C37" s="38">
        <v>8587.70131</v>
      </c>
      <c r="D37" s="38">
        <v>8840.108648</v>
      </c>
      <c r="E37" s="38">
        <v>9225.128848</v>
      </c>
      <c r="F37" s="38">
        <v>9743.062352</v>
      </c>
      <c r="G37" s="38">
        <v>10311.82893</v>
      </c>
      <c r="H37" s="38">
        <v>10910.27572</v>
      </c>
      <c r="I37" s="38">
        <v>11530.16939</v>
      </c>
      <c r="J37" s="38">
        <v>12182.64899</v>
      </c>
      <c r="K37" s="38">
        <v>12881.08834</v>
      </c>
      <c r="L37" s="38">
        <v>13637.76854</v>
      </c>
      <c r="M37" s="38">
        <v>14472.12977</v>
      </c>
      <c r="N37" s="38">
        <v>15406.7895</v>
      </c>
      <c r="O37" s="38">
        <v>16461.54204</v>
      </c>
      <c r="P37" s="38">
        <v>17650.43759</v>
      </c>
      <c r="Q37" s="38">
        <v>18978.31112</v>
      </c>
      <c r="R37" s="38">
        <v>19972.83496</v>
      </c>
      <c r="S37" s="38">
        <v>20888.19294</v>
      </c>
      <c r="T37" s="38">
        <v>21841.31931</v>
      </c>
      <c r="U37" s="38">
        <v>22874.32756</v>
      </c>
      <c r="V37" s="38">
        <v>23994.36007</v>
      </c>
      <c r="W37" s="38">
        <v>25194.04341</v>
      </c>
      <c r="X37" s="38">
        <v>26460.1691</v>
      </c>
      <c r="Y37" s="38">
        <v>27776.75776</v>
      </c>
      <c r="Z37" s="38">
        <v>29125.63601</v>
      </c>
      <c r="AA37" s="38">
        <v>30486.20772</v>
      </c>
      <c r="AB37" s="38">
        <v>31858.3681</v>
      </c>
      <c r="AC37" s="38">
        <v>33259.22976</v>
      </c>
      <c r="AD37" s="38">
        <v>34694.15462</v>
      </c>
      <c r="AE37" s="38">
        <v>36167.29411</v>
      </c>
      <c r="AF37" s="38">
        <v>37682.5233</v>
      </c>
      <c r="AG37" s="38">
        <v>39243.89789</v>
      </c>
      <c r="AH37" s="38">
        <v>40856.02756</v>
      </c>
      <c r="AI37" s="38">
        <v>42524.28703</v>
      </c>
      <c r="AJ37" s="38">
        <v>44254.80086</v>
      </c>
      <c r="AK37" s="38">
        <v>46054.47252</v>
      </c>
    </row>
    <row r="38" ht="14.25" customHeight="1">
      <c r="A38" s="38" t="s">
        <v>309</v>
      </c>
      <c r="B38" s="38">
        <v>60088.07615</v>
      </c>
      <c r="C38" s="38">
        <v>60852.04489</v>
      </c>
      <c r="D38" s="38">
        <v>61584.24151</v>
      </c>
      <c r="E38" s="38">
        <v>63179.73145</v>
      </c>
      <c r="F38" s="38">
        <v>65592.48031</v>
      </c>
      <c r="G38" s="38">
        <v>68128.68417</v>
      </c>
      <c r="H38" s="38">
        <v>70820.49587</v>
      </c>
      <c r="I38" s="38">
        <v>73606.09906</v>
      </c>
      <c r="J38" s="38">
        <v>76527.95903</v>
      </c>
      <c r="K38" s="38">
        <v>79621.54618</v>
      </c>
      <c r="L38" s="38">
        <v>82883.65459</v>
      </c>
      <c r="M38" s="38">
        <v>86313.73061</v>
      </c>
      <c r="N38" s="38">
        <v>89931.64543</v>
      </c>
      <c r="O38" s="38">
        <v>93761.03456</v>
      </c>
      <c r="P38" s="38">
        <v>97823.30711</v>
      </c>
      <c r="Q38" s="38">
        <v>102133.2281</v>
      </c>
      <c r="R38" s="38">
        <v>107277.69</v>
      </c>
      <c r="S38" s="38">
        <v>113249.2315</v>
      </c>
      <c r="T38" s="38">
        <v>119908.984</v>
      </c>
      <c r="U38" s="38">
        <v>127165.6724</v>
      </c>
      <c r="V38" s="38">
        <v>134957.373</v>
      </c>
      <c r="W38" s="38">
        <v>143232.8442</v>
      </c>
      <c r="X38" s="38">
        <v>151937.8741</v>
      </c>
      <c r="Y38" s="38">
        <v>161005.8124</v>
      </c>
      <c r="Z38" s="38">
        <v>170351.7784</v>
      </c>
      <c r="AA38" s="38">
        <v>179869.244</v>
      </c>
      <c r="AB38" s="38">
        <v>189606.8875</v>
      </c>
      <c r="AC38" s="38">
        <v>199712.5975</v>
      </c>
      <c r="AD38" s="38">
        <v>210209.1819</v>
      </c>
      <c r="AE38" s="38">
        <v>221118.9882</v>
      </c>
      <c r="AF38" s="38">
        <v>232468.7158</v>
      </c>
      <c r="AG38" s="38">
        <v>244289.7955</v>
      </c>
      <c r="AH38" s="38">
        <v>256617.7701</v>
      </c>
      <c r="AI38" s="38">
        <v>269492.051</v>
      </c>
      <c r="AJ38" s="38">
        <v>282956.5252</v>
      </c>
      <c r="AK38" s="38">
        <v>297059.8759</v>
      </c>
    </row>
    <row r="39" ht="14.25" customHeight="1">
      <c r="A39" s="38" t="s">
        <v>316</v>
      </c>
      <c r="B39" s="38">
        <v>6037.734874</v>
      </c>
      <c r="C39" s="38">
        <v>6152.678995</v>
      </c>
      <c r="D39" s="38">
        <v>6243.255402</v>
      </c>
      <c r="E39" s="38">
        <v>6342.891559</v>
      </c>
      <c r="F39" s="38">
        <v>6469.804497</v>
      </c>
      <c r="G39" s="38">
        <v>6608.495038</v>
      </c>
      <c r="H39" s="38">
        <v>6796.149998</v>
      </c>
      <c r="I39" s="38">
        <v>7195.44571</v>
      </c>
      <c r="J39" s="38">
        <v>7807.424248</v>
      </c>
      <c r="K39" s="38">
        <v>8407.610694</v>
      </c>
      <c r="L39" s="38">
        <v>8848.849792</v>
      </c>
      <c r="M39" s="38">
        <v>9172.783774</v>
      </c>
      <c r="N39" s="38">
        <v>9456.157213</v>
      </c>
      <c r="O39" s="38">
        <v>9766.115417</v>
      </c>
      <c r="P39" s="38">
        <v>10144.14594</v>
      </c>
      <c r="Q39" s="38">
        <v>10607.4765</v>
      </c>
      <c r="R39" s="38">
        <v>10796.29301</v>
      </c>
      <c r="S39" s="38">
        <v>10946.48905</v>
      </c>
      <c r="T39" s="38">
        <v>11100.93231</v>
      </c>
      <c r="U39" s="38">
        <v>11261.83997</v>
      </c>
      <c r="V39" s="38">
        <v>11424.79722</v>
      </c>
      <c r="W39" s="38">
        <v>11584.94589</v>
      </c>
      <c r="X39" s="38">
        <v>11737.64097</v>
      </c>
      <c r="Y39" s="38">
        <v>11878.30008</v>
      </c>
      <c r="Z39" s="38">
        <v>12002.20375</v>
      </c>
      <c r="AA39" s="38">
        <v>12104.38396</v>
      </c>
      <c r="AB39" s="38">
        <v>12184.98385</v>
      </c>
      <c r="AC39" s="38">
        <v>12248.80305</v>
      </c>
      <c r="AD39" s="38">
        <v>12298.64603</v>
      </c>
      <c r="AE39" s="38">
        <v>12336.87949</v>
      </c>
      <c r="AF39" s="38">
        <v>12365.76565</v>
      </c>
      <c r="AG39" s="38">
        <v>12387.38769</v>
      </c>
      <c r="AH39" s="38">
        <v>12403.61594</v>
      </c>
      <c r="AI39" s="38">
        <v>12416.15066</v>
      </c>
      <c r="AJ39" s="38">
        <v>12426.50888</v>
      </c>
      <c r="AK39" s="38">
        <v>12436.02508</v>
      </c>
    </row>
    <row r="40" ht="14.25" customHeight="1">
      <c r="A40" s="38" t="s">
        <v>323</v>
      </c>
      <c r="B40" s="38">
        <v>2588.374994</v>
      </c>
      <c r="C40" s="38">
        <v>2673.004687</v>
      </c>
      <c r="D40" s="38">
        <v>2741.527054</v>
      </c>
      <c r="E40" s="38">
        <v>2825.963171</v>
      </c>
      <c r="F40" s="38">
        <v>2936.594085</v>
      </c>
      <c r="G40" s="38">
        <v>3059.834132</v>
      </c>
      <c r="H40" s="38">
        <v>3226.580645</v>
      </c>
      <c r="I40" s="38">
        <v>3556.678055</v>
      </c>
      <c r="J40" s="38">
        <v>4032.679112</v>
      </c>
      <c r="K40" s="38">
        <v>4485.310682</v>
      </c>
      <c r="L40" s="38">
        <v>4835.462287</v>
      </c>
      <c r="M40" s="38">
        <v>5128.891728</v>
      </c>
      <c r="N40" s="38">
        <v>5407.201917</v>
      </c>
      <c r="O40" s="38">
        <v>5705.451795</v>
      </c>
      <c r="P40" s="38">
        <v>6045.094167</v>
      </c>
      <c r="Q40" s="38">
        <v>6436.375844</v>
      </c>
      <c r="R40" s="38">
        <v>6597.651881</v>
      </c>
      <c r="S40" s="38">
        <v>6761.306196</v>
      </c>
      <c r="T40" s="38">
        <v>6933.566716</v>
      </c>
      <c r="U40" s="38">
        <v>7112.21797</v>
      </c>
      <c r="V40" s="38">
        <v>7294.82145</v>
      </c>
      <c r="W40" s="38">
        <v>7479.163599</v>
      </c>
      <c r="X40" s="38">
        <v>7663.011406</v>
      </c>
      <c r="Y40" s="38">
        <v>7843.940902</v>
      </c>
      <c r="Z40" s="38">
        <v>8019.226444</v>
      </c>
      <c r="AA40" s="38">
        <v>8185.798574</v>
      </c>
      <c r="AB40" s="38">
        <v>8344.36596</v>
      </c>
      <c r="AC40" s="38">
        <v>8498.677026</v>
      </c>
      <c r="AD40" s="38">
        <v>8650.495145</v>
      </c>
      <c r="AE40" s="38">
        <v>8801.347808</v>
      </c>
      <c r="AF40" s="38">
        <v>8952.695736</v>
      </c>
      <c r="AG40" s="38">
        <v>9105.892484</v>
      </c>
      <c r="AH40" s="38">
        <v>9262.197747</v>
      </c>
      <c r="AI40" s="38">
        <v>9422.82178</v>
      </c>
      <c r="AJ40" s="38">
        <v>9588.914264</v>
      </c>
      <c r="AK40" s="38">
        <v>9761.571694</v>
      </c>
    </row>
    <row r="41" ht="14.25" customHeight="1">
      <c r="A41" s="38" t="s">
        <v>442</v>
      </c>
      <c r="B41" s="38">
        <v>7243.763939</v>
      </c>
      <c r="C41" s="38">
        <v>7358.060747</v>
      </c>
      <c r="D41" s="38">
        <v>7497.008304</v>
      </c>
      <c r="E41" s="38">
        <v>7722.173123</v>
      </c>
      <c r="F41" s="38">
        <v>8049.300265</v>
      </c>
      <c r="G41" s="38">
        <v>8427.768174</v>
      </c>
      <c r="H41" s="38">
        <v>9002.147352</v>
      </c>
      <c r="I41" s="38">
        <v>9270.140962</v>
      </c>
      <c r="J41" s="38">
        <v>9282.303673</v>
      </c>
      <c r="K41" s="38">
        <v>9208.118029</v>
      </c>
      <c r="L41" s="38">
        <v>9143.951035</v>
      </c>
      <c r="M41" s="38">
        <v>9160.820706</v>
      </c>
      <c r="N41" s="38">
        <v>9346.362732</v>
      </c>
      <c r="O41" s="38">
        <v>9714.042302</v>
      </c>
      <c r="P41" s="38">
        <v>10257.08121</v>
      </c>
      <c r="Q41" s="38">
        <v>10910.25403</v>
      </c>
      <c r="R41" s="38">
        <v>10818.78814</v>
      </c>
      <c r="S41" s="38">
        <v>10547.28392</v>
      </c>
      <c r="T41" s="38">
        <v>10247.74231</v>
      </c>
      <c r="U41" s="38">
        <v>9973.136481</v>
      </c>
      <c r="V41" s="38">
        <v>9738.28317</v>
      </c>
      <c r="W41" s="38">
        <v>9541.986769</v>
      </c>
      <c r="X41" s="38">
        <v>9376.435971</v>
      </c>
      <c r="Y41" s="38">
        <v>9231.45625</v>
      </c>
      <c r="Z41" s="38">
        <v>9096.421246</v>
      </c>
      <c r="AA41" s="38">
        <v>8961.124343</v>
      </c>
      <c r="AB41" s="38">
        <v>8822.229325</v>
      </c>
      <c r="AC41" s="38">
        <v>8682.378244</v>
      </c>
      <c r="AD41" s="38">
        <v>8542.448046</v>
      </c>
      <c r="AE41" s="38">
        <v>8403.134567</v>
      </c>
      <c r="AF41" s="38">
        <v>8265.219615</v>
      </c>
      <c r="AG41" s="38">
        <v>8129.493914</v>
      </c>
      <c r="AH41" s="38">
        <v>7996.741135</v>
      </c>
      <c r="AI41" s="38">
        <v>7867.777745</v>
      </c>
      <c r="AJ41" s="38">
        <v>7743.394444</v>
      </c>
      <c r="AK41" s="38">
        <v>7624.327217</v>
      </c>
    </row>
    <row r="42" ht="14.25" customHeight="1">
      <c r="A42" s="38" t="s">
        <v>443</v>
      </c>
      <c r="B42" s="38">
        <v>1139.855096</v>
      </c>
      <c r="C42" s="38">
        <v>1179.903234</v>
      </c>
      <c r="D42" s="38">
        <v>1226.287701</v>
      </c>
      <c r="E42" s="38">
        <v>1289.311474</v>
      </c>
      <c r="F42" s="38">
        <v>1370.798106</v>
      </c>
      <c r="G42" s="38">
        <v>1461.721966</v>
      </c>
      <c r="H42" s="38">
        <v>1516.927794</v>
      </c>
      <c r="I42" s="38">
        <v>1529.079551</v>
      </c>
      <c r="J42" s="38">
        <v>1510.835504</v>
      </c>
      <c r="K42" s="38">
        <v>1484.405429</v>
      </c>
      <c r="L42" s="38">
        <v>1469.329188</v>
      </c>
      <c r="M42" s="38">
        <v>1481.543998</v>
      </c>
      <c r="N42" s="38">
        <v>1531.100863</v>
      </c>
      <c r="O42" s="38">
        <v>1621.538919</v>
      </c>
      <c r="P42" s="38">
        <v>1751.927713</v>
      </c>
      <c r="Q42" s="38">
        <v>1915.340133</v>
      </c>
      <c r="R42" s="38">
        <v>1940.493023</v>
      </c>
      <c r="S42" s="38">
        <v>1953.481826</v>
      </c>
      <c r="T42" s="38">
        <v>1970.317054</v>
      </c>
      <c r="U42" s="38">
        <v>1994.466763</v>
      </c>
      <c r="V42" s="38">
        <v>2024.899363</v>
      </c>
      <c r="W42" s="38">
        <v>2059.023028</v>
      </c>
      <c r="X42" s="38">
        <v>2093.826776</v>
      </c>
      <c r="Y42" s="38">
        <v>2126.309757</v>
      </c>
      <c r="Z42" s="38">
        <v>2153.614983</v>
      </c>
      <c r="AA42" s="38">
        <v>2173.071914</v>
      </c>
      <c r="AB42" s="38">
        <v>2183.851115</v>
      </c>
      <c r="AC42" s="38">
        <v>2186.879814</v>
      </c>
      <c r="AD42" s="38">
        <v>2182.797427</v>
      </c>
      <c r="AE42" s="38">
        <v>2172.357969</v>
      </c>
      <c r="AF42" s="38">
        <v>2156.43084</v>
      </c>
      <c r="AG42" s="38">
        <v>2135.930273</v>
      </c>
      <c r="AH42" s="38">
        <v>2111.773849</v>
      </c>
      <c r="AI42" s="38">
        <v>2084.866634</v>
      </c>
      <c r="AJ42" s="38">
        <v>2056.069112</v>
      </c>
      <c r="AK42" s="38">
        <v>2026.177468</v>
      </c>
    </row>
    <row r="43" ht="14.25" customHeight="1">
      <c r="A43" s="38" t="s">
        <v>444</v>
      </c>
      <c r="B43" s="38">
        <v>1409.732069</v>
      </c>
      <c r="C43" s="38">
        <v>1446.813954</v>
      </c>
      <c r="D43" s="38">
        <v>1479.674807</v>
      </c>
      <c r="E43" s="38">
        <v>1525.325323</v>
      </c>
      <c r="F43" s="38">
        <v>1586.712523</v>
      </c>
      <c r="G43" s="38">
        <v>1651.830201</v>
      </c>
      <c r="H43" s="38">
        <v>1716.522476</v>
      </c>
      <c r="I43" s="38">
        <v>1724.572546</v>
      </c>
      <c r="J43" s="38">
        <v>1689.80231</v>
      </c>
      <c r="K43" s="38">
        <v>1643.619471</v>
      </c>
      <c r="L43" s="38">
        <v>1602.199549</v>
      </c>
      <c r="M43" s="38">
        <v>1579.202132</v>
      </c>
      <c r="N43" s="38">
        <v>1586.746363</v>
      </c>
      <c r="O43" s="38">
        <v>1626.878554</v>
      </c>
      <c r="P43" s="38">
        <v>1697.12323</v>
      </c>
      <c r="Q43" s="38">
        <v>1787.362241</v>
      </c>
      <c r="R43" s="38">
        <v>1779.493747</v>
      </c>
      <c r="S43" s="38">
        <v>1770.036276</v>
      </c>
      <c r="T43" s="38">
        <v>1763.703116</v>
      </c>
      <c r="U43" s="38">
        <v>1759.995823</v>
      </c>
      <c r="V43" s="38">
        <v>1757.866965</v>
      </c>
      <c r="W43" s="38">
        <v>1756.105376</v>
      </c>
      <c r="X43" s="38">
        <v>1753.37398</v>
      </c>
      <c r="Y43" s="38">
        <v>1748.269453</v>
      </c>
      <c r="Z43" s="38">
        <v>1739.385122</v>
      </c>
      <c r="AA43" s="38">
        <v>1725.371075</v>
      </c>
      <c r="AB43" s="38">
        <v>1706.444226</v>
      </c>
      <c r="AC43" s="38">
        <v>1683.945438</v>
      </c>
      <c r="AD43" s="38">
        <v>1658.475782</v>
      </c>
      <c r="AE43" s="38">
        <v>1630.607441</v>
      </c>
      <c r="AF43" s="38">
        <v>1600.933315</v>
      </c>
      <c r="AG43" s="38">
        <v>1570.022508</v>
      </c>
      <c r="AH43" s="38">
        <v>1538.397787</v>
      </c>
      <c r="AI43" s="38">
        <v>1506.536391</v>
      </c>
      <c r="AJ43" s="38">
        <v>1474.861848</v>
      </c>
      <c r="AK43" s="38">
        <v>1443.741426</v>
      </c>
    </row>
    <row r="44" ht="14.25" customHeight="1">
      <c r="A44" s="38" t="s">
        <v>445</v>
      </c>
      <c r="B44" s="38">
        <v>52.02356244</v>
      </c>
      <c r="C44" s="38">
        <v>53.05100586</v>
      </c>
      <c r="D44" s="38">
        <v>54.03599194</v>
      </c>
      <c r="E44" s="38">
        <v>55.10290263</v>
      </c>
      <c r="F44" s="38">
        <v>56.36232019</v>
      </c>
      <c r="G44" s="38">
        <v>57.74403801</v>
      </c>
      <c r="H44" s="38">
        <v>57.33677751</v>
      </c>
      <c r="I44" s="38">
        <v>55.93731456</v>
      </c>
      <c r="J44" s="38">
        <v>54.29912966</v>
      </c>
      <c r="K44" s="38">
        <v>52.49941006</v>
      </c>
      <c r="L44" s="38">
        <v>50.55528559</v>
      </c>
      <c r="M44" s="38">
        <v>49.06268117</v>
      </c>
      <c r="N44" s="38">
        <v>48.55533485</v>
      </c>
      <c r="O44" s="38">
        <v>49.21795705</v>
      </c>
      <c r="P44" s="38">
        <v>51.00333297</v>
      </c>
      <c r="Q44" s="38">
        <v>53.64803575</v>
      </c>
      <c r="R44" s="38">
        <v>55.07282453</v>
      </c>
      <c r="S44" s="38">
        <v>56.08059665</v>
      </c>
      <c r="T44" s="38">
        <v>56.99494381</v>
      </c>
      <c r="U44" s="38">
        <v>57.89254291</v>
      </c>
      <c r="V44" s="38">
        <v>58.77075318</v>
      </c>
      <c r="W44" s="38">
        <v>59.59988303</v>
      </c>
      <c r="X44" s="38">
        <v>60.3385488</v>
      </c>
      <c r="Y44" s="38">
        <v>60.94026704</v>
      </c>
      <c r="Z44" s="38">
        <v>61.35705157</v>
      </c>
      <c r="AA44" s="38">
        <v>61.54188267</v>
      </c>
      <c r="AB44" s="38">
        <v>61.47917078</v>
      </c>
      <c r="AC44" s="38">
        <v>61.18984437</v>
      </c>
      <c r="AD44" s="38">
        <v>60.69759321</v>
      </c>
      <c r="AE44" s="38">
        <v>60.03099814</v>
      </c>
      <c r="AF44" s="38">
        <v>59.22191766</v>
      </c>
      <c r="AG44" s="38">
        <v>58.30220199</v>
      </c>
      <c r="AH44" s="38">
        <v>57.30183836</v>
      </c>
      <c r="AI44" s="38">
        <v>56.24856628</v>
      </c>
      <c r="AJ44" s="38">
        <v>55.16722616</v>
      </c>
      <c r="AK44" s="38">
        <v>54.07945153</v>
      </c>
    </row>
    <row r="45" ht="14.25" customHeight="1">
      <c r="A45" s="38" t="s">
        <v>446</v>
      </c>
      <c r="B45" s="38">
        <v>8764.557019</v>
      </c>
      <c r="C45" s="38">
        <v>9007.292821</v>
      </c>
      <c r="D45" s="38">
        <v>9206.31607</v>
      </c>
      <c r="E45" s="38">
        <v>9443.889401</v>
      </c>
      <c r="F45" s="38">
        <v>9761.283239</v>
      </c>
      <c r="G45" s="38">
        <v>10122.13291</v>
      </c>
      <c r="H45" s="38">
        <v>10663.53052</v>
      </c>
      <c r="I45" s="38">
        <v>11702.79819</v>
      </c>
      <c r="J45" s="38">
        <v>13198.67077</v>
      </c>
      <c r="K45" s="38">
        <v>14617.70165</v>
      </c>
      <c r="L45" s="38">
        <v>15660.383</v>
      </c>
      <c r="M45" s="38">
        <v>16467.5194</v>
      </c>
      <c r="N45" s="38">
        <v>17214.85681</v>
      </c>
      <c r="O45" s="38">
        <v>18039.95278</v>
      </c>
      <c r="P45" s="38">
        <v>19021.97525</v>
      </c>
      <c r="Q45" s="38">
        <v>20184.17787</v>
      </c>
      <c r="R45" s="38">
        <v>20715.68284</v>
      </c>
      <c r="S45" s="38">
        <v>21134.48519</v>
      </c>
      <c r="T45" s="38">
        <v>21537.31951</v>
      </c>
      <c r="U45" s="38">
        <v>21936.12638</v>
      </c>
      <c r="V45" s="38">
        <v>22329.08134</v>
      </c>
      <c r="W45" s="38">
        <v>22711.6809</v>
      </c>
      <c r="X45" s="38">
        <v>23078.23867</v>
      </c>
      <c r="Y45" s="38">
        <v>23422.12482</v>
      </c>
      <c r="Z45" s="38">
        <v>23735.77987</v>
      </c>
      <c r="AA45" s="38">
        <v>24010.7641</v>
      </c>
      <c r="AB45" s="38">
        <v>24248.8553</v>
      </c>
      <c r="AC45" s="38">
        <v>24461.02751</v>
      </c>
      <c r="AD45" s="38">
        <v>24653.85865</v>
      </c>
      <c r="AE45" s="38">
        <v>24832.67613</v>
      </c>
      <c r="AF45" s="38">
        <v>25002.28385</v>
      </c>
      <c r="AG45" s="38">
        <v>25166.87936</v>
      </c>
      <c r="AH45" s="38">
        <v>25330.09257</v>
      </c>
      <c r="AI45" s="38">
        <v>25495.14368</v>
      </c>
      <c r="AJ45" s="38">
        <v>25664.83429</v>
      </c>
      <c r="AK45" s="38">
        <v>25841.57558</v>
      </c>
    </row>
    <row r="46" ht="14.25" customHeight="1">
      <c r="A46" s="38" t="s">
        <v>447</v>
      </c>
      <c r="B46" s="38">
        <v>3463.306288</v>
      </c>
      <c r="C46" s="38">
        <v>3580.600948</v>
      </c>
      <c r="D46" s="38">
        <v>3708.164804</v>
      </c>
      <c r="E46" s="38">
        <v>3878.480107</v>
      </c>
      <c r="F46" s="38">
        <v>4099.16544</v>
      </c>
      <c r="G46" s="38">
        <v>4344.160846</v>
      </c>
      <c r="H46" s="38">
        <v>4493.347209</v>
      </c>
      <c r="I46" s="38">
        <v>4502.353202</v>
      </c>
      <c r="J46" s="38">
        <v>4419.788281</v>
      </c>
      <c r="K46" s="38">
        <v>4322.565503</v>
      </c>
      <c r="L46" s="38">
        <v>4262.999201</v>
      </c>
      <c r="M46" s="38">
        <v>4277.488212</v>
      </c>
      <c r="N46" s="38">
        <v>4389.88582</v>
      </c>
      <c r="O46" s="38">
        <v>4605.309298</v>
      </c>
      <c r="P46" s="38">
        <v>4917.108446</v>
      </c>
      <c r="Q46" s="38">
        <v>5302.530435</v>
      </c>
      <c r="R46" s="38">
        <v>5330.957882</v>
      </c>
      <c r="S46" s="38">
        <v>5351.460372</v>
      </c>
      <c r="T46" s="38">
        <v>5388.023685</v>
      </c>
      <c r="U46" s="38">
        <v>5441.435245</v>
      </c>
      <c r="V46" s="38">
        <v>5507.047843</v>
      </c>
      <c r="W46" s="38">
        <v>5578.656788</v>
      </c>
      <c r="X46" s="38">
        <v>5649.612488</v>
      </c>
      <c r="Y46" s="38">
        <v>5713.245557</v>
      </c>
      <c r="Z46" s="38">
        <v>5763.043509</v>
      </c>
      <c r="AA46" s="38">
        <v>5792.775024</v>
      </c>
      <c r="AB46" s="38">
        <v>5800.812574</v>
      </c>
      <c r="AC46" s="38">
        <v>5789.8589</v>
      </c>
      <c r="AD46" s="38">
        <v>5761.683933</v>
      </c>
      <c r="AE46" s="38">
        <v>5718.220015</v>
      </c>
      <c r="AF46" s="38">
        <v>5661.630292</v>
      </c>
      <c r="AG46" s="38">
        <v>5594.145963</v>
      </c>
      <c r="AH46" s="38">
        <v>5517.972861</v>
      </c>
      <c r="AI46" s="38">
        <v>5435.27076</v>
      </c>
      <c r="AJ46" s="38">
        <v>5348.080811</v>
      </c>
      <c r="AK46" s="38">
        <v>5258.281723</v>
      </c>
    </row>
    <row r="47" ht="14.25" customHeight="1">
      <c r="A47" s="38" t="s">
        <v>448</v>
      </c>
      <c r="B47" s="38">
        <v>4697.632055</v>
      </c>
      <c r="C47" s="38">
        <v>4684.975825</v>
      </c>
      <c r="D47" s="38">
        <v>4712.818499</v>
      </c>
      <c r="E47" s="38">
        <v>4809.309553</v>
      </c>
      <c r="F47" s="38">
        <v>4977.593722</v>
      </c>
      <c r="G47" s="38">
        <v>5182.967877</v>
      </c>
      <c r="H47" s="38">
        <v>5697.743216</v>
      </c>
      <c r="I47" s="38">
        <v>5956.945773</v>
      </c>
      <c r="J47" s="38">
        <v>6015.86342</v>
      </c>
      <c r="K47" s="38">
        <v>5975.697142</v>
      </c>
      <c r="L47" s="38">
        <v>5911.623746</v>
      </c>
      <c r="M47" s="38">
        <v>5888.607996</v>
      </c>
      <c r="N47" s="38">
        <v>5987.024721</v>
      </c>
      <c r="O47" s="38">
        <v>6219.346465</v>
      </c>
      <c r="P47" s="38">
        <v>6581.536505</v>
      </c>
      <c r="Q47" s="38">
        <v>7007.702347</v>
      </c>
      <c r="R47" s="38">
        <v>7094.643454</v>
      </c>
      <c r="S47" s="38">
        <v>6996.56157</v>
      </c>
      <c r="T47" s="38">
        <v>6831.935528</v>
      </c>
      <c r="U47" s="38">
        <v>6651.955898</v>
      </c>
      <c r="V47" s="38">
        <v>6478.368591</v>
      </c>
      <c r="W47" s="38">
        <v>6318.56304</v>
      </c>
      <c r="X47" s="38">
        <v>6172.813841</v>
      </c>
      <c r="Y47" s="38">
        <v>6038.035128</v>
      </c>
      <c r="Z47" s="38">
        <v>5909.728131</v>
      </c>
      <c r="AA47" s="38">
        <v>5782.999331</v>
      </c>
      <c r="AB47" s="38">
        <v>5656.911041</v>
      </c>
      <c r="AC47" s="38">
        <v>5534.002725</v>
      </c>
      <c r="AD47" s="38">
        <v>5415.443961</v>
      </c>
      <c r="AE47" s="38">
        <v>5302.021633</v>
      </c>
      <c r="AF47" s="38">
        <v>5194.338717</v>
      </c>
      <c r="AG47" s="38">
        <v>5092.816876</v>
      </c>
      <c r="AH47" s="38">
        <v>4997.73917</v>
      </c>
      <c r="AI47" s="38">
        <v>4909.318837</v>
      </c>
      <c r="AJ47" s="38">
        <v>4827.702837</v>
      </c>
      <c r="AK47" s="38">
        <v>4752.985239</v>
      </c>
    </row>
    <row r="48" ht="14.25" customHeight="1">
      <c r="A48" s="38" t="s">
        <v>449</v>
      </c>
      <c r="B48" s="38">
        <v>10448.99334</v>
      </c>
      <c r="C48" s="38">
        <v>10779.54499</v>
      </c>
      <c r="D48" s="38">
        <v>11042.33957</v>
      </c>
      <c r="E48" s="38">
        <v>11348.01256</v>
      </c>
      <c r="F48" s="38">
        <v>11747.69729</v>
      </c>
      <c r="G48" s="38">
        <v>12194.06856</v>
      </c>
      <c r="H48" s="38">
        <v>12765.3745</v>
      </c>
      <c r="I48" s="38">
        <v>13823.22959</v>
      </c>
      <c r="J48" s="38">
        <v>15300.25969</v>
      </c>
      <c r="K48" s="38">
        <v>16708.08135</v>
      </c>
      <c r="L48" s="38">
        <v>17751.79511</v>
      </c>
      <c r="M48" s="38">
        <v>18572.05271</v>
      </c>
      <c r="N48" s="38">
        <v>19350.71156</v>
      </c>
      <c r="O48" s="38">
        <v>20226.97475</v>
      </c>
      <c r="P48" s="38">
        <v>21280.46579</v>
      </c>
      <c r="Q48" s="38">
        <v>22540.54953</v>
      </c>
      <c r="R48" s="38">
        <v>22883.92924</v>
      </c>
      <c r="S48" s="38">
        <v>23113.34587</v>
      </c>
      <c r="T48" s="38">
        <v>23356.11773</v>
      </c>
      <c r="U48" s="38">
        <v>23628.22684</v>
      </c>
      <c r="V48" s="38">
        <v>23923.48516</v>
      </c>
      <c r="W48" s="38">
        <v>24231.17613</v>
      </c>
      <c r="X48" s="38">
        <v>24539.78761</v>
      </c>
      <c r="Y48" s="38">
        <v>24837.81986</v>
      </c>
      <c r="Z48" s="38">
        <v>25113.78663</v>
      </c>
      <c r="AA48" s="38">
        <v>25356.09896</v>
      </c>
      <c r="AB48" s="38">
        <v>25565.13552</v>
      </c>
      <c r="AC48" s="38">
        <v>25751.55922</v>
      </c>
      <c r="AD48" s="38">
        <v>25921.1496</v>
      </c>
      <c r="AE48" s="38">
        <v>26078.56546</v>
      </c>
      <c r="AF48" s="38">
        <v>26228.12053</v>
      </c>
      <c r="AG48" s="38">
        <v>26373.66541</v>
      </c>
      <c r="AH48" s="38">
        <v>26518.59515</v>
      </c>
      <c r="AI48" s="38">
        <v>26665.98341</v>
      </c>
      <c r="AJ48" s="38">
        <v>26818.54328</v>
      </c>
      <c r="AK48" s="38">
        <v>26978.63418</v>
      </c>
    </row>
    <row r="49" ht="14.25" customHeight="1">
      <c r="A49" s="38" t="s">
        <v>450</v>
      </c>
      <c r="B49" s="38">
        <v>3196.746184</v>
      </c>
      <c r="C49" s="38">
        <v>3159.953353</v>
      </c>
      <c r="D49" s="38">
        <v>3098.260777</v>
      </c>
      <c r="E49" s="38">
        <v>3064.700363</v>
      </c>
      <c r="F49" s="38">
        <v>3096.810313</v>
      </c>
      <c r="G49" s="38">
        <v>3200.187819</v>
      </c>
      <c r="H49" s="38">
        <v>3071.403303</v>
      </c>
      <c r="I49" s="38">
        <v>2803.10939</v>
      </c>
      <c r="J49" s="38">
        <v>2489.348726</v>
      </c>
      <c r="K49" s="38">
        <v>2224.235975</v>
      </c>
      <c r="L49" s="38">
        <v>2091.929678</v>
      </c>
      <c r="M49" s="38">
        <v>2155.466508</v>
      </c>
      <c r="N49" s="38">
        <v>2449.401509</v>
      </c>
      <c r="O49" s="38">
        <v>3001.274768</v>
      </c>
      <c r="P49" s="38">
        <v>3825.696586</v>
      </c>
      <c r="Q49" s="38">
        <v>4876.908016</v>
      </c>
      <c r="R49" s="38">
        <v>5237.483997</v>
      </c>
      <c r="S49" s="38">
        <v>5261.307841</v>
      </c>
      <c r="T49" s="38">
        <v>5178.156724</v>
      </c>
      <c r="U49" s="38">
        <v>5089.737966</v>
      </c>
      <c r="V49" s="38">
        <v>5029.488105</v>
      </c>
      <c r="W49" s="38">
        <v>5000.356854</v>
      </c>
      <c r="X49" s="38">
        <v>4992.023337</v>
      </c>
      <c r="Y49" s="38">
        <v>4988.217009</v>
      </c>
      <c r="Z49" s="38">
        <v>4969.575716</v>
      </c>
      <c r="AA49" s="38">
        <v>4914.914124</v>
      </c>
      <c r="AB49" s="38">
        <v>4812.134831</v>
      </c>
      <c r="AC49" s="38">
        <v>4663.371656</v>
      </c>
      <c r="AD49" s="38">
        <v>4473.084729</v>
      </c>
      <c r="AE49" s="38">
        <v>4246.003868</v>
      </c>
      <c r="AF49" s="38">
        <v>3986.862935</v>
      </c>
      <c r="AG49" s="38">
        <v>3700.325875</v>
      </c>
      <c r="AH49" s="38">
        <v>3391.266022</v>
      </c>
      <c r="AI49" s="38">
        <v>3065.135226</v>
      </c>
      <c r="AJ49" s="38">
        <v>2727.852822</v>
      </c>
      <c r="AK49" s="38">
        <v>2385.86633</v>
      </c>
    </row>
    <row r="50" ht="14.25" customHeight="1">
      <c r="A50" s="38" t="s">
        <v>451</v>
      </c>
      <c r="B50" s="38">
        <v>1581.664183</v>
      </c>
      <c r="C50" s="38">
        <v>1617.938317</v>
      </c>
      <c r="D50" s="38">
        <v>1654.791379</v>
      </c>
      <c r="E50" s="38">
        <v>1696.86525</v>
      </c>
      <c r="F50" s="38">
        <v>1750.665113</v>
      </c>
      <c r="G50" s="38">
        <v>1812.664543</v>
      </c>
      <c r="H50" s="38">
        <v>2282.786419</v>
      </c>
      <c r="I50" s="38">
        <v>2278.000634</v>
      </c>
      <c r="J50" s="38">
        <v>2067.981039</v>
      </c>
      <c r="K50" s="38">
        <v>1859.626874</v>
      </c>
      <c r="L50" s="38">
        <v>1728.618656</v>
      </c>
      <c r="M50" s="38">
        <v>1685.212918</v>
      </c>
      <c r="N50" s="38">
        <v>1754.641544</v>
      </c>
      <c r="O50" s="38">
        <v>1910.182013</v>
      </c>
      <c r="P50" s="38">
        <v>2135.321105</v>
      </c>
      <c r="Q50" s="38">
        <v>2355.998709</v>
      </c>
      <c r="R50" s="38">
        <v>2246.207093</v>
      </c>
      <c r="S50" s="38">
        <v>2055.567064</v>
      </c>
      <c r="T50" s="38">
        <v>1876.649517</v>
      </c>
      <c r="U50" s="38">
        <v>1730.44098</v>
      </c>
      <c r="V50" s="38">
        <v>1615.493071</v>
      </c>
      <c r="W50" s="38">
        <v>1525.590897</v>
      </c>
      <c r="X50" s="38">
        <v>1454.864494</v>
      </c>
      <c r="Y50" s="38">
        <v>1398.884039</v>
      </c>
      <c r="Z50" s="38">
        <v>1354.605159</v>
      </c>
      <c r="AA50" s="38">
        <v>1320.090231</v>
      </c>
      <c r="AB50" s="38">
        <v>1295.067361</v>
      </c>
      <c r="AC50" s="38">
        <v>1280.69486</v>
      </c>
      <c r="AD50" s="38">
        <v>1278.304183</v>
      </c>
      <c r="AE50" s="38">
        <v>1289.349265</v>
      </c>
      <c r="AF50" s="38">
        <v>1315.531628</v>
      </c>
      <c r="AG50" s="38">
        <v>1358.943836</v>
      </c>
      <c r="AH50" s="38">
        <v>1422.220364</v>
      </c>
      <c r="AI50" s="38">
        <v>1508.686166</v>
      </c>
      <c r="AJ50" s="38">
        <v>1622.497406</v>
      </c>
      <c r="AK50" s="38">
        <v>1768.811241</v>
      </c>
    </row>
    <row r="51" ht="14.25" customHeight="1">
      <c r="A51" s="38" t="s">
        <v>452</v>
      </c>
      <c r="B51" s="38">
        <v>507.3396768</v>
      </c>
      <c r="C51" s="38">
        <v>515.5937198</v>
      </c>
      <c r="D51" s="38">
        <v>524.6020501</v>
      </c>
      <c r="E51" s="38">
        <v>538.0820501</v>
      </c>
      <c r="F51" s="38">
        <v>557.893444</v>
      </c>
      <c r="G51" s="38">
        <v>582.5581179</v>
      </c>
      <c r="H51" s="38">
        <v>619.9394535</v>
      </c>
      <c r="I51" s="38">
        <v>658.2800558</v>
      </c>
      <c r="J51" s="38">
        <v>685.656924</v>
      </c>
      <c r="K51" s="38">
        <v>704.2768185</v>
      </c>
      <c r="L51" s="38">
        <v>719.6057844</v>
      </c>
      <c r="M51" s="38">
        <v>741.3466325</v>
      </c>
      <c r="N51" s="38">
        <v>772.4929899</v>
      </c>
      <c r="O51" s="38">
        <v>812.1757248</v>
      </c>
      <c r="P51" s="38">
        <v>857.9692334</v>
      </c>
      <c r="Q51" s="38">
        <v>906.9680743</v>
      </c>
      <c r="R51" s="38">
        <v>942.6973636</v>
      </c>
      <c r="S51" s="38">
        <v>973.2971083</v>
      </c>
      <c r="T51" s="38">
        <v>1002.671283</v>
      </c>
      <c r="U51" s="38">
        <v>1032.512502</v>
      </c>
      <c r="V51" s="38">
        <v>1063.483567</v>
      </c>
      <c r="W51" s="38">
        <v>1095.793911</v>
      </c>
      <c r="X51" s="38">
        <v>1129.457925</v>
      </c>
      <c r="Y51" s="38">
        <v>1164.411372</v>
      </c>
      <c r="Z51" s="38">
        <v>1200.56043</v>
      </c>
      <c r="AA51" s="38">
        <v>1237.803508</v>
      </c>
      <c r="AB51" s="38">
        <v>1276.142951</v>
      </c>
      <c r="AC51" s="38">
        <v>1315.727961</v>
      </c>
      <c r="AD51" s="38">
        <v>1356.731112</v>
      </c>
      <c r="AE51" s="38">
        <v>1399.308105</v>
      </c>
      <c r="AF51" s="38">
        <v>1443.595585</v>
      </c>
      <c r="AG51" s="38">
        <v>1489.716418</v>
      </c>
      <c r="AH51" s="38">
        <v>1537.787469</v>
      </c>
      <c r="AI51" s="38">
        <v>1587.924814</v>
      </c>
      <c r="AJ51" s="38">
        <v>1640.243405</v>
      </c>
      <c r="AK51" s="38">
        <v>1694.858288</v>
      </c>
    </row>
    <row r="52" ht="14.25" customHeight="1">
      <c r="A52" s="38" t="s">
        <v>453</v>
      </c>
      <c r="B52" s="38">
        <v>10279.09394</v>
      </c>
      <c r="C52" s="38">
        <v>10499.18657</v>
      </c>
      <c r="D52" s="38">
        <v>10680.38536</v>
      </c>
      <c r="E52" s="38">
        <v>10881.68716</v>
      </c>
      <c r="F52" s="38">
        <v>11135.25384</v>
      </c>
      <c r="G52" s="38">
        <v>11413.60419</v>
      </c>
      <c r="H52" s="38">
        <v>11808.8017</v>
      </c>
      <c r="I52" s="38">
        <v>12505.56461</v>
      </c>
      <c r="J52" s="38">
        <v>13492.04876</v>
      </c>
      <c r="K52" s="38">
        <v>14445.57451</v>
      </c>
      <c r="L52" s="38">
        <v>15147.52148</v>
      </c>
      <c r="M52" s="38">
        <v>15675.1942</v>
      </c>
      <c r="N52" s="38">
        <v>16154.88507</v>
      </c>
      <c r="O52" s="38">
        <v>16685.04757</v>
      </c>
      <c r="P52" s="38">
        <v>17323.06041</v>
      </c>
      <c r="Q52" s="38">
        <v>18090.57701</v>
      </c>
      <c r="R52" s="38">
        <v>18317.88159</v>
      </c>
      <c r="S52" s="38">
        <v>18470.85956</v>
      </c>
      <c r="T52" s="38">
        <v>18640.44223</v>
      </c>
      <c r="U52" s="38">
        <v>18836.63001</v>
      </c>
      <c r="V52" s="38">
        <v>19052.54793</v>
      </c>
      <c r="W52" s="38">
        <v>19278.92958</v>
      </c>
      <c r="X52" s="38">
        <v>19506.96187</v>
      </c>
      <c r="Y52" s="38">
        <v>19728.59219</v>
      </c>
      <c r="Z52" s="38">
        <v>19936.28455</v>
      </c>
      <c r="AA52" s="38">
        <v>20122.74964</v>
      </c>
      <c r="AB52" s="38">
        <v>20287.76841</v>
      </c>
      <c r="AC52" s="38">
        <v>20437.28533</v>
      </c>
      <c r="AD52" s="38">
        <v>20574.69494</v>
      </c>
      <c r="AE52" s="38">
        <v>20702.8096</v>
      </c>
      <c r="AF52" s="38">
        <v>20824.39124</v>
      </c>
      <c r="AG52" s="38">
        <v>20942.0556</v>
      </c>
      <c r="AH52" s="38">
        <v>21058.20602</v>
      </c>
      <c r="AI52" s="38">
        <v>21175.06771</v>
      </c>
      <c r="AJ52" s="38">
        <v>21294.66302</v>
      </c>
      <c r="AK52" s="38">
        <v>21418.80265</v>
      </c>
    </row>
    <row r="53" ht="14.25" customHeight="1">
      <c r="A53" s="38" t="s">
        <v>454</v>
      </c>
      <c r="B53" s="38">
        <v>1372.721324</v>
      </c>
      <c r="C53" s="38">
        <v>1417.793212</v>
      </c>
      <c r="D53" s="38">
        <v>1453.441482</v>
      </c>
      <c r="E53" s="38">
        <v>1497.051811</v>
      </c>
      <c r="F53" s="38">
        <v>1554.308557</v>
      </c>
      <c r="G53" s="38">
        <v>1618.039405</v>
      </c>
      <c r="H53" s="38">
        <v>1703.680043</v>
      </c>
      <c r="I53" s="38">
        <v>1875.962234</v>
      </c>
      <c r="J53" s="38">
        <v>2126.7456</v>
      </c>
      <c r="K53" s="38">
        <v>2368.151372</v>
      </c>
      <c r="L53" s="38">
        <v>2557.448245</v>
      </c>
      <c r="M53" s="38">
        <v>2717.001443</v>
      </c>
      <c r="N53" s="38">
        <v>2867.896076</v>
      </c>
      <c r="O53" s="38">
        <v>3028.881053</v>
      </c>
      <c r="P53" s="38">
        <v>3211.824472</v>
      </c>
      <c r="Q53" s="38">
        <v>3422.878785</v>
      </c>
      <c r="R53" s="38">
        <v>3509.892909</v>
      </c>
      <c r="S53" s="38">
        <v>3600.602942</v>
      </c>
      <c r="T53" s="38">
        <v>3697.523588</v>
      </c>
      <c r="U53" s="38">
        <v>3798.784543</v>
      </c>
      <c r="V53" s="38">
        <v>3902.570913</v>
      </c>
      <c r="W53" s="38">
        <v>4007.336897</v>
      </c>
      <c r="X53" s="38">
        <v>4111.639564</v>
      </c>
      <c r="Y53" s="38">
        <v>4214.010794</v>
      </c>
      <c r="Z53" s="38">
        <v>4312.866002</v>
      </c>
      <c r="AA53" s="38">
        <v>4406.456484</v>
      </c>
      <c r="AB53" s="38">
        <v>4495.132393</v>
      </c>
      <c r="AC53" s="38">
        <v>4580.958759</v>
      </c>
      <c r="AD53" s="38">
        <v>4664.932819</v>
      </c>
      <c r="AE53" s="38">
        <v>4747.91489</v>
      </c>
      <c r="AF53" s="38">
        <v>4830.724973</v>
      </c>
      <c r="AG53" s="38">
        <v>4914.122582</v>
      </c>
      <c r="AH53" s="38">
        <v>4998.814508</v>
      </c>
      <c r="AI53" s="38">
        <v>5085.479972</v>
      </c>
      <c r="AJ53" s="38">
        <v>5174.764651</v>
      </c>
      <c r="AK53" s="38">
        <v>5267.284465</v>
      </c>
    </row>
    <row r="54" ht="14.25" customHeight="1">
      <c r="A54" s="38" t="s">
        <v>338</v>
      </c>
      <c r="B54" s="38">
        <v>3167.976612</v>
      </c>
      <c r="C54" s="38">
        <v>3232.697805</v>
      </c>
      <c r="D54" s="38">
        <v>3297.677033</v>
      </c>
      <c r="E54" s="38">
        <v>3394.424523</v>
      </c>
      <c r="F54" s="38">
        <v>3532.029998</v>
      </c>
      <c r="G54" s="38">
        <v>3689.226321</v>
      </c>
      <c r="H54" s="38">
        <v>3915.643974</v>
      </c>
      <c r="I54" s="38">
        <v>4070.646012</v>
      </c>
      <c r="J54" s="38">
        <v>4170.869239</v>
      </c>
      <c r="K54" s="38">
        <v>4248.267561</v>
      </c>
      <c r="L54" s="38">
        <v>4315.502158</v>
      </c>
      <c r="M54" s="38">
        <v>4399.43197</v>
      </c>
      <c r="N54" s="38">
        <v>4536.740403</v>
      </c>
      <c r="O54" s="38">
        <v>4740.555655</v>
      </c>
      <c r="P54" s="38">
        <v>5015.157801</v>
      </c>
      <c r="Q54" s="38">
        <v>5342.963393</v>
      </c>
      <c r="R54" s="38">
        <v>5333.149033</v>
      </c>
      <c r="S54" s="38">
        <v>5266.93366</v>
      </c>
      <c r="T54" s="38">
        <v>5198.427594</v>
      </c>
      <c r="U54" s="38">
        <v>5143.99384</v>
      </c>
      <c r="V54" s="38">
        <v>5106.729169</v>
      </c>
      <c r="W54" s="38">
        <v>5084.529098</v>
      </c>
      <c r="X54" s="38">
        <v>5073.277221</v>
      </c>
      <c r="Y54" s="38">
        <v>5068.202097</v>
      </c>
      <c r="Z54" s="38">
        <v>5064.435245</v>
      </c>
      <c r="AA54" s="38">
        <v>5057.241723</v>
      </c>
      <c r="AB54" s="38">
        <v>5045.494151</v>
      </c>
      <c r="AC54" s="38">
        <v>5031.158675</v>
      </c>
      <c r="AD54" s="38">
        <v>5015.033836</v>
      </c>
      <c r="AE54" s="38">
        <v>4997.77379</v>
      </c>
      <c r="AF54" s="38">
        <v>4980.050295</v>
      </c>
      <c r="AG54" s="38">
        <v>4962.514507</v>
      </c>
      <c r="AH54" s="38">
        <v>4945.793594</v>
      </c>
      <c r="AI54" s="38">
        <v>4930.517728</v>
      </c>
      <c r="AJ54" s="38">
        <v>4917.293255</v>
      </c>
      <c r="AK54" s="38">
        <v>4906.692042</v>
      </c>
    </row>
    <row r="55" ht="14.25" customHeight="1">
      <c r="A55" s="38" t="s">
        <v>339</v>
      </c>
      <c r="B55" s="38">
        <v>421.0064051</v>
      </c>
      <c r="C55" s="38">
        <v>436.1304254</v>
      </c>
      <c r="D55" s="38">
        <v>453.2552632</v>
      </c>
      <c r="E55" s="38">
        <v>476.3054238</v>
      </c>
      <c r="F55" s="38">
        <v>506.0326194</v>
      </c>
      <c r="G55" s="38">
        <v>539.1559161</v>
      </c>
      <c r="H55" s="38">
        <v>560.8346616</v>
      </c>
      <c r="I55" s="38">
        <v>569.8545171</v>
      </c>
      <c r="J55" s="38">
        <v>570.9492695</v>
      </c>
      <c r="K55" s="38">
        <v>569.9805324</v>
      </c>
      <c r="L55" s="38">
        <v>572.2596323</v>
      </c>
      <c r="M55" s="38">
        <v>583.4729436</v>
      </c>
      <c r="N55" s="38">
        <v>607.6459629</v>
      </c>
      <c r="O55" s="38">
        <v>646.715311</v>
      </c>
      <c r="P55" s="38">
        <v>701.0171449</v>
      </c>
      <c r="Q55" s="38">
        <v>768.6626687</v>
      </c>
      <c r="R55" s="38">
        <v>781.2882587</v>
      </c>
      <c r="S55" s="38">
        <v>788.7689416</v>
      </c>
      <c r="T55" s="38">
        <v>797.4490174</v>
      </c>
      <c r="U55" s="38">
        <v>808.762592</v>
      </c>
      <c r="V55" s="38">
        <v>822.375547</v>
      </c>
      <c r="W55" s="38">
        <v>837.3404935</v>
      </c>
      <c r="X55" s="38">
        <v>852.5462478</v>
      </c>
      <c r="Y55" s="38">
        <v>866.8841525</v>
      </c>
      <c r="Z55" s="38">
        <v>879.2960493</v>
      </c>
      <c r="AA55" s="38">
        <v>888.7860808</v>
      </c>
      <c r="AB55" s="38">
        <v>895.0769756</v>
      </c>
      <c r="AC55" s="38">
        <v>898.5709378</v>
      </c>
      <c r="AD55" s="38">
        <v>899.5360003</v>
      </c>
      <c r="AE55" s="38">
        <v>898.2735846</v>
      </c>
      <c r="AF55" s="38">
        <v>895.1223769</v>
      </c>
      <c r="AG55" s="38">
        <v>890.4335819</v>
      </c>
      <c r="AH55" s="38">
        <v>884.5574154</v>
      </c>
      <c r="AI55" s="38">
        <v>877.8388541</v>
      </c>
      <c r="AJ55" s="38">
        <v>870.6063667</v>
      </c>
      <c r="AK55" s="38">
        <v>863.1653246</v>
      </c>
    </row>
    <row r="56" ht="14.25" customHeight="1">
      <c r="A56" s="38" t="s">
        <v>340</v>
      </c>
      <c r="B56" s="38">
        <v>865.0426065</v>
      </c>
      <c r="C56" s="38">
        <v>893.2003599</v>
      </c>
      <c r="D56" s="38">
        <v>913.9231836</v>
      </c>
      <c r="E56" s="38">
        <v>939.0176898</v>
      </c>
      <c r="F56" s="38">
        <v>971.7848195</v>
      </c>
      <c r="G56" s="38">
        <v>1006.145514</v>
      </c>
      <c r="H56" s="38">
        <v>1046.806314</v>
      </c>
      <c r="I56" s="38">
        <v>1088.17735</v>
      </c>
      <c r="J56" s="38">
        <v>1135.794386</v>
      </c>
      <c r="K56" s="38">
        <v>1181.249806</v>
      </c>
      <c r="L56" s="38">
        <v>1216.37369</v>
      </c>
      <c r="M56" s="38">
        <v>1248.695384</v>
      </c>
      <c r="N56" s="38">
        <v>1288.264068</v>
      </c>
      <c r="O56" s="38">
        <v>1341.703621</v>
      </c>
      <c r="P56" s="38">
        <v>1412.351341</v>
      </c>
      <c r="Q56" s="38">
        <v>1498.805213</v>
      </c>
      <c r="R56" s="38">
        <v>1503.443153</v>
      </c>
      <c r="S56" s="38">
        <v>1511.288417</v>
      </c>
      <c r="T56" s="38">
        <v>1523.331585</v>
      </c>
      <c r="U56" s="38">
        <v>1537.818649</v>
      </c>
      <c r="V56" s="38">
        <v>1553.404796</v>
      </c>
      <c r="W56" s="38">
        <v>1569.054222</v>
      </c>
      <c r="X56" s="38">
        <v>1583.830557</v>
      </c>
      <c r="Y56" s="38">
        <v>1596.803619</v>
      </c>
      <c r="Z56" s="38">
        <v>1607.016029</v>
      </c>
      <c r="AA56" s="38">
        <v>1613.482751</v>
      </c>
      <c r="AB56" s="38">
        <v>1616.429812</v>
      </c>
      <c r="AC56" s="38">
        <v>1616.972074</v>
      </c>
      <c r="AD56" s="38">
        <v>1615.584594</v>
      </c>
      <c r="AE56" s="38">
        <v>1612.690304</v>
      </c>
      <c r="AF56" s="38">
        <v>1608.713793</v>
      </c>
      <c r="AG56" s="38">
        <v>1604.055903</v>
      </c>
      <c r="AH56" s="38">
        <v>1599.085148</v>
      </c>
      <c r="AI56" s="38">
        <v>1594.144043</v>
      </c>
      <c r="AJ56" s="38">
        <v>1589.543809</v>
      </c>
      <c r="AK56" s="38">
        <v>1585.564283</v>
      </c>
    </row>
    <row r="57" ht="14.25" customHeight="1">
      <c r="A57" s="38" t="s">
        <v>341</v>
      </c>
      <c r="B57" s="38">
        <v>6076.766924</v>
      </c>
      <c r="C57" s="38">
        <v>6226.820249</v>
      </c>
      <c r="D57" s="38">
        <v>6347.413321</v>
      </c>
      <c r="E57" s="38">
        <v>6471.060918</v>
      </c>
      <c r="F57" s="38">
        <v>6625.388438</v>
      </c>
      <c r="G57" s="38">
        <v>6796.895224</v>
      </c>
      <c r="H57" s="38">
        <v>7023.277567</v>
      </c>
      <c r="I57" s="38">
        <v>7503.140202</v>
      </c>
      <c r="J57" s="38">
        <v>8251.832586</v>
      </c>
      <c r="K57" s="38">
        <v>8995.342769</v>
      </c>
      <c r="L57" s="38">
        <v>9530.957285</v>
      </c>
      <c r="M57" s="38">
        <v>9905.308343</v>
      </c>
      <c r="N57" s="38">
        <v>10230.23456</v>
      </c>
      <c r="O57" s="38">
        <v>10603.95583</v>
      </c>
      <c r="P57" s="38">
        <v>11085.46424</v>
      </c>
      <c r="Q57" s="38">
        <v>11695.71334</v>
      </c>
      <c r="R57" s="38">
        <v>11998.54885</v>
      </c>
      <c r="S57" s="38">
        <v>12223.8669</v>
      </c>
      <c r="T57" s="38">
        <v>12450.14846</v>
      </c>
      <c r="U57" s="38">
        <v>12688.02132</v>
      </c>
      <c r="V57" s="38">
        <v>12932.01301</v>
      </c>
      <c r="W57" s="38">
        <v>13174.20425</v>
      </c>
      <c r="X57" s="38">
        <v>13406.68175</v>
      </c>
      <c r="Y57" s="38">
        <v>13621.68927</v>
      </c>
      <c r="Z57" s="38">
        <v>13811.41858</v>
      </c>
      <c r="AA57" s="38">
        <v>13967.85387</v>
      </c>
      <c r="AB57" s="38">
        <v>14089.15349</v>
      </c>
      <c r="AC57" s="38">
        <v>14180.26557</v>
      </c>
      <c r="AD57" s="38">
        <v>14245.17908</v>
      </c>
      <c r="AE57" s="38">
        <v>14287.49633</v>
      </c>
      <c r="AF57" s="38">
        <v>14310.80098</v>
      </c>
      <c r="AG57" s="38">
        <v>14318.51808</v>
      </c>
      <c r="AH57" s="38">
        <v>14313.81304</v>
      </c>
      <c r="AI57" s="38">
        <v>14299.62033</v>
      </c>
      <c r="AJ57" s="38">
        <v>14278.60831</v>
      </c>
      <c r="AK57" s="38">
        <v>14253.16476</v>
      </c>
    </row>
    <row r="58" ht="14.25" customHeight="1">
      <c r="A58" s="38" t="s">
        <v>342</v>
      </c>
      <c r="B58" s="38">
        <v>3674.360968</v>
      </c>
      <c r="C58" s="38">
        <v>3777.198183</v>
      </c>
      <c r="D58" s="38">
        <v>3861.18637</v>
      </c>
      <c r="E58" s="38">
        <v>3960.993628</v>
      </c>
      <c r="F58" s="38">
        <v>4094.042751</v>
      </c>
      <c r="G58" s="38">
        <v>4245.139948</v>
      </c>
      <c r="H58" s="38">
        <v>4470.160675</v>
      </c>
      <c r="I58" s="38">
        <v>4905.41514</v>
      </c>
      <c r="J58" s="38">
        <v>5533.716218</v>
      </c>
      <c r="K58" s="38">
        <v>6130.999995</v>
      </c>
      <c r="L58" s="38">
        <v>6570.795703</v>
      </c>
      <c r="M58" s="38">
        <v>6911.402524</v>
      </c>
      <c r="N58" s="38">
        <v>7225.845317</v>
      </c>
      <c r="O58" s="38">
        <v>7571.697696</v>
      </c>
      <c r="P58" s="38">
        <v>7982.208983</v>
      </c>
      <c r="Q58" s="38">
        <v>8467.696245</v>
      </c>
      <c r="R58" s="38">
        <v>8689.06439</v>
      </c>
      <c r="S58" s="38">
        <v>8865.385995</v>
      </c>
      <c r="T58" s="38">
        <v>9036.346022</v>
      </c>
      <c r="U58" s="38">
        <v>9206.34742</v>
      </c>
      <c r="V58" s="38">
        <v>9374.25359</v>
      </c>
      <c r="W58" s="38">
        <v>9537.957476</v>
      </c>
      <c r="X58" s="38">
        <v>9694.949743</v>
      </c>
      <c r="Y58" s="38">
        <v>9842.379956</v>
      </c>
      <c r="Z58" s="38">
        <v>9977.037897</v>
      </c>
      <c r="AA58" s="38">
        <v>10095.35954</v>
      </c>
      <c r="AB58" s="38">
        <v>10198.07966</v>
      </c>
      <c r="AC58" s="38">
        <v>10289.79967</v>
      </c>
      <c r="AD58" s="38">
        <v>10373.27685</v>
      </c>
      <c r="AE58" s="38">
        <v>10450.7462</v>
      </c>
      <c r="AF58" s="38">
        <v>10524.2258</v>
      </c>
      <c r="AG58" s="38">
        <v>10595.48153</v>
      </c>
      <c r="AH58" s="38">
        <v>10666.0426</v>
      </c>
      <c r="AI58" s="38">
        <v>10737.26697</v>
      </c>
      <c r="AJ58" s="38">
        <v>10810.33709</v>
      </c>
      <c r="AK58" s="38">
        <v>10886.27127</v>
      </c>
    </row>
    <row r="59" ht="14.25" customHeight="1">
      <c r="A59" s="38" t="s">
        <v>351</v>
      </c>
      <c r="B59" s="38">
        <v>1347.0</v>
      </c>
      <c r="C59" s="38">
        <v>1349.378438</v>
      </c>
      <c r="D59" s="38">
        <v>1349.333661</v>
      </c>
      <c r="E59" s="38">
        <v>1349.312936</v>
      </c>
      <c r="F59" s="38">
        <v>1349.559099</v>
      </c>
      <c r="G59" s="38">
        <v>1349.95828</v>
      </c>
      <c r="H59" s="38">
        <v>1348.827851</v>
      </c>
      <c r="I59" s="38">
        <v>1346.090761</v>
      </c>
      <c r="J59" s="38">
        <v>1342.125196</v>
      </c>
      <c r="K59" s="38">
        <v>1337.716025</v>
      </c>
      <c r="L59" s="38">
        <v>1333.713409</v>
      </c>
      <c r="M59" s="38">
        <v>1330.822418</v>
      </c>
      <c r="N59" s="38">
        <v>1329.342785</v>
      </c>
      <c r="O59" s="38">
        <v>1329.219791</v>
      </c>
      <c r="P59" s="38">
        <v>1330.130035</v>
      </c>
      <c r="Q59" s="38">
        <v>1331.578937</v>
      </c>
      <c r="R59" s="38">
        <v>1333.527483</v>
      </c>
      <c r="S59" s="38">
        <v>1335.897682</v>
      </c>
      <c r="T59" s="38">
        <v>1338.646339</v>
      </c>
      <c r="U59" s="38">
        <v>1341.729224</v>
      </c>
      <c r="V59" s="38">
        <v>1345.08569</v>
      </c>
      <c r="W59" s="38">
        <v>1348.643506</v>
      </c>
      <c r="X59" s="38">
        <v>1352.326465</v>
      </c>
      <c r="Y59" s="38">
        <v>1356.05873</v>
      </c>
      <c r="Z59" s="38">
        <v>1359.765875</v>
      </c>
      <c r="AA59" s="38">
        <v>1363.374131</v>
      </c>
      <c r="AB59" s="38">
        <v>1366.855029</v>
      </c>
      <c r="AC59" s="38">
        <v>1370.228983</v>
      </c>
      <c r="AD59" s="38">
        <v>1373.511239</v>
      </c>
      <c r="AE59" s="38">
        <v>1376.723663</v>
      </c>
      <c r="AF59" s="38">
        <v>1379.89402</v>
      </c>
      <c r="AG59" s="38">
        <v>1383.053334</v>
      </c>
      <c r="AH59" s="38">
        <v>1386.234184</v>
      </c>
      <c r="AI59" s="38">
        <v>1389.470067</v>
      </c>
      <c r="AJ59" s="38">
        <v>1392.795076</v>
      </c>
      <c r="AK59" s="38">
        <v>1396.24377</v>
      </c>
    </row>
    <row r="60" ht="14.25" customHeight="1">
      <c r="A60" s="38" t="s">
        <v>358</v>
      </c>
      <c r="B60" s="38">
        <v>1201.73825</v>
      </c>
      <c r="C60" s="38">
        <v>1242.438514</v>
      </c>
      <c r="D60" s="38">
        <v>1286.702103</v>
      </c>
      <c r="E60" s="38">
        <v>1345.800085</v>
      </c>
      <c r="F60" s="38">
        <v>1422.376046</v>
      </c>
      <c r="G60" s="38">
        <v>1507.387398</v>
      </c>
      <c r="H60" s="38">
        <v>1559.153815</v>
      </c>
      <c r="I60" s="38">
        <v>1562.27882</v>
      </c>
      <c r="J60" s="38">
        <v>1533.629484</v>
      </c>
      <c r="K60" s="38">
        <v>1499.893995</v>
      </c>
      <c r="L60" s="38">
        <v>1479.224988</v>
      </c>
      <c r="M60" s="38">
        <v>1484.252553</v>
      </c>
      <c r="N60" s="38">
        <v>1523.253581</v>
      </c>
      <c r="O60" s="38">
        <v>1598.003722</v>
      </c>
      <c r="P60" s="38">
        <v>1706.195412</v>
      </c>
      <c r="Q60" s="38">
        <v>1839.933612</v>
      </c>
      <c r="R60" s="38">
        <v>1849.797698</v>
      </c>
      <c r="S60" s="38">
        <v>1856.91189</v>
      </c>
      <c r="T60" s="38">
        <v>1869.599053</v>
      </c>
      <c r="U60" s="38">
        <v>1888.132416</v>
      </c>
      <c r="V60" s="38">
        <v>1910.899438</v>
      </c>
      <c r="W60" s="38">
        <v>1935.747141</v>
      </c>
      <c r="X60" s="38">
        <v>1960.368175</v>
      </c>
      <c r="Y60" s="38">
        <v>1982.448316</v>
      </c>
      <c r="Z60" s="38">
        <v>1999.727788</v>
      </c>
      <c r="AA60" s="38">
        <v>2010.044375</v>
      </c>
      <c r="AB60" s="38">
        <v>2012.833337</v>
      </c>
      <c r="AC60" s="38">
        <v>2009.032504</v>
      </c>
      <c r="AD60" s="38">
        <v>1999.256027</v>
      </c>
      <c r="AE60" s="38">
        <v>1984.174412</v>
      </c>
      <c r="AF60" s="38">
        <v>1964.538252</v>
      </c>
      <c r="AG60" s="38">
        <v>1941.121756</v>
      </c>
      <c r="AH60" s="38">
        <v>1914.690328</v>
      </c>
      <c r="AI60" s="38">
        <v>1885.993392</v>
      </c>
      <c r="AJ60" s="38">
        <v>1855.73921</v>
      </c>
      <c r="AK60" s="38">
        <v>1824.57968</v>
      </c>
    </row>
    <row r="61" ht="14.25" customHeight="1">
      <c r="A61" s="38" t="s">
        <v>368</v>
      </c>
      <c r="B61" s="38">
        <v>1609.770646</v>
      </c>
      <c r="C61" s="38">
        <v>1605.433646</v>
      </c>
      <c r="D61" s="38">
        <v>1614.974692</v>
      </c>
      <c r="E61" s="38">
        <v>1648.03996</v>
      </c>
      <c r="F61" s="38">
        <v>1705.707081</v>
      </c>
      <c r="G61" s="38">
        <v>1776.084089</v>
      </c>
      <c r="H61" s="38">
        <v>1952.485778</v>
      </c>
      <c r="I61" s="38">
        <v>2041.308543</v>
      </c>
      <c r="J61" s="38">
        <v>2061.498268</v>
      </c>
      <c r="K61" s="38">
        <v>2047.734207</v>
      </c>
      <c r="L61" s="38">
        <v>2025.777725</v>
      </c>
      <c r="M61" s="38">
        <v>2017.890756</v>
      </c>
      <c r="N61" s="38">
        <v>2051.615908</v>
      </c>
      <c r="O61" s="38">
        <v>2131.227235</v>
      </c>
      <c r="P61" s="38">
        <v>2255.341446</v>
      </c>
      <c r="Q61" s="38">
        <v>2401.378695</v>
      </c>
      <c r="R61" s="38">
        <v>2431.171416</v>
      </c>
      <c r="S61" s="38">
        <v>2397.561006</v>
      </c>
      <c r="T61" s="38">
        <v>2341.147442</v>
      </c>
      <c r="U61" s="38">
        <v>2279.472555</v>
      </c>
      <c r="V61" s="38">
        <v>2219.988171</v>
      </c>
      <c r="W61" s="38">
        <v>2165.226477</v>
      </c>
      <c r="X61" s="38">
        <v>2115.281573</v>
      </c>
      <c r="Y61" s="38">
        <v>2069.096003</v>
      </c>
      <c r="Z61" s="38">
        <v>2025.128141</v>
      </c>
      <c r="AA61" s="38">
        <v>1981.701091</v>
      </c>
      <c r="AB61" s="38">
        <v>1938.493529</v>
      </c>
      <c r="AC61" s="38">
        <v>1896.375671</v>
      </c>
      <c r="AD61" s="38">
        <v>1855.748305</v>
      </c>
      <c r="AE61" s="38">
        <v>1816.881077</v>
      </c>
      <c r="AF61" s="38">
        <v>1779.980614</v>
      </c>
      <c r="AG61" s="38">
        <v>1745.19141</v>
      </c>
      <c r="AH61" s="38">
        <v>1712.610464</v>
      </c>
      <c r="AI61" s="38">
        <v>1682.310846</v>
      </c>
      <c r="AJ61" s="38">
        <v>1654.342916</v>
      </c>
      <c r="AK61" s="38">
        <v>1628.738911</v>
      </c>
    </row>
    <row r="62" ht="14.25" customHeight="1">
      <c r="A62" s="38" t="s">
        <v>378</v>
      </c>
      <c r="B62" s="38">
        <v>9113.323294</v>
      </c>
      <c r="C62" s="38">
        <v>9401.268046</v>
      </c>
      <c r="D62" s="38">
        <v>9633.956988</v>
      </c>
      <c r="E62" s="38">
        <v>9888.1629</v>
      </c>
      <c r="F62" s="38">
        <v>10212.74515</v>
      </c>
      <c r="G62" s="38">
        <v>10574.15615</v>
      </c>
      <c r="H62" s="38">
        <v>11044.93914</v>
      </c>
      <c r="I62" s="38">
        <v>11975.49272</v>
      </c>
      <c r="J62" s="38">
        <v>13351.64958</v>
      </c>
      <c r="K62" s="38">
        <v>14693.56799</v>
      </c>
      <c r="L62" s="38">
        <v>15674.37828</v>
      </c>
      <c r="M62" s="38">
        <v>16399.30602</v>
      </c>
      <c r="N62" s="38">
        <v>17056.11</v>
      </c>
      <c r="O62" s="38">
        <v>17801.33443</v>
      </c>
      <c r="P62" s="38">
        <v>18727.62901</v>
      </c>
      <c r="Q62" s="38">
        <v>19868.80154</v>
      </c>
      <c r="R62" s="38">
        <v>20313.90978</v>
      </c>
      <c r="S62" s="38">
        <v>20633.50482</v>
      </c>
      <c r="T62" s="38">
        <v>20959.81084</v>
      </c>
      <c r="U62" s="38">
        <v>21310.15402</v>
      </c>
      <c r="V62" s="38">
        <v>21676.43854</v>
      </c>
      <c r="W62" s="38">
        <v>22046.23435</v>
      </c>
      <c r="X62" s="38">
        <v>22406.79554</v>
      </c>
      <c r="Y62" s="38">
        <v>22745.54665</v>
      </c>
      <c r="Z62" s="38">
        <v>23049.87149</v>
      </c>
      <c r="AA62" s="38">
        <v>23306.90759</v>
      </c>
      <c r="AB62" s="38">
        <v>23514.98537</v>
      </c>
      <c r="AC62" s="38">
        <v>23683.52145</v>
      </c>
      <c r="AD62" s="38">
        <v>23818.90743</v>
      </c>
      <c r="AE62" s="38">
        <v>23926.66681</v>
      </c>
      <c r="AF62" s="38">
        <v>24012.15415</v>
      </c>
      <c r="AG62" s="38">
        <v>24080.36973</v>
      </c>
      <c r="AH62" s="38">
        <v>24135.86412</v>
      </c>
      <c r="AI62" s="38">
        <v>24182.82373</v>
      </c>
      <c r="AJ62" s="38">
        <v>24225.01914</v>
      </c>
      <c r="AK62" s="38">
        <v>24265.79327</v>
      </c>
    </row>
    <row r="63" ht="14.25" customHeight="1">
      <c r="A63" s="38" t="s">
        <v>388</v>
      </c>
      <c r="B63" s="38">
        <v>933.3213242</v>
      </c>
      <c r="C63" s="38">
        <v>967.5283776</v>
      </c>
      <c r="D63" s="38">
        <v>988.4877269</v>
      </c>
      <c r="E63" s="38">
        <v>1010.486302</v>
      </c>
      <c r="F63" s="38">
        <v>1038.891252</v>
      </c>
      <c r="G63" s="38">
        <v>1068.977005</v>
      </c>
      <c r="H63" s="38">
        <v>1111.316609</v>
      </c>
      <c r="I63" s="38">
        <v>1212.062377</v>
      </c>
      <c r="J63" s="38">
        <v>1374.25917</v>
      </c>
      <c r="K63" s="38">
        <v>1546.928442</v>
      </c>
      <c r="L63" s="38">
        <v>1692.794069</v>
      </c>
      <c r="M63" s="38">
        <v>1816.039418</v>
      </c>
      <c r="N63" s="38">
        <v>1928.408038</v>
      </c>
      <c r="O63" s="38">
        <v>2044.842938</v>
      </c>
      <c r="P63" s="38">
        <v>2176.903614</v>
      </c>
      <c r="Q63" s="38">
        <v>2332.148071</v>
      </c>
      <c r="R63" s="38">
        <v>2377.087308</v>
      </c>
      <c r="S63" s="38">
        <v>2432.368506</v>
      </c>
      <c r="T63" s="38">
        <v>2496.499004</v>
      </c>
      <c r="U63" s="38">
        <v>2565.455614</v>
      </c>
      <c r="V63" s="38">
        <v>2636.364277</v>
      </c>
      <c r="W63" s="38">
        <v>2707.234064</v>
      </c>
      <c r="X63" s="38">
        <v>2776.51377</v>
      </c>
      <c r="Y63" s="38">
        <v>2842.809404</v>
      </c>
      <c r="Z63" s="38">
        <v>2904.710503</v>
      </c>
      <c r="AA63" s="38">
        <v>2960.696777</v>
      </c>
      <c r="AB63" s="38">
        <v>3011.066819</v>
      </c>
      <c r="AC63" s="38">
        <v>3057.608309</v>
      </c>
      <c r="AD63" s="38">
        <v>3101.187361</v>
      </c>
      <c r="AE63" s="38">
        <v>3142.534251</v>
      </c>
      <c r="AF63" s="38">
        <v>3182.346209</v>
      </c>
      <c r="AG63" s="38">
        <v>3221.267362</v>
      </c>
      <c r="AH63" s="38">
        <v>3259.892701</v>
      </c>
      <c r="AI63" s="38">
        <v>3298.789889</v>
      </c>
      <c r="AJ63" s="38">
        <v>3338.49249</v>
      </c>
      <c r="AK63" s="38">
        <v>3379.502051</v>
      </c>
    </row>
    <row r="64" ht="14.25" customHeight="1">
      <c r="A64" s="38" t="s">
        <v>394</v>
      </c>
      <c r="B64" s="38">
        <v>396.4</v>
      </c>
      <c r="C64" s="38">
        <v>407.0292095</v>
      </c>
      <c r="D64" s="38">
        <v>421.614837</v>
      </c>
      <c r="E64" s="38">
        <v>442.1420877</v>
      </c>
      <c r="F64" s="38">
        <v>469.255613</v>
      </c>
      <c r="G64" s="38">
        <v>501.4032203</v>
      </c>
      <c r="H64" s="38">
        <v>542.923776</v>
      </c>
      <c r="I64" s="38">
        <v>611.626867</v>
      </c>
      <c r="J64" s="38">
        <v>696.3134741</v>
      </c>
      <c r="K64" s="38">
        <v>761.1850603</v>
      </c>
      <c r="L64" s="38">
        <v>801.3043106</v>
      </c>
      <c r="M64" s="38">
        <v>834.5529944</v>
      </c>
      <c r="N64" s="38">
        <v>869.9377023</v>
      </c>
      <c r="O64" s="38">
        <v>910.9789626</v>
      </c>
      <c r="P64" s="38">
        <v>957.7829705</v>
      </c>
      <c r="Q64" s="38">
        <v>1008.861999</v>
      </c>
      <c r="R64" s="38">
        <v>1047.018468</v>
      </c>
      <c r="S64" s="38">
        <v>1078.559111</v>
      </c>
      <c r="T64" s="38">
        <v>1107.394528</v>
      </c>
      <c r="U64" s="38">
        <v>1135.688572</v>
      </c>
      <c r="V64" s="38">
        <v>1164.539855</v>
      </c>
      <c r="W64" s="38">
        <v>1194.439914</v>
      </c>
      <c r="X64" s="38">
        <v>1225.545089</v>
      </c>
      <c r="Y64" s="38">
        <v>1257.833537</v>
      </c>
      <c r="Z64" s="38">
        <v>1291.190144</v>
      </c>
      <c r="AA64" s="38">
        <v>1325.453618</v>
      </c>
      <c r="AB64" s="38">
        <v>1360.557165</v>
      </c>
      <c r="AC64" s="38">
        <v>1396.592648</v>
      </c>
      <c r="AD64" s="38">
        <v>1433.686323</v>
      </c>
      <c r="AE64" s="38">
        <v>1471.953492</v>
      </c>
      <c r="AF64" s="38">
        <v>1511.492044</v>
      </c>
      <c r="AG64" s="38">
        <v>1552.386161</v>
      </c>
      <c r="AH64" s="38">
        <v>1594.714505</v>
      </c>
      <c r="AI64" s="38">
        <v>1638.5558</v>
      </c>
      <c r="AJ64" s="38">
        <v>1683.988384</v>
      </c>
      <c r="AK64" s="38">
        <v>1731.091919</v>
      </c>
    </row>
    <row r="65" ht="14.25" customHeight="1">
      <c r="A65" s="38" t="s">
        <v>355</v>
      </c>
      <c r="B65" s="38">
        <v>1844.0</v>
      </c>
      <c r="C65" s="38">
        <v>1844.0</v>
      </c>
      <c r="D65" s="38">
        <v>1844.0</v>
      </c>
      <c r="E65" s="38">
        <v>1844.0</v>
      </c>
      <c r="F65" s="38">
        <v>1844.0</v>
      </c>
      <c r="G65" s="38">
        <v>1844.0</v>
      </c>
      <c r="H65" s="38">
        <v>1844.0</v>
      </c>
      <c r="I65" s="38">
        <v>1844.0</v>
      </c>
      <c r="J65" s="38">
        <v>1844.0</v>
      </c>
      <c r="K65" s="38">
        <v>1844.0</v>
      </c>
      <c r="L65" s="38">
        <v>1844.0</v>
      </c>
      <c r="M65" s="38">
        <v>1844.0</v>
      </c>
      <c r="N65" s="38">
        <v>1844.0</v>
      </c>
      <c r="O65" s="38">
        <v>1844.0</v>
      </c>
      <c r="P65" s="38">
        <v>1844.0</v>
      </c>
      <c r="Q65" s="38">
        <v>1844.0</v>
      </c>
      <c r="R65" s="38">
        <v>1844.0</v>
      </c>
      <c r="S65" s="38">
        <v>1844.0</v>
      </c>
      <c r="T65" s="38">
        <v>1844.0</v>
      </c>
      <c r="U65" s="38">
        <v>1844.0</v>
      </c>
      <c r="V65" s="38">
        <v>1844.0</v>
      </c>
      <c r="W65" s="38">
        <v>1844.0</v>
      </c>
      <c r="X65" s="38">
        <v>1844.0</v>
      </c>
      <c r="Y65" s="38">
        <v>1844.0</v>
      </c>
      <c r="Z65" s="38">
        <v>1844.0</v>
      </c>
      <c r="AA65" s="38">
        <v>1844.0</v>
      </c>
      <c r="AB65" s="38">
        <v>1844.0</v>
      </c>
      <c r="AC65" s="38">
        <v>1844.0</v>
      </c>
      <c r="AD65" s="38">
        <v>1844.0</v>
      </c>
      <c r="AE65" s="38">
        <v>1844.0</v>
      </c>
      <c r="AF65" s="38">
        <v>1844.0</v>
      </c>
      <c r="AG65" s="38">
        <v>1844.0</v>
      </c>
      <c r="AH65" s="38">
        <v>1844.0</v>
      </c>
      <c r="AI65" s="38">
        <v>1844.0</v>
      </c>
      <c r="AJ65" s="38">
        <v>1844.0</v>
      </c>
      <c r="AK65" s="38">
        <v>1844.0</v>
      </c>
    </row>
    <row r="66" ht="14.25" customHeight="1">
      <c r="A66" s="38" t="s">
        <v>365</v>
      </c>
      <c r="B66" s="38">
        <v>36.84463606</v>
      </c>
      <c r="C66" s="38">
        <v>36.84463606</v>
      </c>
      <c r="D66" s="38">
        <v>36.84463606</v>
      </c>
      <c r="E66" s="38">
        <v>36.84463606</v>
      </c>
      <c r="F66" s="38">
        <v>36.84463606</v>
      </c>
      <c r="G66" s="38">
        <v>36.84463606</v>
      </c>
      <c r="H66" s="38">
        <v>36.84463606</v>
      </c>
      <c r="I66" s="38">
        <v>36.84463606</v>
      </c>
      <c r="J66" s="38">
        <v>36.84463606</v>
      </c>
      <c r="K66" s="38">
        <v>36.84463606</v>
      </c>
      <c r="L66" s="38">
        <v>36.84463606</v>
      </c>
      <c r="M66" s="38">
        <v>36.84463606</v>
      </c>
      <c r="N66" s="38">
        <v>36.84463606</v>
      </c>
      <c r="O66" s="38">
        <v>36.84463606</v>
      </c>
      <c r="P66" s="38">
        <v>36.84463606</v>
      </c>
      <c r="Q66" s="38">
        <v>36.84463606</v>
      </c>
      <c r="R66" s="38">
        <v>36.84463606</v>
      </c>
      <c r="S66" s="38">
        <v>36.84463606</v>
      </c>
      <c r="T66" s="38">
        <v>36.84463606</v>
      </c>
      <c r="U66" s="38">
        <v>36.84463606</v>
      </c>
      <c r="V66" s="38">
        <v>36.84463606</v>
      </c>
      <c r="W66" s="38">
        <v>36.84463606</v>
      </c>
      <c r="X66" s="38">
        <v>36.84463606</v>
      </c>
      <c r="Y66" s="38">
        <v>36.84463606</v>
      </c>
      <c r="Z66" s="38">
        <v>36.84463606</v>
      </c>
      <c r="AA66" s="38">
        <v>36.84463606</v>
      </c>
      <c r="AB66" s="38">
        <v>36.84463606</v>
      </c>
      <c r="AC66" s="38">
        <v>36.84463606</v>
      </c>
      <c r="AD66" s="38">
        <v>36.84463606</v>
      </c>
      <c r="AE66" s="38">
        <v>36.84463606</v>
      </c>
      <c r="AF66" s="38">
        <v>36.84463606</v>
      </c>
      <c r="AG66" s="38">
        <v>36.84463606</v>
      </c>
      <c r="AH66" s="38">
        <v>36.84463606</v>
      </c>
      <c r="AI66" s="38">
        <v>36.84463606</v>
      </c>
      <c r="AJ66" s="38">
        <v>36.84463606</v>
      </c>
      <c r="AK66" s="38">
        <v>36.84463606</v>
      </c>
    </row>
    <row r="67" ht="14.25" customHeight="1">
      <c r="A67" s="38" t="s">
        <v>375</v>
      </c>
      <c r="B67" s="38">
        <v>774.1729851</v>
      </c>
      <c r="C67" s="38">
        <v>774.1729851</v>
      </c>
      <c r="D67" s="38">
        <v>774.1729851</v>
      </c>
      <c r="E67" s="38">
        <v>774.1729851</v>
      </c>
      <c r="F67" s="38">
        <v>774.1729851</v>
      </c>
      <c r="G67" s="38">
        <v>774.1729851</v>
      </c>
      <c r="H67" s="38">
        <v>774.1729851</v>
      </c>
      <c r="I67" s="38">
        <v>774.1729851</v>
      </c>
      <c r="J67" s="38">
        <v>774.1729851</v>
      </c>
      <c r="K67" s="38">
        <v>774.1729851</v>
      </c>
      <c r="L67" s="38">
        <v>774.1729851</v>
      </c>
      <c r="M67" s="38">
        <v>774.1729851</v>
      </c>
      <c r="N67" s="38">
        <v>774.1729851</v>
      </c>
      <c r="O67" s="38">
        <v>774.1729851</v>
      </c>
      <c r="P67" s="38">
        <v>774.1729851</v>
      </c>
      <c r="Q67" s="38">
        <v>774.1729851</v>
      </c>
      <c r="R67" s="38">
        <v>774.1729851</v>
      </c>
      <c r="S67" s="38">
        <v>774.1729851</v>
      </c>
      <c r="T67" s="38">
        <v>774.1729851</v>
      </c>
      <c r="U67" s="38">
        <v>774.1729851</v>
      </c>
      <c r="V67" s="38">
        <v>774.1729851</v>
      </c>
      <c r="W67" s="38">
        <v>774.1729851</v>
      </c>
      <c r="X67" s="38">
        <v>774.1729851</v>
      </c>
      <c r="Y67" s="38">
        <v>774.1729851</v>
      </c>
      <c r="Z67" s="38">
        <v>774.1729851</v>
      </c>
      <c r="AA67" s="38">
        <v>774.1729851</v>
      </c>
      <c r="AB67" s="38">
        <v>774.1729851</v>
      </c>
      <c r="AC67" s="38">
        <v>774.1729851</v>
      </c>
      <c r="AD67" s="38">
        <v>774.1729851</v>
      </c>
      <c r="AE67" s="38">
        <v>774.1729851</v>
      </c>
      <c r="AF67" s="38">
        <v>774.1729851</v>
      </c>
      <c r="AG67" s="38">
        <v>774.1729851</v>
      </c>
      <c r="AH67" s="38">
        <v>774.1729851</v>
      </c>
      <c r="AI67" s="38">
        <v>774.1729851</v>
      </c>
      <c r="AJ67" s="38">
        <v>774.1729851</v>
      </c>
      <c r="AK67" s="38">
        <v>774.1729851</v>
      </c>
    </row>
    <row r="68" ht="14.25" customHeight="1">
      <c r="A68" s="38" t="s">
        <v>395</v>
      </c>
      <c r="B68" s="38">
        <v>43.0</v>
      </c>
      <c r="C68" s="38">
        <v>43.23562493</v>
      </c>
      <c r="D68" s="38">
        <v>43.33891845</v>
      </c>
      <c r="E68" s="38">
        <v>44.4234211</v>
      </c>
      <c r="F68" s="38">
        <v>46.16169174</v>
      </c>
      <c r="G68" s="38">
        <v>47.65917974</v>
      </c>
      <c r="H68" s="38">
        <v>49.4396577</v>
      </c>
      <c r="I68" s="38">
        <v>52.27299007</v>
      </c>
      <c r="J68" s="38">
        <v>56.17295623</v>
      </c>
      <c r="K68" s="38">
        <v>60.03787007</v>
      </c>
      <c r="L68" s="38">
        <v>63.34986576</v>
      </c>
      <c r="M68" s="38">
        <v>66.40903078</v>
      </c>
      <c r="N68" s="38">
        <v>69.55033502</v>
      </c>
      <c r="O68" s="38">
        <v>73.05915247</v>
      </c>
      <c r="P68" s="38">
        <v>77.13788693</v>
      </c>
      <c r="Q68" s="38">
        <v>81.86871407</v>
      </c>
      <c r="R68" s="38">
        <v>85.78713295</v>
      </c>
      <c r="S68" s="38">
        <v>89.67532523</v>
      </c>
      <c r="T68" s="38">
        <v>93.63005657</v>
      </c>
      <c r="U68" s="38">
        <v>97.64035694</v>
      </c>
      <c r="V68" s="38">
        <v>101.6667814</v>
      </c>
      <c r="W68" s="38">
        <v>105.6629191</v>
      </c>
      <c r="X68" s="38">
        <v>109.5807056</v>
      </c>
      <c r="Y68" s="38">
        <v>113.3678531</v>
      </c>
      <c r="Z68" s="38">
        <v>116.9653553</v>
      </c>
      <c r="AA68" s="38">
        <v>120.3060883</v>
      </c>
      <c r="AB68" s="38">
        <v>123.5084085</v>
      </c>
      <c r="AC68" s="38">
        <v>126.7578015</v>
      </c>
      <c r="AD68" s="38">
        <v>130.0591354</v>
      </c>
      <c r="AE68" s="38">
        <v>133.4271478</v>
      </c>
      <c r="AF68" s="38">
        <v>136.8867208</v>
      </c>
      <c r="AG68" s="38">
        <v>140.4690594</v>
      </c>
      <c r="AH68" s="38">
        <v>144.2073018</v>
      </c>
      <c r="AI68" s="38">
        <v>148.134283</v>
      </c>
      <c r="AJ68" s="38">
        <v>152.2837766</v>
      </c>
      <c r="AK68" s="38">
        <v>156.6904945</v>
      </c>
    </row>
    <row r="69" ht="14.25" customHeight="1">
      <c r="A69" s="38" t="s">
        <v>455</v>
      </c>
      <c r="B69" s="38">
        <v>898.0</v>
      </c>
      <c r="C69" s="38">
        <v>898.4706857</v>
      </c>
      <c r="D69" s="38">
        <v>897.6674872</v>
      </c>
      <c r="E69" s="38">
        <v>897.0340731</v>
      </c>
      <c r="F69" s="38">
        <v>896.6865028</v>
      </c>
      <c r="G69" s="38">
        <v>896.5309631</v>
      </c>
      <c r="H69" s="38">
        <v>895.5283076</v>
      </c>
      <c r="I69" s="38">
        <v>893.6159667</v>
      </c>
      <c r="J69" s="38">
        <v>891.0103159</v>
      </c>
      <c r="K69" s="38">
        <v>888.1766314</v>
      </c>
      <c r="L69" s="38">
        <v>885.6217758</v>
      </c>
      <c r="M69" s="38">
        <v>883.7663465</v>
      </c>
      <c r="N69" s="38">
        <v>882.786705</v>
      </c>
      <c r="O69" s="38">
        <v>882.6455366</v>
      </c>
      <c r="P69" s="38">
        <v>883.1436011</v>
      </c>
      <c r="Q69" s="38">
        <v>883.9786332</v>
      </c>
      <c r="R69" s="38">
        <v>885.1248612</v>
      </c>
      <c r="S69" s="38">
        <v>886.5333351</v>
      </c>
      <c r="T69" s="38">
        <v>888.1765236</v>
      </c>
      <c r="U69" s="38">
        <v>890.0265437</v>
      </c>
      <c r="V69" s="38">
        <v>892.0457866</v>
      </c>
      <c r="W69" s="38">
        <v>894.1897992</v>
      </c>
      <c r="X69" s="38">
        <v>896.4118583</v>
      </c>
      <c r="Y69" s="38">
        <v>898.6655778</v>
      </c>
      <c r="Z69" s="38">
        <v>900.9055142</v>
      </c>
      <c r="AA69" s="38">
        <v>903.0866933</v>
      </c>
      <c r="AB69" s="38">
        <v>905.191642</v>
      </c>
      <c r="AC69" s="38">
        <v>907.232541</v>
      </c>
      <c r="AD69" s="38">
        <v>909.2184804</v>
      </c>
      <c r="AE69" s="38">
        <v>911.1625872</v>
      </c>
      <c r="AF69" s="38">
        <v>913.0815878</v>
      </c>
      <c r="AG69" s="38">
        <v>914.9941992</v>
      </c>
      <c r="AH69" s="38">
        <v>916.9200964</v>
      </c>
      <c r="AI69" s="38">
        <v>918.8795229</v>
      </c>
      <c r="AJ69" s="38">
        <v>920.8930921</v>
      </c>
      <c r="AK69" s="38">
        <v>922.9817084</v>
      </c>
    </row>
    <row r="70" ht="14.25" customHeight="1">
      <c r="A70" s="38" t="s">
        <v>456</v>
      </c>
      <c r="B70" s="38">
        <v>1935.063719</v>
      </c>
      <c r="C70" s="38">
        <v>1955.652916</v>
      </c>
      <c r="D70" s="38">
        <v>1968.617244</v>
      </c>
      <c r="E70" s="38">
        <v>2007.149667</v>
      </c>
      <c r="F70" s="38">
        <v>2089.94913</v>
      </c>
      <c r="G70" s="38">
        <v>2211.319527</v>
      </c>
      <c r="H70" s="38">
        <v>2201.847193</v>
      </c>
      <c r="I70" s="38">
        <v>2087.976648</v>
      </c>
      <c r="J70" s="38">
        <v>1925.768318</v>
      </c>
      <c r="K70" s="38">
        <v>1780.14427</v>
      </c>
      <c r="L70" s="38">
        <v>1704.017489</v>
      </c>
      <c r="M70" s="38">
        <v>1736.149544</v>
      </c>
      <c r="N70" s="38">
        <v>1899.004661</v>
      </c>
      <c r="O70" s="38">
        <v>2206.152423</v>
      </c>
      <c r="P70" s="38">
        <v>2661.869796</v>
      </c>
      <c r="Q70" s="38">
        <v>3239.161233</v>
      </c>
      <c r="R70" s="38">
        <v>3404.809058</v>
      </c>
      <c r="S70" s="38">
        <v>3421.56285</v>
      </c>
      <c r="T70" s="38">
        <v>3396.813363</v>
      </c>
      <c r="U70" s="38">
        <v>3375.029367</v>
      </c>
      <c r="V70" s="38">
        <v>3369.29957</v>
      </c>
      <c r="W70" s="38">
        <v>3378.970898</v>
      </c>
      <c r="X70" s="38">
        <v>3397.481328</v>
      </c>
      <c r="Y70" s="38">
        <v>3415.675683</v>
      </c>
      <c r="Z70" s="38">
        <v>3423.103451</v>
      </c>
      <c r="AA70" s="38">
        <v>3408.609076</v>
      </c>
      <c r="AB70" s="38">
        <v>3366.424655</v>
      </c>
      <c r="AC70" s="38">
        <v>3298.321043</v>
      </c>
      <c r="AD70" s="38">
        <v>3206.789679</v>
      </c>
      <c r="AE70" s="38">
        <v>3094.489952</v>
      </c>
      <c r="AF70" s="38">
        <v>2964.155021</v>
      </c>
      <c r="AG70" s="38">
        <v>2818.508885</v>
      </c>
      <c r="AH70" s="38">
        <v>2660.35869</v>
      </c>
      <c r="AI70" s="38">
        <v>2492.748768</v>
      </c>
      <c r="AJ70" s="38">
        <v>2318.889724</v>
      </c>
      <c r="AK70" s="38">
        <v>2142.171155</v>
      </c>
    </row>
    <row r="71" ht="14.25" customHeight="1">
      <c r="A71" s="38" t="s">
        <v>457</v>
      </c>
      <c r="B71" s="38">
        <v>2158.936281</v>
      </c>
      <c r="C71" s="38">
        <v>2167.81226</v>
      </c>
      <c r="D71" s="38">
        <v>2190.508682</v>
      </c>
      <c r="E71" s="38">
        <v>2238.948708</v>
      </c>
      <c r="F71" s="38">
        <v>2316.274731</v>
      </c>
      <c r="G71" s="38">
        <v>2408.56238</v>
      </c>
      <c r="H71" s="38">
        <v>2730.439885</v>
      </c>
      <c r="I71" s="38">
        <v>2829.712411</v>
      </c>
      <c r="J71" s="38">
        <v>2796.03318</v>
      </c>
      <c r="K71" s="38">
        <v>2721.562969</v>
      </c>
      <c r="L71" s="38">
        <v>2656.480983</v>
      </c>
      <c r="M71" s="38">
        <v>2629.95201</v>
      </c>
      <c r="N71" s="38">
        <v>2678.753966</v>
      </c>
      <c r="O71" s="38">
        <v>2800.499397</v>
      </c>
      <c r="P71" s="38">
        <v>2988.755166</v>
      </c>
      <c r="Q71" s="38">
        <v>3197.909112</v>
      </c>
      <c r="R71" s="38">
        <v>3230.895624</v>
      </c>
      <c r="S71" s="38">
        <v>3190.789656</v>
      </c>
      <c r="T71" s="38">
        <v>3131.032904</v>
      </c>
      <c r="U71" s="38">
        <v>3069.755701</v>
      </c>
      <c r="V71" s="38">
        <v>3012.826709</v>
      </c>
      <c r="W71" s="38">
        <v>2961.35394</v>
      </c>
      <c r="X71" s="38">
        <v>2914.408928</v>
      </c>
      <c r="Y71" s="38">
        <v>2870.213562</v>
      </c>
      <c r="Z71" s="38">
        <v>2826.713191</v>
      </c>
      <c r="AA71" s="38">
        <v>2781.8813</v>
      </c>
      <c r="AB71" s="38">
        <v>2735.845442</v>
      </c>
      <c r="AC71" s="38">
        <v>2690.668676</v>
      </c>
      <c r="AD71" s="38">
        <v>2647.814782</v>
      </c>
      <c r="AE71" s="38">
        <v>2608.562729</v>
      </c>
      <c r="AF71" s="38">
        <v>2574.108681</v>
      </c>
      <c r="AG71" s="38">
        <v>2545.602065</v>
      </c>
      <c r="AH71" s="38">
        <v>2524.211199</v>
      </c>
      <c r="AI71" s="38">
        <v>2511.202458</v>
      </c>
      <c r="AJ71" s="38">
        <v>2507.988712</v>
      </c>
      <c r="AK71" s="38">
        <v>2516.190748</v>
      </c>
    </row>
    <row r="72" ht="14.25" customHeight="1">
      <c r="A72" s="38" t="s">
        <v>458</v>
      </c>
      <c r="B72" s="38">
        <v>2540.0</v>
      </c>
      <c r="C72" s="38">
        <v>2620.159993</v>
      </c>
      <c r="D72" s="38">
        <v>2685.940191</v>
      </c>
      <c r="E72" s="38">
        <v>2753.496325</v>
      </c>
      <c r="F72" s="38">
        <v>2837.579076</v>
      </c>
      <c r="G72" s="38">
        <v>2930.892494</v>
      </c>
      <c r="H72" s="38">
        <v>3054.797586</v>
      </c>
      <c r="I72" s="38">
        <v>3316.260411</v>
      </c>
      <c r="J72" s="38">
        <v>3723.185895</v>
      </c>
      <c r="K72" s="38">
        <v>4127.51242</v>
      </c>
      <c r="L72" s="38">
        <v>4419.619377</v>
      </c>
      <c r="M72" s="38">
        <v>4624.196968</v>
      </c>
      <c r="N72" s="38">
        <v>4801.323651</v>
      </c>
      <c r="O72" s="38">
        <v>5003.969454</v>
      </c>
      <c r="P72" s="38">
        <v>5264.124886</v>
      </c>
      <c r="Q72" s="38">
        <v>5593.391334</v>
      </c>
      <c r="R72" s="38">
        <v>5756.15599</v>
      </c>
      <c r="S72" s="38">
        <v>5876.996205</v>
      </c>
      <c r="T72" s="38">
        <v>5998.394516</v>
      </c>
      <c r="U72" s="38">
        <v>6126.080282</v>
      </c>
      <c r="V72" s="38">
        <v>6257.079764</v>
      </c>
      <c r="W72" s="38">
        <v>6387.108977</v>
      </c>
      <c r="X72" s="38">
        <v>6511.896365</v>
      </c>
      <c r="Y72" s="38">
        <v>6627.260333</v>
      </c>
      <c r="Z72" s="38">
        <v>6728.993966</v>
      </c>
      <c r="AA72" s="38">
        <v>6812.780051</v>
      </c>
      <c r="AB72" s="38">
        <v>6877.621681</v>
      </c>
      <c r="AC72" s="38">
        <v>6926.174416</v>
      </c>
      <c r="AD72" s="38">
        <v>6960.578735</v>
      </c>
      <c r="AE72" s="38">
        <v>6982.762249</v>
      </c>
      <c r="AF72" s="38">
        <v>6994.640563</v>
      </c>
      <c r="AG72" s="38">
        <v>6998.043748</v>
      </c>
      <c r="AH72" s="38">
        <v>6994.662604</v>
      </c>
      <c r="AI72" s="38">
        <v>6986.064142</v>
      </c>
      <c r="AJ72" s="38">
        <v>6973.672548</v>
      </c>
      <c r="AK72" s="38">
        <v>6958.761122</v>
      </c>
    </row>
    <row r="73" ht="14.25" customHeight="1">
      <c r="A73" s="38" t="s">
        <v>352</v>
      </c>
      <c r="B73" s="38">
        <v>1347.0</v>
      </c>
      <c r="C73" s="38">
        <v>1349.378438</v>
      </c>
      <c r="D73" s="38">
        <v>1349.333661</v>
      </c>
      <c r="E73" s="38">
        <v>1349.312936</v>
      </c>
      <c r="F73" s="38">
        <v>1349.559099</v>
      </c>
      <c r="G73" s="38">
        <v>1349.95828</v>
      </c>
      <c r="H73" s="38">
        <v>1348.827851</v>
      </c>
      <c r="I73" s="38">
        <v>1346.090761</v>
      </c>
      <c r="J73" s="38">
        <v>1342.125196</v>
      </c>
      <c r="K73" s="38">
        <v>1337.716025</v>
      </c>
      <c r="L73" s="38">
        <v>1333.713409</v>
      </c>
      <c r="M73" s="38">
        <v>1330.822418</v>
      </c>
      <c r="N73" s="38">
        <v>1329.342785</v>
      </c>
      <c r="O73" s="38">
        <v>1329.219791</v>
      </c>
      <c r="P73" s="38">
        <v>1330.130035</v>
      </c>
      <c r="Q73" s="38">
        <v>1331.578937</v>
      </c>
      <c r="R73" s="38">
        <v>1333.527483</v>
      </c>
      <c r="S73" s="38">
        <v>1335.897682</v>
      </c>
      <c r="T73" s="38">
        <v>1338.646339</v>
      </c>
      <c r="U73" s="38">
        <v>1341.729224</v>
      </c>
      <c r="V73" s="38">
        <v>1345.08569</v>
      </c>
      <c r="W73" s="38">
        <v>1348.643506</v>
      </c>
      <c r="X73" s="38">
        <v>1352.326465</v>
      </c>
      <c r="Y73" s="38">
        <v>1356.05873</v>
      </c>
      <c r="Z73" s="38">
        <v>1359.765875</v>
      </c>
      <c r="AA73" s="38">
        <v>1363.374131</v>
      </c>
      <c r="AB73" s="38">
        <v>1366.855029</v>
      </c>
      <c r="AC73" s="38">
        <v>1370.228983</v>
      </c>
      <c r="AD73" s="38">
        <v>1373.511239</v>
      </c>
      <c r="AE73" s="38">
        <v>1376.723663</v>
      </c>
      <c r="AF73" s="38">
        <v>1379.89402</v>
      </c>
      <c r="AG73" s="38">
        <v>1383.053334</v>
      </c>
      <c r="AH73" s="38">
        <v>1386.234184</v>
      </c>
      <c r="AI73" s="38">
        <v>1389.470067</v>
      </c>
      <c r="AJ73" s="38">
        <v>1392.795076</v>
      </c>
      <c r="AK73" s="38">
        <v>1396.24377</v>
      </c>
    </row>
    <row r="74" ht="14.25" customHeight="1">
      <c r="A74" s="38" t="s">
        <v>359</v>
      </c>
      <c r="B74" s="38">
        <v>528.4202659</v>
      </c>
      <c r="C74" s="38">
        <v>546.8992706</v>
      </c>
      <c r="D74" s="38">
        <v>567.1808564</v>
      </c>
      <c r="E74" s="38">
        <v>593.7215136</v>
      </c>
      <c r="F74" s="38">
        <v>628.0471794</v>
      </c>
      <c r="G74" s="38">
        <v>666.6686745</v>
      </c>
      <c r="H74" s="38">
        <v>695.3073579</v>
      </c>
      <c r="I74" s="38">
        <v>702.5160899</v>
      </c>
      <c r="J74" s="38">
        <v>695.290546</v>
      </c>
      <c r="K74" s="38">
        <v>685.9456639</v>
      </c>
      <c r="L74" s="38">
        <v>682.2978954</v>
      </c>
      <c r="M74" s="38">
        <v>689.2734742</v>
      </c>
      <c r="N74" s="38">
        <v>710.4470031</v>
      </c>
      <c r="O74" s="38">
        <v>746.5932209</v>
      </c>
      <c r="P74" s="38">
        <v>796.7436165</v>
      </c>
      <c r="Q74" s="38">
        <v>857.3832177</v>
      </c>
      <c r="R74" s="38">
        <v>860.2032526</v>
      </c>
      <c r="S74" s="38">
        <v>863.2746883</v>
      </c>
      <c r="T74" s="38">
        <v>869.0592029</v>
      </c>
      <c r="U74" s="38">
        <v>877.0784188</v>
      </c>
      <c r="V74" s="38">
        <v>886.5140199</v>
      </c>
      <c r="W74" s="38">
        <v>896.5071624</v>
      </c>
      <c r="X74" s="38">
        <v>906.1744135</v>
      </c>
      <c r="Y74" s="38">
        <v>914.6144902</v>
      </c>
      <c r="Z74" s="38">
        <v>920.9205598</v>
      </c>
      <c r="AA74" s="38">
        <v>924.2003856</v>
      </c>
      <c r="AB74" s="38">
        <v>924.2088986</v>
      </c>
      <c r="AC74" s="38">
        <v>921.3549997</v>
      </c>
      <c r="AD74" s="38">
        <v>915.942902</v>
      </c>
      <c r="AE74" s="38">
        <v>908.2752546</v>
      </c>
      <c r="AF74" s="38">
        <v>898.6709877</v>
      </c>
      <c r="AG74" s="38">
        <v>887.4484638</v>
      </c>
      <c r="AH74" s="38">
        <v>874.9176427</v>
      </c>
      <c r="AI74" s="38">
        <v>861.3818707</v>
      </c>
      <c r="AJ74" s="38">
        <v>847.1279662</v>
      </c>
      <c r="AK74" s="38">
        <v>832.4204255</v>
      </c>
    </row>
    <row r="75" ht="14.25" customHeight="1">
      <c r="A75" s="38" t="s">
        <v>360</v>
      </c>
      <c r="B75" s="38">
        <v>383.5208966</v>
      </c>
      <c r="C75" s="38">
        <v>397.4628404</v>
      </c>
      <c r="D75" s="38">
        <v>413.5415524</v>
      </c>
      <c r="E75" s="38">
        <v>435.2444179</v>
      </c>
      <c r="F75" s="38">
        <v>463.2056306</v>
      </c>
      <c r="G75" s="38">
        <v>494.3902944</v>
      </c>
      <c r="H75" s="38">
        <v>513.2593598</v>
      </c>
      <c r="I75" s="38">
        <v>517.6023663</v>
      </c>
      <c r="J75" s="38">
        <v>511.6796102</v>
      </c>
      <c r="K75" s="38">
        <v>503.000176</v>
      </c>
      <c r="L75" s="38">
        <v>498.1866699</v>
      </c>
      <c r="M75" s="38">
        <v>502.6484367</v>
      </c>
      <c r="N75" s="38">
        <v>519.7923605</v>
      </c>
      <c r="O75" s="38">
        <v>550.8361435</v>
      </c>
      <c r="P75" s="38">
        <v>595.4774729</v>
      </c>
      <c r="Q75" s="38">
        <v>651.3922673</v>
      </c>
      <c r="R75" s="38">
        <v>659.6621728</v>
      </c>
      <c r="S75" s="38">
        <v>663.8682678</v>
      </c>
      <c r="T75" s="38">
        <v>669.427748</v>
      </c>
      <c r="U75" s="38">
        <v>677.4998944</v>
      </c>
      <c r="V75" s="38">
        <v>687.7209995</v>
      </c>
      <c r="W75" s="38">
        <v>699.2016985</v>
      </c>
      <c r="X75" s="38">
        <v>710.9132746</v>
      </c>
      <c r="Y75" s="38">
        <v>721.8325908</v>
      </c>
      <c r="Z75" s="38">
        <v>730.9869864</v>
      </c>
      <c r="AA75" s="38">
        <v>737.4684415</v>
      </c>
      <c r="AB75" s="38">
        <v>740.9945889</v>
      </c>
      <c r="AC75" s="38">
        <v>741.8794688</v>
      </c>
      <c r="AD75" s="38">
        <v>740.3398884</v>
      </c>
      <c r="AE75" s="38">
        <v>736.632006</v>
      </c>
      <c r="AF75" s="38">
        <v>731.0515009</v>
      </c>
      <c r="AG75" s="38">
        <v>723.9094994</v>
      </c>
      <c r="AH75" s="38">
        <v>715.518365</v>
      </c>
      <c r="AI75" s="38">
        <v>706.1862082</v>
      </c>
      <c r="AJ75" s="38">
        <v>696.2059146</v>
      </c>
      <c r="AK75" s="38">
        <v>685.8483914</v>
      </c>
    </row>
    <row r="76" ht="14.25" customHeight="1">
      <c r="A76" s="38" t="s">
        <v>361</v>
      </c>
      <c r="B76" s="38">
        <v>255.1993547</v>
      </c>
      <c r="C76" s="38">
        <v>262.3651214</v>
      </c>
      <c r="D76" s="38">
        <v>269.0864525</v>
      </c>
      <c r="E76" s="38">
        <v>278.5203962</v>
      </c>
      <c r="F76" s="38">
        <v>291.0447059</v>
      </c>
      <c r="G76" s="38">
        <v>304.2475779</v>
      </c>
      <c r="H76" s="38">
        <v>307.6231596</v>
      </c>
      <c r="I76" s="38">
        <v>298.3660427</v>
      </c>
      <c r="J76" s="38">
        <v>281.6285446</v>
      </c>
      <c r="K76" s="38">
        <v>264.9617747</v>
      </c>
      <c r="L76" s="38">
        <v>252.1823716</v>
      </c>
      <c r="M76" s="38">
        <v>244.9571107</v>
      </c>
      <c r="N76" s="38">
        <v>244.0468245</v>
      </c>
      <c r="O76" s="38">
        <v>248.982316</v>
      </c>
      <c r="P76" s="38">
        <v>258.6789096</v>
      </c>
      <c r="Q76" s="38">
        <v>271.2815362</v>
      </c>
      <c r="R76" s="38">
        <v>268.0420458</v>
      </c>
      <c r="S76" s="38">
        <v>266.3756673</v>
      </c>
      <c r="T76" s="38">
        <v>266.3164165</v>
      </c>
      <c r="U76" s="38">
        <v>267.3422521</v>
      </c>
      <c r="V76" s="38">
        <v>268.992229</v>
      </c>
      <c r="W76" s="38">
        <v>270.8675212</v>
      </c>
      <c r="X76" s="38">
        <v>272.6013515</v>
      </c>
      <c r="Y76" s="38">
        <v>273.8475375</v>
      </c>
      <c r="Z76" s="38">
        <v>274.2798623</v>
      </c>
      <c r="AA76" s="38">
        <v>273.5972865</v>
      </c>
      <c r="AB76" s="38">
        <v>271.7870402</v>
      </c>
      <c r="AC76" s="38">
        <v>269.0466965</v>
      </c>
      <c r="AD76" s="38">
        <v>265.4570654</v>
      </c>
      <c r="AE76" s="38">
        <v>261.1146949</v>
      </c>
      <c r="AF76" s="38">
        <v>256.136844</v>
      </c>
      <c r="AG76" s="38">
        <v>250.6480343</v>
      </c>
      <c r="AH76" s="38">
        <v>244.7709084</v>
      </c>
      <c r="AI76" s="38">
        <v>238.6228545</v>
      </c>
      <c r="AJ76" s="38">
        <v>232.3123475</v>
      </c>
      <c r="AK76" s="38">
        <v>225.9366843</v>
      </c>
    </row>
    <row r="77" ht="14.25" customHeight="1">
      <c r="A77" s="38" t="s">
        <v>362</v>
      </c>
      <c r="B77" s="38">
        <v>16.82794121</v>
      </c>
      <c r="C77" s="38">
        <v>17.17151057</v>
      </c>
      <c r="D77" s="38">
        <v>17.50613895</v>
      </c>
      <c r="E77" s="38">
        <v>17.87030665</v>
      </c>
      <c r="F77" s="38">
        <v>18.29902394</v>
      </c>
      <c r="G77" s="38">
        <v>18.76838893</v>
      </c>
      <c r="H77" s="38">
        <v>18.58530676</v>
      </c>
      <c r="I77" s="38">
        <v>18.05386811</v>
      </c>
      <c r="J77" s="38">
        <v>17.44054957</v>
      </c>
      <c r="K77" s="38">
        <v>16.7872795</v>
      </c>
      <c r="L77" s="38">
        <v>16.11189631</v>
      </c>
      <c r="M77" s="38">
        <v>15.60486652</v>
      </c>
      <c r="N77" s="38">
        <v>15.42949462</v>
      </c>
      <c r="O77" s="38">
        <v>15.63810076</v>
      </c>
      <c r="P77" s="38">
        <v>16.20920434</v>
      </c>
      <c r="Q77" s="38">
        <v>17.05490992</v>
      </c>
      <c r="R77" s="38">
        <v>17.53087191</v>
      </c>
      <c r="S77" s="38">
        <v>17.8887288</v>
      </c>
      <c r="T77" s="38">
        <v>18.22671498</v>
      </c>
      <c r="U77" s="38">
        <v>18.56528871</v>
      </c>
      <c r="V77" s="38">
        <v>18.90065233</v>
      </c>
      <c r="W77" s="38">
        <v>19.22108027</v>
      </c>
      <c r="X77" s="38">
        <v>19.51152323</v>
      </c>
      <c r="Y77" s="38">
        <v>19.75554369</v>
      </c>
      <c r="Z77" s="38">
        <v>19.9363841</v>
      </c>
      <c r="AA77" s="38">
        <v>20.03772775</v>
      </c>
      <c r="AB77" s="38">
        <v>20.05379665</v>
      </c>
      <c r="AC77" s="38">
        <v>19.9911398</v>
      </c>
      <c r="AD77" s="38">
        <v>19.85744697</v>
      </c>
      <c r="AE77" s="38">
        <v>19.66221117</v>
      </c>
      <c r="AF77" s="38">
        <v>19.41615313</v>
      </c>
      <c r="AG77" s="38">
        <v>19.13008666</v>
      </c>
      <c r="AH77" s="38">
        <v>18.81426407</v>
      </c>
      <c r="AI77" s="38">
        <v>18.47822078</v>
      </c>
      <c r="AJ77" s="38">
        <v>18.13053727</v>
      </c>
      <c r="AK77" s="38">
        <v>17.77872096</v>
      </c>
    </row>
    <row r="78" ht="14.25" customHeight="1">
      <c r="A78" s="38" t="s">
        <v>363</v>
      </c>
      <c r="B78" s="38">
        <v>17.76979171</v>
      </c>
      <c r="C78" s="38">
        <v>18.53977102</v>
      </c>
      <c r="D78" s="38">
        <v>19.38710248</v>
      </c>
      <c r="E78" s="38">
        <v>20.44345093</v>
      </c>
      <c r="F78" s="38">
        <v>21.77950591</v>
      </c>
      <c r="G78" s="38">
        <v>23.31246254</v>
      </c>
      <c r="H78" s="38">
        <v>24.37863139</v>
      </c>
      <c r="I78" s="38">
        <v>25.74045255</v>
      </c>
      <c r="J78" s="38">
        <v>27.59023368</v>
      </c>
      <c r="K78" s="38">
        <v>29.19910105</v>
      </c>
      <c r="L78" s="38">
        <v>30.44615435</v>
      </c>
      <c r="M78" s="38">
        <v>31.76866497</v>
      </c>
      <c r="N78" s="38">
        <v>33.53789821</v>
      </c>
      <c r="O78" s="38">
        <v>35.95394057</v>
      </c>
      <c r="P78" s="38">
        <v>39.086209</v>
      </c>
      <c r="Q78" s="38">
        <v>42.82168063</v>
      </c>
      <c r="R78" s="38">
        <v>44.35935455</v>
      </c>
      <c r="S78" s="38">
        <v>45.50453759</v>
      </c>
      <c r="T78" s="38">
        <v>46.56897043</v>
      </c>
      <c r="U78" s="38">
        <v>47.64656242</v>
      </c>
      <c r="V78" s="38">
        <v>48.77153732</v>
      </c>
      <c r="W78" s="38">
        <v>49.94967906</v>
      </c>
      <c r="X78" s="38">
        <v>51.16761197</v>
      </c>
      <c r="Y78" s="38">
        <v>52.39815408</v>
      </c>
      <c r="Z78" s="38">
        <v>53.60399544</v>
      </c>
      <c r="AA78" s="38">
        <v>54.7405333</v>
      </c>
      <c r="AB78" s="38">
        <v>55.78901274</v>
      </c>
      <c r="AC78" s="38">
        <v>56.76019932</v>
      </c>
      <c r="AD78" s="38">
        <v>57.65872401</v>
      </c>
      <c r="AE78" s="38">
        <v>58.49024489</v>
      </c>
      <c r="AF78" s="38">
        <v>59.26276631</v>
      </c>
      <c r="AG78" s="38">
        <v>59.9856715</v>
      </c>
      <c r="AH78" s="38">
        <v>60.66914755</v>
      </c>
      <c r="AI78" s="38">
        <v>61.3242377</v>
      </c>
      <c r="AJ78" s="38">
        <v>61.96244468</v>
      </c>
      <c r="AK78" s="38">
        <v>62.59545762</v>
      </c>
    </row>
    <row r="79" ht="14.25" customHeight="1">
      <c r="A79" s="38" t="s">
        <v>369</v>
      </c>
      <c r="B79" s="38">
        <v>1284.631503</v>
      </c>
      <c r="C79" s="38">
        <v>1279.383632</v>
      </c>
      <c r="D79" s="38">
        <v>1286.463405</v>
      </c>
      <c r="E79" s="38">
        <v>1313.19755</v>
      </c>
      <c r="F79" s="38">
        <v>1360.240098</v>
      </c>
      <c r="G79" s="38">
        <v>1417.917502</v>
      </c>
      <c r="H79" s="38">
        <v>1562.049329</v>
      </c>
      <c r="I79" s="38">
        <v>1619.402621</v>
      </c>
      <c r="J79" s="38">
        <v>1608.743149</v>
      </c>
      <c r="K79" s="38">
        <v>1573.035491</v>
      </c>
      <c r="L79" s="38">
        <v>1539.819569</v>
      </c>
      <c r="M79" s="38">
        <v>1523.602188</v>
      </c>
      <c r="N79" s="38">
        <v>1543.387071</v>
      </c>
      <c r="O79" s="38">
        <v>1599.549517</v>
      </c>
      <c r="P79" s="38">
        <v>1689.1502</v>
      </c>
      <c r="Q79" s="38">
        <v>1792.806764</v>
      </c>
      <c r="R79" s="38">
        <v>1800.586474</v>
      </c>
      <c r="S79" s="38">
        <v>1759.136455</v>
      </c>
      <c r="T79" s="38">
        <v>1701.841838</v>
      </c>
      <c r="U79" s="38">
        <v>1642.966424</v>
      </c>
      <c r="V79" s="38">
        <v>1588.246464</v>
      </c>
      <c r="W79" s="38">
        <v>1539.336078</v>
      </c>
      <c r="X79" s="38">
        <v>1495.944822</v>
      </c>
      <c r="Y79" s="38">
        <v>1456.917338</v>
      </c>
      <c r="Z79" s="38">
        <v>1420.775645</v>
      </c>
      <c r="AA79" s="38">
        <v>1385.991756</v>
      </c>
      <c r="AB79" s="38">
        <v>1352.081222</v>
      </c>
      <c r="AC79" s="38">
        <v>1319.491431</v>
      </c>
      <c r="AD79" s="38">
        <v>1288.377232</v>
      </c>
      <c r="AE79" s="38">
        <v>1258.817343</v>
      </c>
      <c r="AF79" s="38">
        <v>1230.861913</v>
      </c>
      <c r="AG79" s="38">
        <v>1204.534448</v>
      </c>
      <c r="AH79" s="38">
        <v>1179.841601</v>
      </c>
      <c r="AI79" s="38">
        <v>1156.787608</v>
      </c>
      <c r="AJ79" s="38">
        <v>1135.371868</v>
      </c>
      <c r="AK79" s="38">
        <v>1115.589735</v>
      </c>
    </row>
    <row r="80" ht="14.25" customHeight="1">
      <c r="A80" s="38" t="s">
        <v>370</v>
      </c>
      <c r="B80" s="38">
        <v>11.43462651</v>
      </c>
      <c r="C80" s="38">
        <v>11.36783361</v>
      </c>
      <c r="D80" s="38">
        <v>11.36307577</v>
      </c>
      <c r="E80" s="38">
        <v>11.50192118</v>
      </c>
      <c r="F80" s="38">
        <v>11.78136358</v>
      </c>
      <c r="G80" s="38">
        <v>12.10851039</v>
      </c>
      <c r="H80" s="38">
        <v>12.34118806</v>
      </c>
      <c r="I80" s="38">
        <v>12.1541343</v>
      </c>
      <c r="J80" s="38">
        <v>11.68658801</v>
      </c>
      <c r="K80" s="38">
        <v>11.14073588</v>
      </c>
      <c r="L80" s="38">
        <v>10.67722598</v>
      </c>
      <c r="M80" s="38">
        <v>10.40771664</v>
      </c>
      <c r="N80" s="38">
        <v>10.40201612</v>
      </c>
      <c r="O80" s="38">
        <v>10.66236494</v>
      </c>
      <c r="P80" s="38">
        <v>11.16274777</v>
      </c>
      <c r="Q80" s="38">
        <v>11.82129532</v>
      </c>
      <c r="R80" s="38">
        <v>12.24998394</v>
      </c>
      <c r="S80" s="38">
        <v>12.5410211</v>
      </c>
      <c r="T80" s="38">
        <v>12.81745176</v>
      </c>
      <c r="U80" s="38">
        <v>13.11840981</v>
      </c>
      <c r="V80" s="38">
        <v>13.44868725</v>
      </c>
      <c r="W80" s="38">
        <v>13.7988121</v>
      </c>
      <c r="X80" s="38">
        <v>14.15365367</v>
      </c>
      <c r="Y80" s="38">
        <v>14.49607081</v>
      </c>
      <c r="Z80" s="38">
        <v>14.80832554</v>
      </c>
      <c r="AA80" s="38">
        <v>15.07269349</v>
      </c>
      <c r="AB80" s="38">
        <v>15.28366276</v>
      </c>
      <c r="AC80" s="38">
        <v>15.4480453</v>
      </c>
      <c r="AD80" s="38">
        <v>15.57041805</v>
      </c>
      <c r="AE80" s="38">
        <v>15.65585776</v>
      </c>
      <c r="AF80" s="38">
        <v>15.70999952</v>
      </c>
      <c r="AG80" s="38">
        <v>15.73863084</v>
      </c>
      <c r="AH80" s="38">
        <v>15.74749401</v>
      </c>
      <c r="AI80" s="38">
        <v>15.74226312</v>
      </c>
      <c r="AJ80" s="38">
        <v>15.72838791</v>
      </c>
      <c r="AK80" s="38">
        <v>15.71100763</v>
      </c>
    </row>
    <row r="81" ht="14.25" customHeight="1">
      <c r="A81" s="38" t="s">
        <v>371</v>
      </c>
      <c r="B81" s="38">
        <v>94.4073467</v>
      </c>
      <c r="C81" s="38">
        <v>94.00672747</v>
      </c>
      <c r="D81" s="38">
        <v>94.18186612</v>
      </c>
      <c r="E81" s="38">
        <v>95.82851385</v>
      </c>
      <c r="F81" s="38">
        <v>98.82843841</v>
      </c>
      <c r="G81" s="38">
        <v>102.1689192</v>
      </c>
      <c r="H81" s="38">
        <v>112.5725866</v>
      </c>
      <c r="I81" s="38">
        <v>115.7269203</v>
      </c>
      <c r="J81" s="38">
        <v>113.4241043</v>
      </c>
      <c r="K81" s="38">
        <v>109.078806</v>
      </c>
      <c r="L81" s="38">
        <v>104.94652</v>
      </c>
      <c r="M81" s="38">
        <v>102.2757602</v>
      </c>
      <c r="N81" s="38">
        <v>102.4558744</v>
      </c>
      <c r="O81" s="38">
        <v>105.4781003</v>
      </c>
      <c r="P81" s="38">
        <v>111.1053073</v>
      </c>
      <c r="Q81" s="38">
        <v>117.8384816</v>
      </c>
      <c r="R81" s="38">
        <v>120.5513302</v>
      </c>
      <c r="S81" s="38">
        <v>120.9878148</v>
      </c>
      <c r="T81" s="38">
        <v>120.3386611</v>
      </c>
      <c r="U81" s="38">
        <v>119.1192626</v>
      </c>
      <c r="V81" s="38">
        <v>117.5863075</v>
      </c>
      <c r="W81" s="38">
        <v>115.8493566</v>
      </c>
      <c r="X81" s="38">
        <v>113.9306195</v>
      </c>
      <c r="Y81" s="38">
        <v>111.8048796</v>
      </c>
      <c r="Z81" s="38">
        <v>109.4251953</v>
      </c>
      <c r="AA81" s="38">
        <v>106.7390009</v>
      </c>
      <c r="AB81" s="38">
        <v>103.8059833</v>
      </c>
      <c r="AC81" s="38">
        <v>100.7599992</v>
      </c>
      <c r="AD81" s="38">
        <v>97.6680204</v>
      </c>
      <c r="AE81" s="38">
        <v>94.58431158</v>
      </c>
      <c r="AF81" s="38">
        <v>91.55493862</v>
      </c>
      <c r="AG81" s="38">
        <v>88.61634375</v>
      </c>
      <c r="AH81" s="38">
        <v>85.79564594</v>
      </c>
      <c r="AI81" s="38">
        <v>83.11254983</v>
      </c>
      <c r="AJ81" s="38">
        <v>80.58067535</v>
      </c>
      <c r="AK81" s="38">
        <v>78.20879984</v>
      </c>
    </row>
    <row r="82" ht="14.25" customHeight="1">
      <c r="A82" s="38" t="s">
        <v>372</v>
      </c>
      <c r="B82" s="38">
        <v>0.1847421416</v>
      </c>
      <c r="C82" s="38">
        <v>0.1900217994</v>
      </c>
      <c r="D82" s="38">
        <v>0.1969440591</v>
      </c>
      <c r="E82" s="38">
        <v>0.2055536266</v>
      </c>
      <c r="F82" s="38">
        <v>0.2159536333</v>
      </c>
      <c r="G82" s="38">
        <v>0.2277923351</v>
      </c>
      <c r="H82" s="38">
        <v>0.2568081161</v>
      </c>
      <c r="I82" s="38">
        <v>0.2762233149</v>
      </c>
      <c r="J82" s="38">
        <v>0.288540191</v>
      </c>
      <c r="K82" s="38">
        <v>0.2950431012</v>
      </c>
      <c r="L82" s="38">
        <v>0.2975021506</v>
      </c>
      <c r="M82" s="38">
        <v>0.3005952625</v>
      </c>
      <c r="N82" s="38">
        <v>0.3106964144</v>
      </c>
      <c r="O82" s="38">
        <v>0.3302342855</v>
      </c>
      <c r="P82" s="38">
        <v>0.360557741</v>
      </c>
      <c r="Q82" s="38">
        <v>0.3986311904</v>
      </c>
      <c r="R82" s="38">
        <v>0.4138119408</v>
      </c>
      <c r="S82" s="38">
        <v>0.4157374335</v>
      </c>
      <c r="T82" s="38">
        <v>0.4106019948</v>
      </c>
      <c r="U82" s="38">
        <v>0.4017339677</v>
      </c>
      <c r="V82" s="38">
        <v>0.3909224112</v>
      </c>
      <c r="W82" s="38">
        <v>0.3791087587</v>
      </c>
      <c r="X82" s="38">
        <v>0.3667561575</v>
      </c>
      <c r="Y82" s="38">
        <v>0.3540678227</v>
      </c>
      <c r="Z82" s="38">
        <v>0.3411141573</v>
      </c>
      <c r="AA82" s="38">
        <v>0.3279047324</v>
      </c>
      <c r="AB82" s="38">
        <v>0.3145833517</v>
      </c>
      <c r="AC82" s="38">
        <v>0.3014256783</v>
      </c>
      <c r="AD82" s="38">
        <v>0.2886362334</v>
      </c>
      <c r="AE82" s="38">
        <v>0.2763693831</v>
      </c>
      <c r="AF82" s="38">
        <v>0.2647359057</v>
      </c>
      <c r="AG82" s="38">
        <v>0.2538048001</v>
      </c>
      <c r="AH82" s="38">
        <v>0.2436103889</v>
      </c>
      <c r="AI82" s="38">
        <v>0.234162411</v>
      </c>
      <c r="AJ82" s="38">
        <v>0.2254525029</v>
      </c>
      <c r="AK82" s="38">
        <v>0.2174596324</v>
      </c>
    </row>
    <row r="83" ht="14.25" customHeight="1">
      <c r="A83" s="38" t="s">
        <v>373</v>
      </c>
      <c r="B83" s="38">
        <v>219.1124278</v>
      </c>
      <c r="C83" s="38">
        <v>220.4854319</v>
      </c>
      <c r="D83" s="38">
        <v>222.7694005</v>
      </c>
      <c r="E83" s="38">
        <v>227.3064212</v>
      </c>
      <c r="F83" s="38">
        <v>234.6412276</v>
      </c>
      <c r="G83" s="38">
        <v>243.6613651</v>
      </c>
      <c r="H83" s="38">
        <v>265.2658666</v>
      </c>
      <c r="I83" s="38">
        <v>293.7486444</v>
      </c>
      <c r="J83" s="38">
        <v>327.3558865</v>
      </c>
      <c r="K83" s="38">
        <v>354.1841302</v>
      </c>
      <c r="L83" s="38">
        <v>370.0369074</v>
      </c>
      <c r="M83" s="38">
        <v>381.3044953</v>
      </c>
      <c r="N83" s="38">
        <v>395.0602499</v>
      </c>
      <c r="O83" s="38">
        <v>415.2070185</v>
      </c>
      <c r="P83" s="38">
        <v>443.5626325</v>
      </c>
      <c r="Q83" s="38">
        <v>478.5135233</v>
      </c>
      <c r="R83" s="38">
        <v>497.3698159</v>
      </c>
      <c r="S83" s="38">
        <v>504.4799781</v>
      </c>
      <c r="T83" s="38">
        <v>505.7388893</v>
      </c>
      <c r="U83" s="38">
        <v>503.8667249</v>
      </c>
      <c r="V83" s="38">
        <v>500.315789</v>
      </c>
      <c r="W83" s="38">
        <v>495.8631223</v>
      </c>
      <c r="X83" s="38">
        <v>490.8857222</v>
      </c>
      <c r="Y83" s="38">
        <v>485.5236473</v>
      </c>
      <c r="Z83" s="38">
        <v>479.7778605</v>
      </c>
      <c r="AA83" s="38">
        <v>473.5697359</v>
      </c>
      <c r="AB83" s="38">
        <v>467.0080777</v>
      </c>
      <c r="AC83" s="38">
        <v>460.3747703</v>
      </c>
      <c r="AD83" s="38">
        <v>453.8439987</v>
      </c>
      <c r="AE83" s="38">
        <v>447.5471954</v>
      </c>
      <c r="AF83" s="38">
        <v>441.589027</v>
      </c>
      <c r="AG83" s="38">
        <v>436.0481835</v>
      </c>
      <c r="AH83" s="38">
        <v>430.9821126</v>
      </c>
      <c r="AI83" s="38">
        <v>426.4342626</v>
      </c>
      <c r="AJ83" s="38">
        <v>422.4365326</v>
      </c>
      <c r="AK83" s="38">
        <v>419.0119091</v>
      </c>
    </row>
    <row r="84" ht="14.25" customHeight="1">
      <c r="A84" s="38" t="s">
        <v>379</v>
      </c>
      <c r="B84" s="38">
        <v>839.6182753</v>
      </c>
      <c r="C84" s="38">
        <v>872.126965</v>
      </c>
      <c r="D84" s="38">
        <v>897.6028299</v>
      </c>
      <c r="E84" s="38">
        <v>927.6869206</v>
      </c>
      <c r="F84" s="38">
        <v>966.3978294</v>
      </c>
      <c r="G84" s="38">
        <v>1008.483202</v>
      </c>
      <c r="H84" s="38">
        <v>1038.813445</v>
      </c>
      <c r="I84" s="38">
        <v>1072.809736</v>
      </c>
      <c r="J84" s="38">
        <v>1100.097165</v>
      </c>
      <c r="K84" s="38">
        <v>1124.34261</v>
      </c>
      <c r="L84" s="38">
        <v>1142.767485</v>
      </c>
      <c r="M84" s="38">
        <v>1161.539754</v>
      </c>
      <c r="N84" s="38">
        <v>1189.973698</v>
      </c>
      <c r="O84" s="38">
        <v>1232.385258</v>
      </c>
      <c r="P84" s="38">
        <v>1290.728842</v>
      </c>
      <c r="Q84" s="38">
        <v>1365.628601</v>
      </c>
      <c r="R84" s="38">
        <v>1313.561157</v>
      </c>
      <c r="S84" s="38">
        <v>1245.698098</v>
      </c>
      <c r="T84" s="38">
        <v>1182.254942</v>
      </c>
      <c r="U84" s="38">
        <v>1128.650296</v>
      </c>
      <c r="V84" s="38">
        <v>1085.069589</v>
      </c>
      <c r="W84" s="38">
        <v>1050.002453</v>
      </c>
      <c r="X84" s="38">
        <v>1021.568024</v>
      </c>
      <c r="Y84" s="38">
        <v>997.9757936</v>
      </c>
      <c r="Z84" s="38">
        <v>977.6505259</v>
      </c>
      <c r="AA84" s="38">
        <v>959.2399156</v>
      </c>
      <c r="AB84" s="38">
        <v>942.2261495</v>
      </c>
      <c r="AC84" s="38">
        <v>926.6765266</v>
      </c>
      <c r="AD84" s="38">
        <v>912.3987552</v>
      </c>
      <c r="AE84" s="38">
        <v>899.2199433</v>
      </c>
      <c r="AF84" s="38">
        <v>887.019322</v>
      </c>
      <c r="AG84" s="38">
        <v>875.7137144</v>
      </c>
      <c r="AH84" s="38">
        <v>865.2481881</v>
      </c>
      <c r="AI84" s="38">
        <v>855.5928928</v>
      </c>
      <c r="AJ84" s="38">
        <v>846.7332979</v>
      </c>
      <c r="AK84" s="38">
        <v>838.663991</v>
      </c>
    </row>
    <row r="85" ht="14.25" customHeight="1">
      <c r="A85" s="38" t="s">
        <v>380</v>
      </c>
      <c r="B85" s="38">
        <v>0.5161509341</v>
      </c>
      <c r="C85" s="38">
        <v>0.5432159006</v>
      </c>
      <c r="D85" s="38">
        <v>0.5691380162</v>
      </c>
      <c r="E85" s="38">
        <v>0.6001336598</v>
      </c>
      <c r="F85" s="38">
        <v>0.6381755367</v>
      </c>
      <c r="G85" s="38">
        <v>0.679755011</v>
      </c>
      <c r="H85" s="38">
        <v>0.7426825044</v>
      </c>
      <c r="I85" s="38">
        <v>0.8199333647</v>
      </c>
      <c r="J85" s="38">
        <v>0.900493715</v>
      </c>
      <c r="K85" s="38">
        <v>0.9755167915</v>
      </c>
      <c r="L85" s="38">
        <v>1.038733852</v>
      </c>
      <c r="M85" s="38">
        <v>1.099558149</v>
      </c>
      <c r="N85" s="38">
        <v>1.170312157</v>
      </c>
      <c r="O85" s="38">
        <v>1.260908766</v>
      </c>
      <c r="P85" s="38">
        <v>1.378460756</v>
      </c>
      <c r="Q85" s="38">
        <v>1.52705499</v>
      </c>
      <c r="R85" s="38">
        <v>1.556318809</v>
      </c>
      <c r="S85" s="38">
        <v>1.563937302</v>
      </c>
      <c r="T85" s="38">
        <v>1.566749168</v>
      </c>
      <c r="U85" s="38">
        <v>1.570249569</v>
      </c>
      <c r="V85" s="38">
        <v>1.575545459</v>
      </c>
      <c r="W85" s="38">
        <v>1.582162931</v>
      </c>
      <c r="X85" s="38">
        <v>1.589185404</v>
      </c>
      <c r="Y85" s="38">
        <v>1.595660658</v>
      </c>
      <c r="Z85" s="38">
        <v>1.600694787</v>
      </c>
      <c r="AA85" s="38">
        <v>1.603443434</v>
      </c>
      <c r="AB85" s="38">
        <v>1.604080693</v>
      </c>
      <c r="AC85" s="38">
        <v>1.603591269</v>
      </c>
      <c r="AD85" s="38">
        <v>1.602502899</v>
      </c>
      <c r="AE85" s="38">
        <v>1.601229931</v>
      </c>
      <c r="AF85" s="38">
        <v>1.600127094</v>
      </c>
      <c r="AG85" s="38">
        <v>1.599495328</v>
      </c>
      <c r="AH85" s="38">
        <v>1.59959679</v>
      </c>
      <c r="AI85" s="38">
        <v>1.600671175</v>
      </c>
      <c r="AJ85" s="38">
        <v>1.60293462</v>
      </c>
      <c r="AK85" s="38">
        <v>1.60658164</v>
      </c>
    </row>
    <row r="86" ht="14.25" customHeight="1">
      <c r="A86" s="38" t="s">
        <v>381</v>
      </c>
      <c r="B86" s="38">
        <v>169.7764295</v>
      </c>
      <c r="C86" s="38">
        <v>177.2695696</v>
      </c>
      <c r="D86" s="38">
        <v>182.7955805</v>
      </c>
      <c r="E86" s="38">
        <v>188.6102454</v>
      </c>
      <c r="F86" s="38">
        <v>195.6516599</v>
      </c>
      <c r="G86" s="38">
        <v>203.0256314</v>
      </c>
      <c r="H86" s="38">
        <v>213.5008593</v>
      </c>
      <c r="I86" s="38">
        <v>224.3674149</v>
      </c>
      <c r="J86" s="38">
        <v>232.9615548</v>
      </c>
      <c r="K86" s="38">
        <v>239.1476235</v>
      </c>
      <c r="L86" s="38">
        <v>242.3271496</v>
      </c>
      <c r="M86" s="38">
        <v>244.7194293</v>
      </c>
      <c r="N86" s="38">
        <v>248.8245085</v>
      </c>
      <c r="O86" s="38">
        <v>256.1001846</v>
      </c>
      <c r="P86" s="38">
        <v>267.1180111</v>
      </c>
      <c r="Q86" s="38">
        <v>281.7087189</v>
      </c>
      <c r="R86" s="38">
        <v>278.9629724</v>
      </c>
      <c r="S86" s="38">
        <v>276.4387585</v>
      </c>
      <c r="T86" s="38">
        <v>274.6216376</v>
      </c>
      <c r="U86" s="38">
        <v>273.2995917</v>
      </c>
      <c r="V86" s="38">
        <v>272.2733288</v>
      </c>
      <c r="W86" s="38">
        <v>271.3804236</v>
      </c>
      <c r="X86" s="38">
        <v>270.4740494</v>
      </c>
      <c r="Y86" s="38">
        <v>269.4128266</v>
      </c>
      <c r="Z86" s="38">
        <v>268.0564458</v>
      </c>
      <c r="AA86" s="38">
        <v>266.2648584</v>
      </c>
      <c r="AB86" s="38">
        <v>264.0719277</v>
      </c>
      <c r="AC86" s="38">
        <v>261.6398024</v>
      </c>
      <c r="AD86" s="38">
        <v>259.0420289</v>
      </c>
      <c r="AE86" s="38">
        <v>256.3363328</v>
      </c>
      <c r="AF86" s="38">
        <v>253.5740345</v>
      </c>
      <c r="AG86" s="38">
        <v>250.7993674</v>
      </c>
      <c r="AH86" s="38">
        <v>248.0507276</v>
      </c>
      <c r="AI86" s="38">
        <v>245.362786</v>
      </c>
      <c r="AJ86" s="38">
        <v>242.7658417</v>
      </c>
      <c r="AK86" s="38">
        <v>240.2859732</v>
      </c>
    </row>
    <row r="87" ht="14.25" customHeight="1">
      <c r="A87" s="38" t="s">
        <v>382</v>
      </c>
      <c r="B87" s="38">
        <v>4665.933691</v>
      </c>
      <c r="C87" s="38">
        <v>4813.155315</v>
      </c>
      <c r="D87" s="38">
        <v>4933.959573</v>
      </c>
      <c r="E87" s="38">
        <v>5058.021844</v>
      </c>
      <c r="F87" s="38">
        <v>5212.435465</v>
      </c>
      <c r="G87" s="38">
        <v>5383.801442</v>
      </c>
      <c r="H87" s="38">
        <v>5611.365976</v>
      </c>
      <c r="I87" s="38">
        <v>6091.569593</v>
      </c>
      <c r="J87" s="38">
        <v>6838.920269</v>
      </c>
      <c r="K87" s="38">
        <v>7581.48548</v>
      </c>
      <c r="L87" s="38">
        <v>8117.932268</v>
      </c>
      <c r="M87" s="38">
        <v>8493.617915</v>
      </c>
      <c r="N87" s="38">
        <v>8818.894312</v>
      </c>
      <c r="O87" s="38">
        <v>9191.051341</v>
      </c>
      <c r="P87" s="38">
        <v>9668.84355</v>
      </c>
      <c r="Q87" s="38">
        <v>10273.57613</v>
      </c>
      <c r="R87" s="38">
        <v>10572.49411</v>
      </c>
      <c r="S87" s="38">
        <v>10794.40255</v>
      </c>
      <c r="T87" s="38">
        <v>11017.32935</v>
      </c>
      <c r="U87" s="38">
        <v>11251.79975</v>
      </c>
      <c r="V87" s="38">
        <v>11492.35381</v>
      </c>
      <c r="W87" s="38">
        <v>11731.12464</v>
      </c>
      <c r="X87" s="38">
        <v>11960.26787</v>
      </c>
      <c r="Y87" s="38">
        <v>12172.10421</v>
      </c>
      <c r="Z87" s="38">
        <v>12358.90778</v>
      </c>
      <c r="AA87" s="38">
        <v>12512.75011</v>
      </c>
      <c r="AB87" s="38">
        <v>12631.80065</v>
      </c>
      <c r="AC87" s="38">
        <v>12720.93683</v>
      </c>
      <c r="AD87" s="38">
        <v>12784.09002</v>
      </c>
      <c r="AE87" s="38">
        <v>12824.80054</v>
      </c>
      <c r="AF87" s="38">
        <v>12846.58666</v>
      </c>
      <c r="AG87" s="38">
        <v>12852.80948</v>
      </c>
      <c r="AH87" s="38">
        <v>12846.57427</v>
      </c>
      <c r="AI87" s="38">
        <v>12830.75891</v>
      </c>
      <c r="AJ87" s="38">
        <v>12807.97895</v>
      </c>
      <c r="AK87" s="38">
        <v>12780.57282</v>
      </c>
    </row>
    <row r="88" ht="14.25" customHeight="1">
      <c r="A88" s="38" t="s">
        <v>383</v>
      </c>
      <c r="B88" s="38">
        <v>3437.478748</v>
      </c>
      <c r="C88" s="38">
        <v>3538.17298</v>
      </c>
      <c r="D88" s="38">
        <v>3619.029867</v>
      </c>
      <c r="E88" s="38">
        <v>3713.243756</v>
      </c>
      <c r="F88" s="38">
        <v>3837.622018</v>
      </c>
      <c r="G88" s="38">
        <v>3978.16612</v>
      </c>
      <c r="H88" s="38">
        <v>4180.516177</v>
      </c>
      <c r="I88" s="38">
        <v>4585.926043</v>
      </c>
      <c r="J88" s="38">
        <v>5178.770098</v>
      </c>
      <c r="K88" s="38">
        <v>5747.616764</v>
      </c>
      <c r="L88" s="38">
        <v>6170.312641</v>
      </c>
      <c r="M88" s="38">
        <v>6498.329364</v>
      </c>
      <c r="N88" s="38">
        <v>6797.247168</v>
      </c>
      <c r="O88" s="38">
        <v>7120.536736</v>
      </c>
      <c r="P88" s="38">
        <v>7499.560142</v>
      </c>
      <c r="Q88" s="38">
        <v>7946.361041</v>
      </c>
      <c r="R88" s="38">
        <v>8147.335219</v>
      </c>
      <c r="S88" s="38">
        <v>8315.401479</v>
      </c>
      <c r="T88" s="38">
        <v>8484.038162</v>
      </c>
      <c r="U88" s="38">
        <v>8654.834133</v>
      </c>
      <c r="V88" s="38">
        <v>8825.166264</v>
      </c>
      <c r="W88" s="38">
        <v>8992.144675</v>
      </c>
      <c r="X88" s="38">
        <v>9152.896409</v>
      </c>
      <c r="Y88" s="38">
        <v>9304.458155</v>
      </c>
      <c r="Z88" s="38">
        <v>9443.656041</v>
      </c>
      <c r="AA88" s="38">
        <v>9567.049269</v>
      </c>
      <c r="AB88" s="38">
        <v>9675.282566</v>
      </c>
      <c r="AC88" s="38">
        <v>9772.664698</v>
      </c>
      <c r="AD88" s="38">
        <v>9861.774128</v>
      </c>
      <c r="AE88" s="38">
        <v>9944.708763</v>
      </c>
      <c r="AF88" s="38">
        <v>10023.374</v>
      </c>
      <c r="AG88" s="38">
        <v>10099.44767</v>
      </c>
      <c r="AH88" s="38">
        <v>10174.39134</v>
      </c>
      <c r="AI88" s="38">
        <v>10249.50847</v>
      </c>
      <c r="AJ88" s="38">
        <v>10325.93811</v>
      </c>
      <c r="AK88" s="38">
        <v>10404.6639</v>
      </c>
    </row>
    <row r="89" ht="14.25" customHeight="1">
      <c r="A89" s="38" t="s">
        <v>389</v>
      </c>
      <c r="B89" s="38">
        <v>515.306568</v>
      </c>
      <c r="C89" s="38">
        <v>534.2879373</v>
      </c>
      <c r="D89" s="38">
        <v>546.4299414</v>
      </c>
      <c r="E89" s="38">
        <v>559.8185388</v>
      </c>
      <c r="F89" s="38">
        <v>577.3448908</v>
      </c>
      <c r="G89" s="38">
        <v>596.1569428</v>
      </c>
      <c r="H89" s="38">
        <v>619.4738429</v>
      </c>
      <c r="I89" s="38">
        <v>675.9175661</v>
      </c>
      <c r="J89" s="38">
        <v>766.7383788</v>
      </c>
      <c r="K89" s="38">
        <v>864.9437954</v>
      </c>
      <c r="L89" s="38">
        <v>950.6172081</v>
      </c>
      <c r="M89" s="38">
        <v>1025.016553</v>
      </c>
      <c r="N89" s="38">
        <v>1092.932631</v>
      </c>
      <c r="O89" s="38">
        <v>1162.027659</v>
      </c>
      <c r="P89" s="38">
        <v>1238.535142</v>
      </c>
      <c r="Q89" s="38">
        <v>1327.144811</v>
      </c>
      <c r="R89" s="38">
        <v>1358.79815</v>
      </c>
      <c r="S89" s="38">
        <v>1398.824419</v>
      </c>
      <c r="T89" s="38">
        <v>1445.271611</v>
      </c>
      <c r="U89" s="38">
        <v>1495.298702</v>
      </c>
      <c r="V89" s="38">
        <v>1546.899096</v>
      </c>
      <c r="W89" s="38">
        <v>1598.683405</v>
      </c>
      <c r="X89" s="38">
        <v>1649.589962</v>
      </c>
      <c r="Y89" s="38">
        <v>1698.694476</v>
      </c>
      <c r="Z89" s="38">
        <v>1745.088514</v>
      </c>
      <c r="AA89" s="38">
        <v>1787.809666</v>
      </c>
      <c r="AB89" s="38">
        <v>1826.977881</v>
      </c>
      <c r="AC89" s="38">
        <v>1863.635718</v>
      </c>
      <c r="AD89" s="38">
        <v>1898.314947</v>
      </c>
      <c r="AE89" s="38">
        <v>1931.461249</v>
      </c>
      <c r="AF89" s="38">
        <v>1963.498072</v>
      </c>
      <c r="AG89" s="38">
        <v>1994.817881</v>
      </c>
      <c r="AH89" s="38">
        <v>2025.786163</v>
      </c>
      <c r="AI89" s="38">
        <v>2056.755356</v>
      </c>
      <c r="AJ89" s="38">
        <v>2088.060123</v>
      </c>
      <c r="AK89" s="38">
        <v>2120.017891</v>
      </c>
    </row>
    <row r="90" ht="14.25" customHeight="1">
      <c r="A90" s="38" t="s">
        <v>390</v>
      </c>
      <c r="B90" s="38">
        <v>25.53473101</v>
      </c>
      <c r="C90" s="38">
        <v>26.75653546</v>
      </c>
      <c r="D90" s="38">
        <v>27.78149693</v>
      </c>
      <c r="E90" s="38">
        <v>28.95895102</v>
      </c>
      <c r="F90" s="38">
        <v>30.40744962</v>
      </c>
      <c r="G90" s="38">
        <v>31.97735624</v>
      </c>
      <c r="H90" s="38">
        <v>34.49143119</v>
      </c>
      <c r="I90" s="38">
        <v>39.27808317</v>
      </c>
      <c r="J90" s="38">
        <v>46.6825776</v>
      </c>
      <c r="K90" s="38">
        <v>54.86410368</v>
      </c>
      <c r="L90" s="38">
        <v>62.35700254</v>
      </c>
      <c r="M90" s="38">
        <v>69.31723214</v>
      </c>
      <c r="N90" s="38">
        <v>76.28127418</v>
      </c>
      <c r="O90" s="38">
        <v>83.95589379</v>
      </c>
      <c r="P90" s="38">
        <v>92.99846348</v>
      </c>
      <c r="Q90" s="38">
        <v>103.922051</v>
      </c>
      <c r="R90" s="38">
        <v>107.8197831</v>
      </c>
      <c r="S90" s="38">
        <v>110.7957153</v>
      </c>
      <c r="T90" s="38">
        <v>113.6370684</v>
      </c>
      <c r="U90" s="38">
        <v>116.5740382</v>
      </c>
      <c r="V90" s="38">
        <v>119.6303148</v>
      </c>
      <c r="W90" s="38">
        <v>122.7578199</v>
      </c>
      <c r="X90" s="38">
        <v>125.8901341</v>
      </c>
      <c r="Y90" s="38">
        <v>128.9598302</v>
      </c>
      <c r="Z90" s="38">
        <v>131.9000426</v>
      </c>
      <c r="AA90" s="38">
        <v>134.6415023</v>
      </c>
      <c r="AB90" s="38">
        <v>137.1946433</v>
      </c>
      <c r="AC90" s="38">
        <v>139.6398324</v>
      </c>
      <c r="AD90" s="38">
        <v>142.0231909</v>
      </c>
      <c r="AE90" s="38">
        <v>144.3844909</v>
      </c>
      <c r="AF90" s="38">
        <v>146.7607494</v>
      </c>
      <c r="AG90" s="38">
        <v>149.1859564</v>
      </c>
      <c r="AH90" s="38">
        <v>151.6919596</v>
      </c>
      <c r="AI90" s="38">
        <v>154.3097116</v>
      </c>
      <c r="AJ90" s="38">
        <v>157.0691295</v>
      </c>
      <c r="AK90" s="38">
        <v>159.9993439</v>
      </c>
    </row>
    <row r="91" ht="14.25" customHeight="1">
      <c r="A91" s="38" t="s">
        <v>391</v>
      </c>
      <c r="B91" s="38">
        <v>345.6594756</v>
      </c>
      <c r="C91" s="38">
        <v>359.5589414</v>
      </c>
      <c r="D91" s="38">
        <v>367.8592845</v>
      </c>
      <c r="E91" s="38">
        <v>376.0585344</v>
      </c>
      <c r="F91" s="38">
        <v>386.2600153</v>
      </c>
      <c r="G91" s="38">
        <v>396.7033852</v>
      </c>
      <c r="H91" s="38">
        <v>413.1097089</v>
      </c>
      <c r="I91" s="38">
        <v>449.7169716</v>
      </c>
      <c r="J91" s="38">
        <v>507.7801819</v>
      </c>
      <c r="K91" s="38">
        <v>568.0616021</v>
      </c>
      <c r="L91" s="38">
        <v>616.9176489</v>
      </c>
      <c r="M91" s="38">
        <v>656.7430837</v>
      </c>
      <c r="N91" s="38">
        <v>692.9368604</v>
      </c>
      <c r="O91" s="38">
        <v>731.1430201</v>
      </c>
      <c r="P91" s="38">
        <v>775.4491126</v>
      </c>
      <c r="Q91" s="38">
        <v>827.9764767</v>
      </c>
      <c r="R91" s="38">
        <v>835.8868048</v>
      </c>
      <c r="S91" s="38">
        <v>847.4861764</v>
      </c>
      <c r="T91" s="38">
        <v>862.0548697</v>
      </c>
      <c r="U91" s="38">
        <v>878.0575425</v>
      </c>
      <c r="V91" s="38">
        <v>894.5529308</v>
      </c>
      <c r="W91" s="38">
        <v>910.9569202</v>
      </c>
      <c r="X91" s="38">
        <v>926.8245368</v>
      </c>
      <c r="Y91" s="38">
        <v>941.7383754</v>
      </c>
      <c r="Z91" s="38">
        <v>955.2545256</v>
      </c>
      <c r="AA91" s="38">
        <v>966.8816051</v>
      </c>
      <c r="AB91" s="38">
        <v>976.7648608</v>
      </c>
      <c r="AC91" s="38">
        <v>985.5255761</v>
      </c>
      <c r="AD91" s="38">
        <v>993.4174795</v>
      </c>
      <c r="AE91" s="38">
        <v>1000.654965</v>
      </c>
      <c r="AF91" s="38">
        <v>1007.447976</v>
      </c>
      <c r="AG91" s="38">
        <v>1013.992158</v>
      </c>
      <c r="AH91" s="38">
        <v>1020.467866</v>
      </c>
      <c r="AI91" s="38">
        <v>1027.045852</v>
      </c>
      <c r="AJ91" s="38">
        <v>1033.884944</v>
      </c>
      <c r="AK91" s="38">
        <v>1041.132825</v>
      </c>
    </row>
    <row r="92" ht="14.25" customHeight="1">
      <c r="A92" s="38" t="s">
        <v>392</v>
      </c>
      <c r="B92" s="38">
        <v>46.82054961</v>
      </c>
      <c r="C92" s="38">
        <v>46.92496338</v>
      </c>
      <c r="D92" s="38">
        <v>46.41700408</v>
      </c>
      <c r="E92" s="38">
        <v>45.6502776</v>
      </c>
      <c r="F92" s="38">
        <v>44.87889624</v>
      </c>
      <c r="G92" s="38">
        <v>44.13932114</v>
      </c>
      <c r="H92" s="38">
        <v>44.24162581</v>
      </c>
      <c r="I92" s="38">
        <v>47.14975598</v>
      </c>
      <c r="J92" s="38">
        <v>53.05803185</v>
      </c>
      <c r="K92" s="38">
        <v>59.05894056</v>
      </c>
      <c r="L92" s="38">
        <v>62.9022091</v>
      </c>
      <c r="M92" s="38">
        <v>64.96254867</v>
      </c>
      <c r="N92" s="38">
        <v>66.25727334</v>
      </c>
      <c r="O92" s="38">
        <v>67.7163657</v>
      </c>
      <c r="P92" s="38">
        <v>69.92089658</v>
      </c>
      <c r="Q92" s="38">
        <v>73.10473239</v>
      </c>
      <c r="R92" s="38">
        <v>74.5825696</v>
      </c>
      <c r="S92" s="38">
        <v>75.26219586</v>
      </c>
      <c r="T92" s="38">
        <v>75.53545536</v>
      </c>
      <c r="U92" s="38">
        <v>75.52533196</v>
      </c>
      <c r="V92" s="38">
        <v>75.28193489</v>
      </c>
      <c r="W92" s="38">
        <v>74.8359193</v>
      </c>
      <c r="X92" s="38">
        <v>74.20913656</v>
      </c>
      <c r="Y92" s="38">
        <v>73.41672236</v>
      </c>
      <c r="Z92" s="38">
        <v>72.46742074</v>
      </c>
      <c r="AA92" s="38">
        <v>71.36400366</v>
      </c>
      <c r="AB92" s="38">
        <v>70.12943463</v>
      </c>
      <c r="AC92" s="38">
        <v>68.80718293</v>
      </c>
      <c r="AD92" s="38">
        <v>67.43174282</v>
      </c>
      <c r="AE92" s="38">
        <v>66.0335464</v>
      </c>
      <c r="AF92" s="38">
        <v>64.6394104</v>
      </c>
      <c r="AG92" s="38">
        <v>63.27136629</v>
      </c>
      <c r="AH92" s="38">
        <v>61.94671243</v>
      </c>
      <c r="AI92" s="38">
        <v>60.67896874</v>
      </c>
      <c r="AJ92" s="38">
        <v>59.47829284</v>
      </c>
      <c r="AK92" s="38">
        <v>58.35199122</v>
      </c>
    </row>
    <row r="93" ht="14.25" customHeight="1">
      <c r="A93" s="38" t="s">
        <v>295</v>
      </c>
      <c r="B93" s="38">
        <v>2310.0</v>
      </c>
      <c r="C93" s="38">
        <v>2312.232113</v>
      </c>
      <c r="D93" s="38">
        <v>2313.321083</v>
      </c>
      <c r="E93" s="38">
        <v>2314.270628</v>
      </c>
      <c r="F93" s="38">
        <v>2315.207644</v>
      </c>
      <c r="G93" s="38">
        <v>2316.112198</v>
      </c>
      <c r="H93" s="38">
        <v>2316.340932</v>
      </c>
      <c r="I93" s="38">
        <v>2315.879493</v>
      </c>
      <c r="J93" s="38">
        <v>2314.889821</v>
      </c>
      <c r="K93" s="38">
        <v>2313.69164</v>
      </c>
      <c r="L93" s="38">
        <v>2312.628385</v>
      </c>
      <c r="M93" s="38">
        <v>2311.984664</v>
      </c>
      <c r="N93" s="38">
        <v>2311.883991</v>
      </c>
      <c r="O93" s="38">
        <v>2312.309102</v>
      </c>
      <c r="P93" s="38">
        <v>2313.135982</v>
      </c>
      <c r="Q93" s="38">
        <v>2314.172466</v>
      </c>
      <c r="R93" s="38">
        <v>2315.405461</v>
      </c>
      <c r="S93" s="38">
        <v>2316.806081</v>
      </c>
      <c r="T93" s="38">
        <v>2318.358818</v>
      </c>
      <c r="U93" s="38">
        <v>2320.047485</v>
      </c>
      <c r="V93" s="38">
        <v>2321.849207</v>
      </c>
      <c r="W93" s="38">
        <v>2323.736373</v>
      </c>
      <c r="X93" s="38">
        <v>2325.679666</v>
      </c>
      <c r="Y93" s="38">
        <v>2327.649809</v>
      </c>
      <c r="Z93" s="38">
        <v>2329.617995</v>
      </c>
      <c r="AA93" s="38">
        <v>2331.555607</v>
      </c>
      <c r="AB93" s="38">
        <v>2333.451834</v>
      </c>
      <c r="AC93" s="38">
        <v>2335.315092</v>
      </c>
      <c r="AD93" s="38">
        <v>2337.151729</v>
      </c>
      <c r="AE93" s="38">
        <v>2338.970675</v>
      </c>
      <c r="AF93" s="38">
        <v>2340.783168</v>
      </c>
      <c r="AG93" s="38">
        <v>2342.601713</v>
      </c>
      <c r="AH93" s="38">
        <v>2344.439418</v>
      </c>
      <c r="AI93" s="38">
        <v>2346.309746</v>
      </c>
      <c r="AJ93" s="38">
        <v>2348.226388</v>
      </c>
      <c r="AK93" s="38">
        <v>2350.203216</v>
      </c>
    </row>
    <row r="94" ht="14.25" customHeight="1">
      <c r="A94" s="38" t="s">
        <v>303</v>
      </c>
      <c r="B94" s="38">
        <v>412.7632961</v>
      </c>
      <c r="C94" s="38">
        <v>420.1075595</v>
      </c>
      <c r="D94" s="38">
        <v>430.0000135</v>
      </c>
      <c r="E94" s="38">
        <v>438.9203901</v>
      </c>
      <c r="F94" s="38">
        <v>443.8387717</v>
      </c>
      <c r="G94" s="38">
        <v>443.3508552</v>
      </c>
      <c r="H94" s="38">
        <v>459.9024583</v>
      </c>
      <c r="I94" s="38">
        <v>483.8022694</v>
      </c>
      <c r="J94" s="38">
        <v>508.488943</v>
      </c>
      <c r="K94" s="38">
        <v>528.3855994</v>
      </c>
      <c r="L94" s="38">
        <v>537.934197</v>
      </c>
      <c r="M94" s="38">
        <v>532.876455</v>
      </c>
      <c r="N94" s="38">
        <v>511.0153472</v>
      </c>
      <c r="O94" s="38">
        <v>470.113121</v>
      </c>
      <c r="P94" s="38">
        <v>408.6548988</v>
      </c>
      <c r="Q94" s="38">
        <v>329.8632152</v>
      </c>
      <c r="R94" s="38">
        <v>299.1963194</v>
      </c>
      <c r="S94" s="38">
        <v>297.8233935</v>
      </c>
      <c r="T94" s="38">
        <v>306.407303</v>
      </c>
      <c r="U94" s="38">
        <v>316.044095</v>
      </c>
      <c r="V94" s="38">
        <v>323.6347166</v>
      </c>
      <c r="W94" s="38">
        <v>328.7027921</v>
      </c>
      <c r="X94" s="38">
        <v>331.9217351</v>
      </c>
      <c r="Y94" s="38">
        <v>334.4867581</v>
      </c>
      <c r="Z94" s="38">
        <v>337.8700887</v>
      </c>
      <c r="AA94" s="38">
        <v>343.7139361</v>
      </c>
      <c r="AB94" s="38">
        <v>353.0237667</v>
      </c>
      <c r="AC94" s="38">
        <v>365.7069713</v>
      </c>
      <c r="AD94" s="38">
        <v>381.4338888</v>
      </c>
      <c r="AE94" s="38">
        <v>399.8568455</v>
      </c>
      <c r="AF94" s="38">
        <v>420.6358859</v>
      </c>
      <c r="AG94" s="38">
        <v>443.4395672</v>
      </c>
      <c r="AH94" s="38">
        <v>467.9171561</v>
      </c>
      <c r="AI94" s="38">
        <v>493.6654897</v>
      </c>
      <c r="AJ94" s="38">
        <v>520.2361856</v>
      </c>
      <c r="AK94" s="38">
        <v>547.1287781</v>
      </c>
    </row>
    <row r="95" ht="14.25" customHeight="1">
      <c r="A95" s="38" t="s">
        <v>310</v>
      </c>
      <c r="B95" s="38">
        <v>767.0073495</v>
      </c>
      <c r="C95" s="38">
        <v>766.2246839</v>
      </c>
      <c r="D95" s="38">
        <v>765.6980048</v>
      </c>
      <c r="E95" s="38">
        <v>764.740998</v>
      </c>
      <c r="F95" s="38">
        <v>763.5180729</v>
      </c>
      <c r="G95" s="38">
        <v>762.8532128</v>
      </c>
      <c r="H95" s="38">
        <v>778.4773701</v>
      </c>
      <c r="I95" s="38">
        <v>766.3876304</v>
      </c>
      <c r="J95" s="38">
        <v>748.287693</v>
      </c>
      <c r="K95" s="38">
        <v>737.595654</v>
      </c>
      <c r="L95" s="38">
        <v>735.8276504</v>
      </c>
      <c r="M95" s="38">
        <v>739.5955046</v>
      </c>
      <c r="N95" s="38">
        <v>748.3102966</v>
      </c>
      <c r="O95" s="38">
        <v>759.4763405</v>
      </c>
      <c r="P95" s="38">
        <v>772.4847795</v>
      </c>
      <c r="Q95" s="38">
        <v>784.9892306</v>
      </c>
      <c r="R95" s="38">
        <v>744.1723735</v>
      </c>
      <c r="S95" s="38">
        <v>685.3399714</v>
      </c>
      <c r="T95" s="38">
        <v>627.3722229</v>
      </c>
      <c r="U95" s="38">
        <v>576.8722309</v>
      </c>
      <c r="V95" s="38">
        <v>534.9268295</v>
      </c>
      <c r="W95" s="38">
        <v>500.8304945</v>
      </c>
      <c r="X95" s="38">
        <v>473.5942881</v>
      </c>
      <c r="Y95" s="38">
        <v>452.4208673</v>
      </c>
      <c r="Z95" s="38">
        <v>436.7800201</v>
      </c>
      <c r="AA95" s="38">
        <v>426.3573882</v>
      </c>
      <c r="AB95" s="38">
        <v>420.610921</v>
      </c>
      <c r="AC95" s="38">
        <v>418.7447038</v>
      </c>
      <c r="AD95" s="38">
        <v>420.1520011</v>
      </c>
      <c r="AE95" s="38">
        <v>424.3217227</v>
      </c>
      <c r="AF95" s="38">
        <v>430.8474023</v>
      </c>
      <c r="AG95" s="38">
        <v>439.4411807</v>
      </c>
      <c r="AH95" s="38">
        <v>449.9345139</v>
      </c>
      <c r="AI95" s="38">
        <v>462.2734817</v>
      </c>
      <c r="AJ95" s="38">
        <v>476.5197968</v>
      </c>
      <c r="AK95" s="38">
        <v>492.852148</v>
      </c>
    </row>
    <row r="96" ht="14.25" customHeight="1">
      <c r="A96" s="38" t="s">
        <v>317</v>
      </c>
      <c r="B96" s="38">
        <v>6789.323294</v>
      </c>
      <c r="C96" s="38">
        <v>7000.622213</v>
      </c>
      <c r="D96" s="38">
        <v>7171.366257</v>
      </c>
      <c r="E96" s="38">
        <v>7363.755148</v>
      </c>
      <c r="F96" s="38">
        <v>7612.689352</v>
      </c>
      <c r="G96" s="38">
        <v>7891.287927</v>
      </c>
      <c r="H96" s="38">
        <v>8254.080938</v>
      </c>
      <c r="I96" s="38">
        <v>8939.495214</v>
      </c>
      <c r="J96" s="38">
        <v>9920.3823</v>
      </c>
      <c r="K96" s="38">
        <v>10865.90161</v>
      </c>
      <c r="L96" s="38">
        <v>11561.13125</v>
      </c>
      <c r="M96" s="38">
        <v>12090.73758</v>
      </c>
      <c r="N96" s="38">
        <v>12583.67544</v>
      </c>
      <c r="O96" s="38">
        <v>13143.149</v>
      </c>
      <c r="P96" s="38">
        <v>13828.78474</v>
      </c>
      <c r="Q96" s="38">
        <v>14661.5521</v>
      </c>
      <c r="R96" s="38">
        <v>14959.10744</v>
      </c>
      <c r="S96" s="38">
        <v>15170.89012</v>
      </c>
      <c r="T96" s="38">
        <v>15388.30389</v>
      </c>
      <c r="U96" s="38">
        <v>15623.6662</v>
      </c>
      <c r="V96" s="38">
        <v>15872.13718</v>
      </c>
      <c r="W96" s="38">
        <v>16125.65992</v>
      </c>
      <c r="X96" s="38">
        <v>16375.76618</v>
      </c>
      <c r="Y96" s="38">
        <v>16614.03476</v>
      </c>
      <c r="Z96" s="38">
        <v>16832.01644</v>
      </c>
      <c r="AA96" s="38">
        <v>17021.12271</v>
      </c>
      <c r="AB96" s="38">
        <v>17180.68189</v>
      </c>
      <c r="AC96" s="38">
        <v>17317.51856</v>
      </c>
      <c r="AD96" s="38">
        <v>17435.95732</v>
      </c>
      <c r="AE96" s="38">
        <v>17539.66035</v>
      </c>
      <c r="AF96" s="38">
        <v>17632.12479</v>
      </c>
      <c r="AG96" s="38">
        <v>17716.57314</v>
      </c>
      <c r="AH96" s="38">
        <v>17795.91493</v>
      </c>
      <c r="AI96" s="38">
        <v>17872.81899</v>
      </c>
      <c r="AJ96" s="38">
        <v>17949.68065</v>
      </c>
      <c r="AK96" s="38">
        <v>18028.61851</v>
      </c>
    </row>
    <row r="97" ht="14.25" customHeight="1">
      <c r="A97" s="38" t="s">
        <v>324</v>
      </c>
      <c r="B97" s="38">
        <v>1372.721324</v>
      </c>
      <c r="C97" s="38">
        <v>1417.793212</v>
      </c>
      <c r="D97" s="38">
        <v>1453.441482</v>
      </c>
      <c r="E97" s="38">
        <v>1497.051811</v>
      </c>
      <c r="F97" s="38">
        <v>1554.308557</v>
      </c>
      <c r="G97" s="38">
        <v>1618.039405</v>
      </c>
      <c r="H97" s="38">
        <v>1703.680043</v>
      </c>
      <c r="I97" s="38">
        <v>1875.962234</v>
      </c>
      <c r="J97" s="38">
        <v>2126.7456</v>
      </c>
      <c r="K97" s="38">
        <v>2368.151372</v>
      </c>
      <c r="L97" s="38">
        <v>2557.448245</v>
      </c>
      <c r="M97" s="38">
        <v>2717.001443</v>
      </c>
      <c r="N97" s="38">
        <v>2867.896076</v>
      </c>
      <c r="O97" s="38">
        <v>3028.881053</v>
      </c>
      <c r="P97" s="38">
        <v>3211.824472</v>
      </c>
      <c r="Q97" s="38">
        <v>3422.878785</v>
      </c>
      <c r="R97" s="38">
        <v>3509.892909</v>
      </c>
      <c r="S97" s="38">
        <v>3600.602942</v>
      </c>
      <c r="T97" s="38">
        <v>3697.523588</v>
      </c>
      <c r="U97" s="38">
        <v>3798.784543</v>
      </c>
      <c r="V97" s="38">
        <v>3902.570913</v>
      </c>
      <c r="W97" s="38">
        <v>4007.336897</v>
      </c>
      <c r="X97" s="38">
        <v>4111.639564</v>
      </c>
      <c r="Y97" s="38">
        <v>4214.010794</v>
      </c>
      <c r="Z97" s="38">
        <v>4312.866002</v>
      </c>
      <c r="AA97" s="38">
        <v>4406.456484</v>
      </c>
      <c r="AB97" s="38">
        <v>4495.132393</v>
      </c>
      <c r="AC97" s="38">
        <v>4580.958759</v>
      </c>
      <c r="AD97" s="38">
        <v>4664.932819</v>
      </c>
      <c r="AE97" s="38">
        <v>4747.91489</v>
      </c>
      <c r="AF97" s="38">
        <v>4830.724973</v>
      </c>
      <c r="AG97" s="38">
        <v>4914.122582</v>
      </c>
      <c r="AH97" s="38">
        <v>4998.814508</v>
      </c>
      <c r="AI97" s="38">
        <v>5085.479972</v>
      </c>
      <c r="AJ97" s="38">
        <v>5174.764651</v>
      </c>
      <c r="AK97" s="38">
        <v>5267.284465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5.75"/>
    <col customWidth="1" min="2" max="37" width="10.0"/>
  </cols>
  <sheetData>
    <row r="1" ht="14.25" customHeight="1">
      <c r="A1" s="38" t="s">
        <v>430</v>
      </c>
      <c r="B1" s="85">
        <v>42005.0</v>
      </c>
      <c r="C1" s="85">
        <v>42370.0</v>
      </c>
      <c r="D1" s="85">
        <v>42736.0</v>
      </c>
      <c r="E1" s="85">
        <v>43101.0</v>
      </c>
      <c r="F1" s="85">
        <v>43466.0</v>
      </c>
      <c r="G1" s="85">
        <v>43831.0</v>
      </c>
      <c r="H1" s="85">
        <v>44197.0</v>
      </c>
      <c r="I1" s="85">
        <v>44562.0</v>
      </c>
      <c r="J1" s="85">
        <v>44927.0</v>
      </c>
      <c r="K1" s="85">
        <v>45292.0</v>
      </c>
      <c r="L1" s="85">
        <v>45658.0</v>
      </c>
      <c r="M1" s="85">
        <v>46023.0</v>
      </c>
      <c r="N1" s="85">
        <v>46388.0</v>
      </c>
      <c r="O1" s="85">
        <v>46753.0</v>
      </c>
      <c r="P1" s="85">
        <v>47119.0</v>
      </c>
      <c r="Q1" s="85">
        <v>47484.0</v>
      </c>
      <c r="R1" s="85">
        <v>47849.0</v>
      </c>
      <c r="S1" s="85">
        <v>48214.0</v>
      </c>
      <c r="T1" s="85">
        <v>48580.0</v>
      </c>
      <c r="U1" s="85">
        <v>48945.0</v>
      </c>
      <c r="V1" s="85">
        <v>49310.0</v>
      </c>
      <c r="W1" s="85">
        <v>49675.0</v>
      </c>
      <c r="X1" s="85">
        <v>50041.0</v>
      </c>
      <c r="Y1" s="85">
        <v>50406.0</v>
      </c>
      <c r="Z1" s="85">
        <v>50771.0</v>
      </c>
      <c r="AA1" s="85">
        <v>51136.0</v>
      </c>
      <c r="AB1" s="85">
        <v>51502.0</v>
      </c>
      <c r="AC1" s="85">
        <v>51867.0</v>
      </c>
      <c r="AD1" s="85">
        <v>52232.0</v>
      </c>
      <c r="AE1" s="85">
        <v>52597.0</v>
      </c>
      <c r="AF1" s="85">
        <v>52963.0</v>
      </c>
      <c r="AG1" s="85">
        <v>53328.0</v>
      </c>
      <c r="AH1" s="85">
        <v>53693.0</v>
      </c>
      <c r="AI1" s="85">
        <v>54058.0</v>
      </c>
      <c r="AJ1" s="85">
        <v>54424.0</v>
      </c>
      <c r="AK1" s="85">
        <v>54789.0</v>
      </c>
    </row>
    <row r="2" ht="14.25" customHeight="1">
      <c r="A2" s="38" t="s">
        <v>55</v>
      </c>
      <c r="B2" s="38">
        <v>23895.68173</v>
      </c>
      <c r="C2" s="38">
        <v>24338.60715</v>
      </c>
      <c r="D2" s="38">
        <v>24740.97708</v>
      </c>
      <c r="E2" s="38">
        <v>25335.44989</v>
      </c>
      <c r="F2" s="38">
        <v>26229.82532</v>
      </c>
      <c r="G2" s="38">
        <v>27316.60777</v>
      </c>
      <c r="H2" s="38">
        <v>29106.838</v>
      </c>
      <c r="I2" s="38">
        <v>30366.26143</v>
      </c>
      <c r="J2" s="38">
        <v>31449.83255</v>
      </c>
      <c r="K2" s="38">
        <v>32366.25973</v>
      </c>
      <c r="L2" s="38">
        <v>33130.64431</v>
      </c>
      <c r="M2" s="38">
        <v>34079.38845</v>
      </c>
      <c r="N2" s="38">
        <v>35556.55517</v>
      </c>
      <c r="O2" s="38">
        <v>37740.67808</v>
      </c>
      <c r="P2" s="38">
        <v>40710.78819</v>
      </c>
      <c r="Q2" s="38">
        <v>44273.30476</v>
      </c>
      <c r="R2" s="38">
        <v>45984.78806</v>
      </c>
      <c r="S2" s="38">
        <v>47391.39619</v>
      </c>
      <c r="T2" s="38">
        <v>48881.90505</v>
      </c>
      <c r="U2" s="38">
        <v>50558.10154</v>
      </c>
      <c r="V2" s="38">
        <v>52421.48422</v>
      </c>
      <c r="W2" s="38">
        <v>54432.58893</v>
      </c>
      <c r="X2" s="38">
        <v>56531.82699</v>
      </c>
      <c r="Y2" s="38">
        <v>58647.58063</v>
      </c>
      <c r="Z2" s="38">
        <v>60699.16984</v>
      </c>
      <c r="AA2" s="38">
        <v>62598.60751</v>
      </c>
      <c r="AB2" s="38">
        <v>64304.43681</v>
      </c>
      <c r="AC2" s="38">
        <v>65834.83427</v>
      </c>
      <c r="AD2" s="38">
        <v>67206.47839</v>
      </c>
      <c r="AE2" s="38">
        <v>68438.23303</v>
      </c>
      <c r="AF2" s="38">
        <v>69551.2576</v>
      </c>
      <c r="AG2" s="38">
        <v>70567.65027</v>
      </c>
      <c r="AH2" s="38">
        <v>71510.30601</v>
      </c>
      <c r="AI2" s="38">
        <v>72403.72626</v>
      </c>
      <c r="AJ2" s="38">
        <v>73273.67216</v>
      </c>
      <c r="AK2" s="38">
        <v>74147.18035</v>
      </c>
    </row>
    <row r="3" ht="14.25" customHeight="1">
      <c r="A3" s="38" t="s">
        <v>418</v>
      </c>
      <c r="B3" s="38">
        <v>18609.93169</v>
      </c>
      <c r="C3" s="38">
        <v>19045.12176</v>
      </c>
      <c r="D3" s="38">
        <v>19463.32287</v>
      </c>
      <c r="E3" s="38">
        <v>20035.80222</v>
      </c>
      <c r="F3" s="38">
        <v>20824.45645</v>
      </c>
      <c r="G3" s="38">
        <v>21721.19729</v>
      </c>
      <c r="H3" s="38">
        <v>23068.20666</v>
      </c>
      <c r="I3" s="38">
        <v>24525.40701</v>
      </c>
      <c r="J3" s="38">
        <v>26100.99858</v>
      </c>
      <c r="K3" s="38">
        <v>27478.3018</v>
      </c>
      <c r="L3" s="38">
        <v>28491.70731</v>
      </c>
      <c r="M3" s="38">
        <v>29391.55201</v>
      </c>
      <c r="N3" s="38">
        <v>30461.68263</v>
      </c>
      <c r="O3" s="38">
        <v>31875.53712</v>
      </c>
      <c r="P3" s="38">
        <v>33714.51999</v>
      </c>
      <c r="Q3" s="38">
        <v>35917.32601</v>
      </c>
      <c r="R3" s="38">
        <v>37011.46962</v>
      </c>
      <c r="S3" s="38">
        <v>38137.0951</v>
      </c>
      <c r="T3" s="38">
        <v>39436.85263</v>
      </c>
      <c r="U3" s="38">
        <v>40903.11745</v>
      </c>
      <c r="V3" s="38">
        <v>42500.63451</v>
      </c>
      <c r="W3" s="38">
        <v>44187.64055</v>
      </c>
      <c r="X3" s="38">
        <v>45919.34942</v>
      </c>
      <c r="Y3" s="38">
        <v>47648.37155</v>
      </c>
      <c r="Z3" s="38">
        <v>49324.41205</v>
      </c>
      <c r="AA3" s="38">
        <v>50894.21899</v>
      </c>
      <c r="AB3" s="38">
        <v>52335.63725</v>
      </c>
      <c r="AC3" s="38">
        <v>53661.01026</v>
      </c>
      <c r="AD3" s="38">
        <v>54877.68157</v>
      </c>
      <c r="AE3" s="38">
        <v>55994.75722</v>
      </c>
      <c r="AF3" s="38">
        <v>57023.6644</v>
      </c>
      <c r="AG3" s="38">
        <v>57976.92509</v>
      </c>
      <c r="AH3" s="38">
        <v>58867.49444</v>
      </c>
      <c r="AI3" s="38">
        <v>59708.72528</v>
      </c>
      <c r="AJ3" s="38">
        <v>60513.95329</v>
      </c>
      <c r="AK3" s="38">
        <v>61296.29577</v>
      </c>
    </row>
    <row r="4" ht="14.25" customHeight="1">
      <c r="A4" s="38" t="s">
        <v>416</v>
      </c>
      <c r="B4" s="38">
        <v>5285.750044</v>
      </c>
      <c r="C4" s="38">
        <v>5293.48539</v>
      </c>
      <c r="D4" s="38">
        <v>5277.654206</v>
      </c>
      <c r="E4" s="38">
        <v>5299.647663</v>
      </c>
      <c r="F4" s="38">
        <v>5405.36887</v>
      </c>
      <c r="G4" s="38">
        <v>5595.41048</v>
      </c>
      <c r="H4" s="38">
        <v>6038.631336</v>
      </c>
      <c r="I4" s="38">
        <v>5840.854421</v>
      </c>
      <c r="J4" s="38">
        <v>5348.83397</v>
      </c>
      <c r="K4" s="38">
        <v>4887.957929</v>
      </c>
      <c r="L4" s="38">
        <v>4638.937002</v>
      </c>
      <c r="M4" s="38">
        <v>4687.836439</v>
      </c>
      <c r="N4" s="38">
        <v>5094.87254</v>
      </c>
      <c r="O4" s="38">
        <v>5865.140953</v>
      </c>
      <c r="P4" s="38">
        <v>6996.268195</v>
      </c>
      <c r="Q4" s="38">
        <v>8355.978759</v>
      </c>
      <c r="R4" s="38">
        <v>8973.31844</v>
      </c>
      <c r="S4" s="38">
        <v>9254.301089</v>
      </c>
      <c r="T4" s="38">
        <v>9445.05242</v>
      </c>
      <c r="U4" s="38">
        <v>9654.984089</v>
      </c>
      <c r="V4" s="38">
        <v>9920.849703</v>
      </c>
      <c r="W4" s="38">
        <v>10244.94838</v>
      </c>
      <c r="X4" s="38">
        <v>10612.47757</v>
      </c>
      <c r="Y4" s="38">
        <v>10999.20908</v>
      </c>
      <c r="Z4" s="38">
        <v>11374.75779</v>
      </c>
      <c r="AA4" s="38">
        <v>11704.38852</v>
      </c>
      <c r="AB4" s="38">
        <v>11968.79955</v>
      </c>
      <c r="AC4" s="38">
        <v>12173.82401</v>
      </c>
      <c r="AD4" s="38">
        <v>12328.79682</v>
      </c>
      <c r="AE4" s="38">
        <v>12443.47581</v>
      </c>
      <c r="AF4" s="38">
        <v>12527.59319</v>
      </c>
      <c r="AG4" s="38">
        <v>12590.72518</v>
      </c>
      <c r="AH4" s="38">
        <v>12642.81157</v>
      </c>
      <c r="AI4" s="38">
        <v>12695.00098</v>
      </c>
      <c r="AJ4" s="38">
        <v>12759.71887</v>
      </c>
      <c r="AK4" s="38">
        <v>12850.88458</v>
      </c>
    </row>
    <row r="5" ht="14.25" customHeight="1">
      <c r="A5" s="38" t="s">
        <v>459</v>
      </c>
      <c r="B5" s="38">
        <v>11651.81526</v>
      </c>
      <c r="C5" s="38">
        <v>11916.97978</v>
      </c>
      <c r="D5" s="38">
        <v>12133.82684</v>
      </c>
      <c r="E5" s="38">
        <v>12378.73897</v>
      </c>
      <c r="F5" s="38">
        <v>12689.5624</v>
      </c>
      <c r="G5" s="38">
        <v>13031.6436</v>
      </c>
      <c r="H5" s="38">
        <v>13543.72594</v>
      </c>
      <c r="I5" s="38">
        <v>14456.63461</v>
      </c>
      <c r="J5" s="38">
        <v>15744.26266</v>
      </c>
      <c r="K5" s="38">
        <v>16989.09958</v>
      </c>
      <c r="L5" s="38">
        <v>17923.47423</v>
      </c>
      <c r="M5" s="38">
        <v>18648.25093</v>
      </c>
      <c r="N5" s="38">
        <v>19309.66874</v>
      </c>
      <c r="O5" s="38">
        <v>20030.37196</v>
      </c>
      <c r="P5" s="38">
        <v>20884.39338</v>
      </c>
      <c r="Q5" s="38">
        <v>21901.44342</v>
      </c>
      <c r="R5" s="38">
        <v>22394.49694</v>
      </c>
      <c r="S5" s="38">
        <v>22939.69659</v>
      </c>
      <c r="T5" s="38">
        <v>23603.64035</v>
      </c>
      <c r="U5" s="38">
        <v>24371.72297</v>
      </c>
      <c r="V5" s="38">
        <v>25216.42878</v>
      </c>
      <c r="W5" s="38">
        <v>26111.27557</v>
      </c>
      <c r="X5" s="38">
        <v>27032.88717</v>
      </c>
      <c r="Y5" s="38">
        <v>27960.54601</v>
      </c>
      <c r="Z5" s="38">
        <v>28875.14357</v>
      </c>
      <c r="AA5" s="38">
        <v>29758.14451</v>
      </c>
      <c r="AB5" s="38">
        <v>30603.73021</v>
      </c>
      <c r="AC5" s="38">
        <v>31418.36124</v>
      </c>
      <c r="AD5" s="38">
        <v>32205.05206</v>
      </c>
      <c r="AE5" s="38">
        <v>32966.63619</v>
      </c>
      <c r="AF5" s="38">
        <v>33706.41144</v>
      </c>
      <c r="AG5" s="38">
        <v>34427.90069</v>
      </c>
      <c r="AH5" s="38">
        <v>35134.72917</v>
      </c>
      <c r="AI5" s="38">
        <v>35830.67297</v>
      </c>
      <c r="AJ5" s="38">
        <v>36519.59048</v>
      </c>
      <c r="AK5" s="38">
        <v>37205.41403</v>
      </c>
    </row>
    <row r="6" ht="14.25" customHeight="1">
      <c r="A6" s="38" t="s">
        <v>460</v>
      </c>
      <c r="B6" s="38">
        <v>7532.000001</v>
      </c>
      <c r="C6" s="38">
        <v>7642.095855</v>
      </c>
      <c r="D6" s="38">
        <v>7742.733604</v>
      </c>
      <c r="E6" s="38">
        <v>7896.628773</v>
      </c>
      <c r="F6" s="38">
        <v>8140.48944</v>
      </c>
      <c r="G6" s="38">
        <v>8447.305364</v>
      </c>
      <c r="H6" s="38">
        <v>8916.242677</v>
      </c>
      <c r="I6" s="38">
        <v>9191.271301</v>
      </c>
      <c r="J6" s="38">
        <v>9421.75286</v>
      </c>
      <c r="K6" s="38">
        <v>9621.706251</v>
      </c>
      <c r="L6" s="38">
        <v>9788.133639</v>
      </c>
      <c r="M6" s="38">
        <v>10015.6975</v>
      </c>
      <c r="N6" s="38">
        <v>10423.60786</v>
      </c>
      <c r="O6" s="38">
        <v>11080.09492</v>
      </c>
      <c r="P6" s="38">
        <v>12017.7427</v>
      </c>
      <c r="Q6" s="38">
        <v>13171.81259</v>
      </c>
      <c r="R6" s="38">
        <v>13752.34054</v>
      </c>
      <c r="S6" s="38">
        <v>14179.88687</v>
      </c>
      <c r="T6" s="38">
        <v>14617.98788</v>
      </c>
      <c r="U6" s="38">
        <v>15115.85064</v>
      </c>
      <c r="V6" s="38">
        <v>15678.60338</v>
      </c>
      <c r="W6" s="38">
        <v>16293.7262</v>
      </c>
      <c r="X6" s="38">
        <v>16940.31603</v>
      </c>
      <c r="Y6" s="38">
        <v>17592.53621</v>
      </c>
      <c r="Z6" s="38">
        <v>18220.87016</v>
      </c>
      <c r="AA6" s="38">
        <v>18792.82879</v>
      </c>
      <c r="AB6" s="38">
        <v>19290.94236</v>
      </c>
      <c r="AC6" s="38">
        <v>19718.81813</v>
      </c>
      <c r="AD6" s="38">
        <v>20081.34315</v>
      </c>
      <c r="AE6" s="38">
        <v>20384.62989</v>
      </c>
      <c r="AF6" s="38">
        <v>20635.92496</v>
      </c>
      <c r="AG6" s="38">
        <v>20843.05495</v>
      </c>
      <c r="AH6" s="38">
        <v>21014.27719</v>
      </c>
      <c r="AI6" s="38">
        <v>21158.49641</v>
      </c>
      <c r="AJ6" s="38">
        <v>21285.08608</v>
      </c>
      <c r="AK6" s="38">
        <v>21403.84172</v>
      </c>
    </row>
    <row r="7" ht="14.25" customHeight="1">
      <c r="A7" s="38" t="s">
        <v>461</v>
      </c>
      <c r="B7" s="38">
        <v>14205.15351</v>
      </c>
      <c r="C7" s="38">
        <v>14566.04702</v>
      </c>
      <c r="D7" s="38">
        <v>14873.45517</v>
      </c>
      <c r="E7" s="38">
        <v>15241.80218</v>
      </c>
      <c r="F7" s="38">
        <v>15729.27863</v>
      </c>
      <c r="G7" s="38">
        <v>16276.56292</v>
      </c>
      <c r="H7" s="38">
        <v>17058.85312</v>
      </c>
      <c r="I7" s="38">
        <v>18239.51869</v>
      </c>
      <c r="J7" s="38">
        <v>19834.85005</v>
      </c>
      <c r="K7" s="38">
        <v>21366.92419</v>
      </c>
      <c r="L7" s="38">
        <v>22508.10894</v>
      </c>
      <c r="M7" s="38">
        <v>23404.78426</v>
      </c>
      <c r="N7" s="38">
        <v>24291.92073</v>
      </c>
      <c r="O7" s="38">
        <v>25354.62805</v>
      </c>
      <c r="P7" s="38">
        <v>26700.06863</v>
      </c>
      <c r="Q7" s="38">
        <v>28340.34923</v>
      </c>
      <c r="R7" s="38">
        <v>29151.90782</v>
      </c>
      <c r="S7" s="38">
        <v>29982.59096</v>
      </c>
      <c r="T7" s="38">
        <v>30973.8823</v>
      </c>
      <c r="U7" s="38">
        <v>32121.24678</v>
      </c>
      <c r="V7" s="38">
        <v>33389.24719</v>
      </c>
      <c r="W7" s="38">
        <v>34738.12039</v>
      </c>
      <c r="X7" s="38">
        <v>36128.87651</v>
      </c>
      <c r="Y7" s="38">
        <v>37523.56883</v>
      </c>
      <c r="Z7" s="38">
        <v>38884.35733</v>
      </c>
      <c r="AA7" s="38">
        <v>40172.56284</v>
      </c>
      <c r="AB7" s="38">
        <v>41371.57386</v>
      </c>
      <c r="AC7" s="38">
        <v>42489.13511</v>
      </c>
      <c r="AD7" s="38">
        <v>43529.76207</v>
      </c>
      <c r="AE7" s="38">
        <v>44498.86669</v>
      </c>
      <c r="AF7" s="38">
        <v>45403.47655</v>
      </c>
      <c r="AG7" s="38">
        <v>46251.48489</v>
      </c>
      <c r="AH7" s="38">
        <v>47051.19231</v>
      </c>
      <c r="AI7" s="38">
        <v>47811.27578</v>
      </c>
      <c r="AJ7" s="38">
        <v>48540.51754</v>
      </c>
      <c r="AK7" s="38">
        <v>49247.67266</v>
      </c>
    </row>
    <row r="8" ht="14.25" customHeight="1">
      <c r="A8" s="38" t="s">
        <v>462</v>
      </c>
      <c r="B8" s="38">
        <v>2263.644129</v>
      </c>
      <c r="C8" s="38">
        <v>2277.451008</v>
      </c>
      <c r="D8" s="38">
        <v>2287.093826</v>
      </c>
      <c r="E8" s="38">
        <v>2316.132758</v>
      </c>
      <c r="F8" s="38">
        <v>2381.258851</v>
      </c>
      <c r="G8" s="38">
        <v>2481.024358</v>
      </c>
      <c r="H8" s="38">
        <v>2677.582752</v>
      </c>
      <c r="I8" s="38">
        <v>2681.590868</v>
      </c>
      <c r="J8" s="38">
        <v>2599.999086</v>
      </c>
      <c r="K8" s="38">
        <v>2508.361418</v>
      </c>
      <c r="L8" s="38">
        <v>2464.175098</v>
      </c>
      <c r="M8" s="38">
        <v>2516.285625</v>
      </c>
      <c r="N8" s="38">
        <v>2694.842212</v>
      </c>
      <c r="O8" s="38">
        <v>3005.319661</v>
      </c>
      <c r="P8" s="38">
        <v>3446.962834</v>
      </c>
      <c r="Q8" s="38">
        <v>3972.549813</v>
      </c>
      <c r="R8" s="38">
        <v>4229.831343</v>
      </c>
      <c r="S8" s="38">
        <v>4366.764789</v>
      </c>
      <c r="T8" s="38">
        <v>4471.888075</v>
      </c>
      <c r="U8" s="38">
        <v>4584.376951</v>
      </c>
      <c r="V8" s="38">
        <v>4717.366448</v>
      </c>
      <c r="W8" s="38">
        <v>4871.715175</v>
      </c>
      <c r="X8" s="38">
        <v>5042.232389</v>
      </c>
      <c r="Y8" s="38">
        <v>5220.411634</v>
      </c>
      <c r="Z8" s="38">
        <v>5395.575141</v>
      </c>
      <c r="AA8" s="38">
        <v>5555.494945</v>
      </c>
      <c r="AB8" s="38">
        <v>5693.392258</v>
      </c>
      <c r="AC8" s="38">
        <v>5811.392859</v>
      </c>
      <c r="AD8" s="38">
        <v>5912.889675</v>
      </c>
      <c r="AE8" s="38">
        <v>6001.409151</v>
      </c>
      <c r="AF8" s="38">
        <v>6080.445383</v>
      </c>
      <c r="AG8" s="38">
        <v>6153.420981</v>
      </c>
      <c r="AH8" s="38">
        <v>6223.878823</v>
      </c>
      <c r="AI8" s="38">
        <v>6295.781421</v>
      </c>
      <c r="AJ8" s="38">
        <v>6373.533311</v>
      </c>
      <c r="AK8" s="38">
        <v>6462.058416</v>
      </c>
    </row>
    <row r="9" ht="14.25" customHeight="1">
      <c r="A9" s="38" t="s">
        <v>463</v>
      </c>
      <c r="B9" s="38">
        <v>2698.017621</v>
      </c>
      <c r="C9" s="38">
        <v>2698.253246</v>
      </c>
      <c r="D9" s="38">
        <v>2698.35654</v>
      </c>
      <c r="E9" s="38">
        <v>2699.441042</v>
      </c>
      <c r="F9" s="38">
        <v>2701.179313</v>
      </c>
      <c r="G9" s="38">
        <v>2702.676801</v>
      </c>
      <c r="H9" s="38">
        <v>2704.491354</v>
      </c>
      <c r="I9" s="38">
        <v>2707.39165</v>
      </c>
      <c r="J9" s="38">
        <v>2711.391435</v>
      </c>
      <c r="K9" s="38">
        <v>2715.367982</v>
      </c>
      <c r="L9" s="38">
        <v>2718.787073</v>
      </c>
      <c r="M9" s="38">
        <v>2721.949941</v>
      </c>
      <c r="N9" s="38">
        <v>2725.185754</v>
      </c>
      <c r="O9" s="38">
        <v>2728.784316</v>
      </c>
      <c r="P9" s="38">
        <v>2732.955068</v>
      </c>
      <c r="Q9" s="38">
        <v>2737.784801</v>
      </c>
      <c r="R9" s="38">
        <v>2742.09548</v>
      </c>
      <c r="S9" s="38">
        <v>2746.785982</v>
      </c>
      <c r="T9" s="38">
        <v>2751.968847</v>
      </c>
      <c r="U9" s="38">
        <v>2757.605082</v>
      </c>
      <c r="V9" s="38">
        <v>2763.609216</v>
      </c>
      <c r="W9" s="38">
        <v>2769.883544</v>
      </c>
      <c r="X9" s="38">
        <v>2776.329251</v>
      </c>
      <c r="Y9" s="38">
        <v>2782.845099</v>
      </c>
      <c r="Z9" s="38">
        <v>2789.323629</v>
      </c>
      <c r="AA9" s="38">
        <v>2795.647344</v>
      </c>
      <c r="AB9" s="38">
        <v>2801.918001</v>
      </c>
      <c r="AC9" s="38">
        <v>2808.332749</v>
      </c>
      <c r="AD9" s="38">
        <v>2814.884495</v>
      </c>
      <c r="AE9" s="38">
        <v>2821.580638</v>
      </c>
      <c r="AF9" s="38">
        <v>2828.443732</v>
      </c>
      <c r="AG9" s="38">
        <v>2835.507199</v>
      </c>
      <c r="AH9" s="38">
        <v>2842.809903</v>
      </c>
      <c r="AI9" s="38">
        <v>2850.392979</v>
      </c>
      <c r="AJ9" s="38">
        <v>2858.301305</v>
      </c>
      <c r="AK9" s="38">
        <v>2866.583516</v>
      </c>
    </row>
    <row r="10" ht="14.25" customHeight="1">
      <c r="A10" s="38" t="s">
        <v>188</v>
      </c>
      <c r="B10" s="38">
        <v>3392.819525</v>
      </c>
      <c r="C10" s="38">
        <v>3436.211041</v>
      </c>
      <c r="D10" s="38">
        <v>3478.617994</v>
      </c>
      <c r="E10" s="38">
        <v>3523.650412</v>
      </c>
      <c r="F10" s="38">
        <v>3584.336212</v>
      </c>
      <c r="G10" s="38">
        <v>3651.798346</v>
      </c>
      <c r="H10" s="38">
        <v>3707.767877</v>
      </c>
      <c r="I10" s="38">
        <v>3754.270555</v>
      </c>
      <c r="J10" s="38">
        <v>3794.50483</v>
      </c>
      <c r="K10" s="38">
        <v>3832.100748</v>
      </c>
      <c r="L10" s="38">
        <v>3868.075845</v>
      </c>
      <c r="M10" s="38">
        <v>3900.739931</v>
      </c>
      <c r="N10" s="38">
        <v>3928.221534</v>
      </c>
      <c r="O10" s="38">
        <v>3950.047031</v>
      </c>
      <c r="P10" s="38">
        <v>3966.86774</v>
      </c>
      <c r="Q10" s="38">
        <v>3980.105731</v>
      </c>
      <c r="R10" s="38">
        <v>3991.46817</v>
      </c>
      <c r="S10" s="38">
        <v>4003.034336</v>
      </c>
      <c r="T10" s="38">
        <v>4015.856221</v>
      </c>
      <c r="U10" s="38">
        <v>4030.257313</v>
      </c>
      <c r="V10" s="38">
        <v>4046.239252</v>
      </c>
      <c r="W10" s="38">
        <v>4063.586504</v>
      </c>
      <c r="X10" s="38">
        <v>4081.670759</v>
      </c>
      <c r="Y10" s="38">
        <v>4099.707843</v>
      </c>
      <c r="Z10" s="38">
        <v>4116.890108</v>
      </c>
      <c r="AA10" s="38">
        <v>4132.440656</v>
      </c>
      <c r="AB10" s="38">
        <v>4145.752151</v>
      </c>
      <c r="AC10" s="38">
        <v>4156.759413</v>
      </c>
      <c r="AD10" s="38">
        <v>4165.785614</v>
      </c>
      <c r="AE10" s="38">
        <v>4173.27555</v>
      </c>
      <c r="AF10" s="38">
        <v>4179.728636</v>
      </c>
      <c r="AG10" s="38">
        <v>4185.353131</v>
      </c>
      <c r="AH10" s="38">
        <v>4190.123973</v>
      </c>
      <c r="AI10" s="38">
        <v>4194.167007</v>
      </c>
      <c r="AJ10" s="38">
        <v>4197.681614</v>
      </c>
      <c r="AK10" s="38">
        <v>4200.897059</v>
      </c>
    </row>
    <row r="11" ht="14.25" customHeight="1">
      <c r="A11" s="38" t="s">
        <v>189</v>
      </c>
      <c r="B11" s="38">
        <v>16808.7</v>
      </c>
      <c r="C11" s="38">
        <v>17099.80684</v>
      </c>
      <c r="D11" s="38">
        <v>17381.92938</v>
      </c>
      <c r="E11" s="38">
        <v>17807.64977</v>
      </c>
      <c r="F11" s="38">
        <v>18437.63653</v>
      </c>
      <c r="G11" s="38">
        <v>19184.01087</v>
      </c>
      <c r="H11" s="38">
        <v>20013.0756</v>
      </c>
      <c r="I11" s="38">
        <v>20966.43386</v>
      </c>
      <c r="J11" s="38">
        <v>22071.88404</v>
      </c>
      <c r="K11" s="38">
        <v>23303.33199</v>
      </c>
      <c r="L11" s="38">
        <v>24615.36983</v>
      </c>
      <c r="M11" s="38">
        <v>25992.89219</v>
      </c>
      <c r="N11" s="38">
        <v>27449.90207</v>
      </c>
      <c r="O11" s="38">
        <v>29015.37591</v>
      </c>
      <c r="P11" s="38">
        <v>30721.27403</v>
      </c>
      <c r="Q11" s="38">
        <v>32597.01242</v>
      </c>
      <c r="R11" s="38">
        <v>34508.45405</v>
      </c>
      <c r="S11" s="38">
        <v>36551.35738</v>
      </c>
      <c r="T11" s="38">
        <v>38784.74377</v>
      </c>
      <c r="U11" s="38">
        <v>41231.15006</v>
      </c>
      <c r="V11" s="38">
        <v>43894.01978</v>
      </c>
      <c r="W11" s="38">
        <v>46767.1333</v>
      </c>
      <c r="X11" s="38">
        <v>49837.7807</v>
      </c>
      <c r="Y11" s="38">
        <v>53087.15782</v>
      </c>
      <c r="Z11" s="38">
        <v>56489.50371</v>
      </c>
      <c r="AA11" s="38">
        <v>60010.85982</v>
      </c>
      <c r="AB11" s="38">
        <v>63643.52071</v>
      </c>
      <c r="AC11" s="38">
        <v>67412.18308</v>
      </c>
      <c r="AD11" s="38">
        <v>71331.75776</v>
      </c>
      <c r="AE11" s="38">
        <v>75412.39503</v>
      </c>
      <c r="AF11" s="38">
        <v>79662.94212</v>
      </c>
      <c r="AG11" s="38">
        <v>84092.29704</v>
      </c>
      <c r="AH11" s="38">
        <v>88710.19974</v>
      </c>
      <c r="AI11" s="38">
        <v>93527.87907</v>
      </c>
      <c r="AJ11" s="38">
        <v>98558.19223</v>
      </c>
      <c r="AK11" s="38">
        <v>103815.802</v>
      </c>
    </row>
    <row r="12" ht="14.25" customHeight="1">
      <c r="A12" s="38" t="s">
        <v>190</v>
      </c>
      <c r="B12" s="38">
        <v>78446.30001</v>
      </c>
      <c r="C12" s="38">
        <v>79547.08658</v>
      </c>
      <c r="D12" s="38">
        <v>80646.79729</v>
      </c>
      <c r="E12" s="38">
        <v>82887.7014</v>
      </c>
      <c r="F12" s="38">
        <v>86173.64342</v>
      </c>
      <c r="G12" s="38">
        <v>89610.48634</v>
      </c>
      <c r="H12" s="38">
        <v>93219.60931</v>
      </c>
      <c r="I12" s="38">
        <v>97102.12422</v>
      </c>
      <c r="J12" s="38">
        <v>101279.508</v>
      </c>
      <c r="K12" s="38">
        <v>105720.0966</v>
      </c>
      <c r="L12" s="38">
        <v>110395.9759</v>
      </c>
      <c r="M12" s="38">
        <v>115302.3686</v>
      </c>
      <c r="N12" s="38">
        <v>120454.7444</v>
      </c>
      <c r="O12" s="38">
        <v>125880.6714</v>
      </c>
      <c r="P12" s="38">
        <v>131614.8777</v>
      </c>
      <c r="Q12" s="38">
        <v>137704.2353</v>
      </c>
      <c r="R12" s="38">
        <v>144632.6497</v>
      </c>
      <c r="S12" s="38">
        <v>152476.0735</v>
      </c>
      <c r="T12" s="38">
        <v>161153.3329</v>
      </c>
      <c r="U12" s="38">
        <v>170606.3379</v>
      </c>
      <c r="V12" s="38">
        <v>180784.5732</v>
      </c>
      <c r="W12" s="38">
        <v>191632.9398</v>
      </c>
      <c r="X12" s="38">
        <v>203082.7951</v>
      </c>
      <c r="Y12" s="38">
        <v>215045.2726</v>
      </c>
      <c r="Z12" s="38">
        <v>227406.665</v>
      </c>
      <c r="AA12" s="38">
        <v>240025.2402</v>
      </c>
      <c r="AB12" s="38">
        <v>252964.1552</v>
      </c>
      <c r="AC12" s="38">
        <v>266413.7678</v>
      </c>
      <c r="AD12" s="38">
        <v>280399.7801</v>
      </c>
      <c r="AE12" s="38">
        <v>294953.1219</v>
      </c>
      <c r="AF12" s="38">
        <v>310110.2829</v>
      </c>
      <c r="AG12" s="38">
        <v>325913.2934</v>
      </c>
      <c r="AH12" s="38">
        <v>342409.5687</v>
      </c>
      <c r="AI12" s="38">
        <v>359651.9795</v>
      </c>
      <c r="AJ12" s="38">
        <v>377699.4937</v>
      </c>
      <c r="AK12" s="38">
        <v>396617.7194</v>
      </c>
    </row>
    <row r="13" ht="14.25" customHeight="1">
      <c r="A13" s="38" t="s">
        <v>191</v>
      </c>
      <c r="B13" s="38">
        <v>150502.7647</v>
      </c>
      <c r="C13" s="38">
        <v>152874.2974</v>
      </c>
      <c r="D13" s="38">
        <v>155181.1608</v>
      </c>
      <c r="E13" s="38">
        <v>159396.257</v>
      </c>
      <c r="F13" s="38">
        <v>165576.8253</v>
      </c>
      <c r="G13" s="38">
        <v>172248.4791</v>
      </c>
      <c r="H13" s="38">
        <v>179454.094</v>
      </c>
      <c r="I13" s="38">
        <v>187393.1015</v>
      </c>
      <c r="J13" s="38">
        <v>196150.9217</v>
      </c>
      <c r="K13" s="38">
        <v>205382.5957</v>
      </c>
      <c r="L13" s="38">
        <v>214808.8382</v>
      </c>
      <c r="M13" s="38">
        <v>224515.2781</v>
      </c>
      <c r="N13" s="38">
        <v>234705.9232</v>
      </c>
      <c r="O13" s="38">
        <v>245580.075</v>
      </c>
      <c r="P13" s="38">
        <v>257295.5553</v>
      </c>
      <c r="Q13" s="38">
        <v>269949.487</v>
      </c>
      <c r="R13" s="38">
        <v>283084.5259</v>
      </c>
      <c r="S13" s="38">
        <v>297702.9359</v>
      </c>
      <c r="T13" s="38">
        <v>313897.5012</v>
      </c>
      <c r="U13" s="38">
        <v>331616.7301</v>
      </c>
      <c r="V13" s="38">
        <v>350762.2838</v>
      </c>
      <c r="W13" s="38">
        <v>371208.138</v>
      </c>
      <c r="X13" s="38">
        <v>392797.8081</v>
      </c>
      <c r="Y13" s="38">
        <v>415336.7097</v>
      </c>
      <c r="Z13" s="38">
        <v>438584.7434</v>
      </c>
      <c r="AA13" s="38">
        <v>462250.4695</v>
      </c>
      <c r="AB13" s="38">
        <v>486389.655</v>
      </c>
      <c r="AC13" s="38">
        <v>511317.9884</v>
      </c>
      <c r="AD13" s="38">
        <v>537110.8643</v>
      </c>
      <c r="AE13" s="38">
        <v>563836.572</v>
      </c>
      <c r="AF13" s="38">
        <v>591570.18</v>
      </c>
      <c r="AG13" s="38">
        <v>620395.8519</v>
      </c>
      <c r="AH13" s="38">
        <v>650407.2697</v>
      </c>
      <c r="AI13" s="38">
        <v>681708.1837</v>
      </c>
      <c r="AJ13" s="38">
        <v>714413.0787</v>
      </c>
      <c r="AK13" s="38">
        <v>748647.9597</v>
      </c>
    </row>
    <row r="14" ht="14.25" customHeight="1">
      <c r="A14" s="38" t="s">
        <v>252</v>
      </c>
      <c r="B14" s="38">
        <v>542.0</v>
      </c>
      <c r="C14" s="38">
        <v>554.4303126</v>
      </c>
      <c r="D14" s="38">
        <v>567.0590109</v>
      </c>
      <c r="E14" s="38">
        <v>581.4767606</v>
      </c>
      <c r="F14" s="38">
        <v>599.9127384</v>
      </c>
      <c r="G14" s="38">
        <v>621.1585196</v>
      </c>
      <c r="H14" s="38">
        <v>798.8472046</v>
      </c>
      <c r="I14" s="38">
        <v>806.9178693</v>
      </c>
      <c r="J14" s="38">
        <v>735.9034845</v>
      </c>
      <c r="K14" s="38">
        <v>662.8887724</v>
      </c>
      <c r="L14" s="38">
        <v>617.9111138</v>
      </c>
      <c r="M14" s="38">
        <v>605.1585927</v>
      </c>
      <c r="N14" s="38">
        <v>632.9389064</v>
      </c>
      <c r="O14" s="38">
        <v>693.401008</v>
      </c>
      <c r="P14" s="38">
        <v>781.5675743</v>
      </c>
      <c r="Q14" s="38">
        <v>869.1198822</v>
      </c>
      <c r="R14" s="38">
        <v>911.3880931</v>
      </c>
      <c r="S14" s="38">
        <v>937.8702766</v>
      </c>
      <c r="T14" s="38">
        <v>961.8129986</v>
      </c>
      <c r="U14" s="38">
        <v>987.9061753</v>
      </c>
      <c r="V14" s="38">
        <v>1016.851083</v>
      </c>
      <c r="W14" s="38">
        <v>1047.49275</v>
      </c>
      <c r="X14" s="38">
        <v>1077.769043</v>
      </c>
      <c r="Y14" s="38">
        <v>1105.219842</v>
      </c>
      <c r="Z14" s="38">
        <v>1127.322473</v>
      </c>
      <c r="AA14" s="38">
        <v>1141.781048</v>
      </c>
      <c r="AB14" s="38">
        <v>1148.480704</v>
      </c>
      <c r="AC14" s="38">
        <v>1149.902411</v>
      </c>
      <c r="AD14" s="38">
        <v>1148.611228</v>
      </c>
      <c r="AE14" s="38">
        <v>1146.986343</v>
      </c>
      <c r="AF14" s="38">
        <v>1147.181609</v>
      </c>
      <c r="AG14" s="38">
        <v>1151.157568</v>
      </c>
      <c r="AH14" s="38">
        <v>1160.775567</v>
      </c>
      <c r="AI14" s="38">
        <v>1177.919902</v>
      </c>
      <c r="AJ14" s="38">
        <v>1204.589728</v>
      </c>
      <c r="AK14" s="38">
        <v>1243.00036</v>
      </c>
    </row>
    <row r="15" ht="14.25" customHeight="1">
      <c r="A15" s="38" t="s">
        <v>262</v>
      </c>
      <c r="B15" s="38">
        <v>216.0</v>
      </c>
      <c r="C15" s="38">
        <v>219.514161</v>
      </c>
      <c r="D15" s="38">
        <v>223.34946</v>
      </c>
      <c r="E15" s="38">
        <v>229.0885735</v>
      </c>
      <c r="F15" s="38">
        <v>237.5232796</v>
      </c>
      <c r="G15" s="38">
        <v>248.024271</v>
      </c>
      <c r="H15" s="38">
        <v>265.3991833</v>
      </c>
      <c r="I15" s="38">
        <v>282.839585</v>
      </c>
      <c r="J15" s="38">
        <v>295.0010332</v>
      </c>
      <c r="K15" s="38">
        <v>302.9754907</v>
      </c>
      <c r="L15" s="38">
        <v>309.3466687</v>
      </c>
      <c r="M15" s="38">
        <v>318.4326602</v>
      </c>
      <c r="N15" s="38">
        <v>331.4459671</v>
      </c>
      <c r="O15" s="38">
        <v>348.1765318</v>
      </c>
      <c r="P15" s="38">
        <v>367.6125709</v>
      </c>
      <c r="Q15" s="38">
        <v>388.493006</v>
      </c>
      <c r="R15" s="38">
        <v>407.4949591</v>
      </c>
      <c r="S15" s="38">
        <v>426.0206656</v>
      </c>
      <c r="T15" s="38">
        <v>444.7444841</v>
      </c>
      <c r="U15" s="38">
        <v>463.9551027</v>
      </c>
      <c r="V15" s="38">
        <v>483.761031</v>
      </c>
      <c r="W15" s="38">
        <v>504.1879835</v>
      </c>
      <c r="X15" s="38">
        <v>525.2168377</v>
      </c>
      <c r="Y15" s="38">
        <v>546.797984</v>
      </c>
      <c r="Z15" s="38">
        <v>568.8537514</v>
      </c>
      <c r="AA15" s="38">
        <v>591.2781384</v>
      </c>
      <c r="AB15" s="38">
        <v>614.0119352</v>
      </c>
      <c r="AC15" s="38">
        <v>637.095392</v>
      </c>
      <c r="AD15" s="38">
        <v>660.5977528</v>
      </c>
      <c r="AE15" s="38">
        <v>684.5862812</v>
      </c>
      <c r="AF15" s="38">
        <v>709.1218842</v>
      </c>
      <c r="AG15" s="38">
        <v>734.2611003</v>
      </c>
      <c r="AH15" s="38">
        <v>760.0618153</v>
      </c>
      <c r="AI15" s="38">
        <v>786.5882833</v>
      </c>
      <c r="AJ15" s="38">
        <v>813.9106701</v>
      </c>
      <c r="AK15" s="38">
        <v>842.1056555</v>
      </c>
    </row>
    <row r="16" ht="14.25" customHeight="1">
      <c r="A16" s="38" t="s">
        <v>464</v>
      </c>
      <c r="B16" s="38">
        <v>396.0036</v>
      </c>
      <c r="C16" s="38">
        <v>406.6954928</v>
      </c>
      <c r="D16" s="38">
        <v>421.3427513</v>
      </c>
      <c r="E16" s="38">
        <v>441.9263783</v>
      </c>
      <c r="F16" s="38">
        <v>469.0886766</v>
      </c>
      <c r="G16" s="38">
        <v>501.2794051</v>
      </c>
      <c r="H16" s="38">
        <v>543.0563084</v>
      </c>
      <c r="I16" s="38">
        <v>612.4525149</v>
      </c>
      <c r="J16" s="38">
        <v>698.2531034</v>
      </c>
      <c r="K16" s="38">
        <v>764.0365744</v>
      </c>
      <c r="L16" s="38">
        <v>804.5024074</v>
      </c>
      <c r="M16" s="38">
        <v>837.7879393</v>
      </c>
      <c r="N16" s="38">
        <v>873.0057182</v>
      </c>
      <c r="O16" s="38">
        <v>913.7882107</v>
      </c>
      <c r="P16" s="38">
        <v>960.320732</v>
      </c>
      <c r="Q16" s="38">
        <v>1011.152836</v>
      </c>
      <c r="R16" s="38">
        <v>1051.18592</v>
      </c>
      <c r="S16" s="38">
        <v>1087.473372</v>
      </c>
      <c r="T16" s="38">
        <v>1123.191072</v>
      </c>
      <c r="U16" s="38">
        <v>1159.556553</v>
      </c>
      <c r="V16" s="38">
        <v>1196.94133</v>
      </c>
      <c r="W16" s="38">
        <v>1235.387469</v>
      </c>
      <c r="X16" s="38">
        <v>1274.818463</v>
      </c>
      <c r="Y16" s="38">
        <v>1315.113303</v>
      </c>
      <c r="Z16" s="38">
        <v>1356.120641</v>
      </c>
      <c r="AA16" s="38">
        <v>1397.656708</v>
      </c>
      <c r="AB16" s="38">
        <v>1439.649506</v>
      </c>
      <c r="AC16" s="38">
        <v>1482.223134</v>
      </c>
      <c r="AD16" s="38">
        <v>1525.549644</v>
      </c>
      <c r="AE16" s="38">
        <v>1569.78634</v>
      </c>
      <c r="AF16" s="38">
        <v>1615.065677</v>
      </c>
      <c r="AG16" s="38">
        <v>1661.501262</v>
      </c>
      <c r="AH16" s="38">
        <v>1709.199346</v>
      </c>
      <c r="AI16" s="38">
        <v>1758.26552</v>
      </c>
      <c r="AJ16" s="38">
        <v>1808.804737</v>
      </c>
      <c r="AK16" s="38">
        <v>1860.924497</v>
      </c>
    </row>
    <row r="17" ht="14.25" customHeight="1">
      <c r="A17" s="38" t="s">
        <v>242</v>
      </c>
      <c r="B17" s="38">
        <v>1109.244129</v>
      </c>
      <c r="C17" s="38">
        <v>1096.477325</v>
      </c>
      <c r="D17" s="38">
        <v>1075.070518</v>
      </c>
      <c r="E17" s="38">
        <v>1063.425336</v>
      </c>
      <c r="F17" s="38">
        <v>1074.56722</v>
      </c>
      <c r="G17" s="38">
        <v>1110.438348</v>
      </c>
      <c r="H17" s="38">
        <v>1070.145578</v>
      </c>
      <c r="I17" s="38">
        <v>979.1322267</v>
      </c>
      <c r="J17" s="38">
        <v>870.4020396</v>
      </c>
      <c r="K17" s="38">
        <v>777.916663</v>
      </c>
      <c r="L17" s="38">
        <v>731.8598648</v>
      </c>
      <c r="M17" s="38">
        <v>754.3354519</v>
      </c>
      <c r="N17" s="38">
        <v>856.8374745</v>
      </c>
      <c r="O17" s="38">
        <v>1049.255176</v>
      </c>
      <c r="P17" s="38">
        <v>1336.629586</v>
      </c>
      <c r="Q17" s="38">
        <v>1702.765286</v>
      </c>
      <c r="R17" s="38">
        <v>1858.689757</v>
      </c>
      <c r="S17" s="38">
        <v>1914.27409</v>
      </c>
      <c r="T17" s="38">
        <v>1940.958884</v>
      </c>
      <c r="U17" s="38">
        <v>1971.724816</v>
      </c>
      <c r="V17" s="38">
        <v>2018.526537</v>
      </c>
      <c r="W17" s="38">
        <v>2083.310378</v>
      </c>
      <c r="X17" s="38">
        <v>2163.04366</v>
      </c>
      <c r="Y17" s="38">
        <v>2251.85093</v>
      </c>
      <c r="Z17" s="38">
        <v>2341.806545</v>
      </c>
      <c r="AA17" s="38">
        <v>2423.26888</v>
      </c>
      <c r="AB17" s="38">
        <v>2489.704962</v>
      </c>
      <c r="AC17" s="38">
        <v>2540.593824</v>
      </c>
      <c r="AD17" s="38">
        <v>2576.520822</v>
      </c>
      <c r="AE17" s="38">
        <v>2598.407874</v>
      </c>
      <c r="AF17" s="38">
        <v>2607.401363</v>
      </c>
      <c r="AG17" s="38">
        <v>2604.792847</v>
      </c>
      <c r="AH17" s="38">
        <v>2592.099397</v>
      </c>
      <c r="AI17" s="38">
        <v>2571.229095</v>
      </c>
      <c r="AJ17" s="38">
        <v>2544.411963</v>
      </c>
      <c r="AK17" s="38">
        <v>2514.172195</v>
      </c>
    </row>
    <row r="18" ht="14.25" customHeight="1">
      <c r="A18" s="38" t="s">
        <v>465</v>
      </c>
      <c r="B18" s="38">
        <v>0.3964</v>
      </c>
      <c r="C18" s="38">
        <v>0.3337166763</v>
      </c>
      <c r="D18" s="38">
        <v>0.2720857308</v>
      </c>
      <c r="E18" s="38">
        <v>0.215709371</v>
      </c>
      <c r="F18" s="38">
        <v>0.1669364433</v>
      </c>
      <c r="G18" s="38">
        <v>0.1238152556</v>
      </c>
      <c r="H18" s="38">
        <v>0.134478385</v>
      </c>
      <c r="I18" s="38">
        <v>0.2486718113</v>
      </c>
      <c r="J18" s="38">
        <v>0.4394255278</v>
      </c>
      <c r="K18" s="38">
        <v>0.5439174314</v>
      </c>
      <c r="L18" s="38">
        <v>0.5550434017</v>
      </c>
      <c r="M18" s="38">
        <v>0.5709813793</v>
      </c>
      <c r="N18" s="38">
        <v>0.6141461556</v>
      </c>
      <c r="O18" s="38">
        <v>0.6987345075</v>
      </c>
      <c r="P18" s="38">
        <v>0.8323699923</v>
      </c>
      <c r="Q18" s="38">
        <v>1.018803492</v>
      </c>
      <c r="R18" s="38">
        <v>1.072614041</v>
      </c>
      <c r="S18" s="38">
        <v>1.126383906</v>
      </c>
      <c r="T18" s="38">
        <v>1.180635535</v>
      </c>
      <c r="U18" s="38">
        <v>1.234303215</v>
      </c>
      <c r="V18" s="38">
        <v>1.286466907</v>
      </c>
      <c r="W18" s="38">
        <v>1.336593759</v>
      </c>
      <c r="X18" s="38">
        <v>1.384385063</v>
      </c>
      <c r="Y18" s="38">
        <v>1.429573999</v>
      </c>
      <c r="Z18" s="38">
        <v>1.471729812</v>
      </c>
      <c r="AA18" s="38">
        <v>1.510170883</v>
      </c>
      <c r="AB18" s="38">
        <v>1.545151045</v>
      </c>
      <c r="AC18" s="38">
        <v>1.578097846</v>
      </c>
      <c r="AD18" s="38">
        <v>1.610228478</v>
      </c>
      <c r="AE18" s="38">
        <v>1.642312891</v>
      </c>
      <c r="AF18" s="38">
        <v>1.674850696</v>
      </c>
      <c r="AG18" s="38">
        <v>1.708204426</v>
      </c>
      <c r="AH18" s="38">
        <v>1.742697684</v>
      </c>
      <c r="AI18" s="38">
        <v>1.77862042</v>
      </c>
      <c r="AJ18" s="38">
        <v>1.816212602</v>
      </c>
      <c r="AK18" s="38">
        <v>1.855707791</v>
      </c>
    </row>
    <row r="19" ht="14.25" customHeight="1">
      <c r="A19" s="38" t="s">
        <v>466</v>
      </c>
      <c r="B19" s="38">
        <v>1154.0036</v>
      </c>
      <c r="C19" s="38">
        <v>1180.639966</v>
      </c>
      <c r="D19" s="38">
        <v>1211.751222</v>
      </c>
      <c r="E19" s="38">
        <v>1252.491712</v>
      </c>
      <c r="F19" s="38">
        <v>1306.524695</v>
      </c>
      <c r="G19" s="38">
        <v>1370.462196</v>
      </c>
      <c r="H19" s="38">
        <v>1607.302696</v>
      </c>
      <c r="I19" s="38">
        <v>1702.209969</v>
      </c>
      <c r="J19" s="38">
        <v>1729.157621</v>
      </c>
      <c r="K19" s="38">
        <v>1729.900838</v>
      </c>
      <c r="L19" s="38">
        <v>1731.76019</v>
      </c>
      <c r="M19" s="38">
        <v>1761.379192</v>
      </c>
      <c r="N19" s="38">
        <v>1837.390592</v>
      </c>
      <c r="O19" s="38">
        <v>1955.365751</v>
      </c>
      <c r="P19" s="38">
        <v>2109.500877</v>
      </c>
      <c r="Q19" s="38">
        <v>2268.765724</v>
      </c>
      <c r="R19" s="38">
        <v>2370.068973</v>
      </c>
      <c r="S19" s="38">
        <v>2451.364315</v>
      </c>
      <c r="T19" s="38">
        <v>2529.748555</v>
      </c>
      <c r="U19" s="38">
        <v>2611.417831</v>
      </c>
      <c r="V19" s="38">
        <v>2697.553444</v>
      </c>
      <c r="W19" s="38">
        <v>2787.068203</v>
      </c>
      <c r="X19" s="38">
        <v>2877.804344</v>
      </c>
      <c r="Y19" s="38">
        <v>2967.131129</v>
      </c>
      <c r="Z19" s="38">
        <v>3052.296866</v>
      </c>
      <c r="AA19" s="38">
        <v>3130.715894</v>
      </c>
      <c r="AB19" s="38">
        <v>3202.142146</v>
      </c>
      <c r="AC19" s="38">
        <v>3269.220937</v>
      </c>
      <c r="AD19" s="38">
        <v>3334.758625</v>
      </c>
      <c r="AE19" s="38">
        <v>3401.358964</v>
      </c>
      <c r="AF19" s="38">
        <v>3471.36917</v>
      </c>
      <c r="AG19" s="38">
        <v>3546.91993</v>
      </c>
      <c r="AH19" s="38">
        <v>3630.036728</v>
      </c>
      <c r="AI19" s="38">
        <v>3722.773705</v>
      </c>
      <c r="AJ19" s="38">
        <v>3827.305135</v>
      </c>
      <c r="AK19" s="38">
        <v>3946.030513</v>
      </c>
    </row>
    <row r="20" ht="14.25" customHeight="1">
      <c r="A20" s="38" t="s">
        <v>467</v>
      </c>
      <c r="B20" s="38">
        <v>1109.640529</v>
      </c>
      <c r="C20" s="38">
        <v>1096.811042</v>
      </c>
      <c r="D20" s="38">
        <v>1075.342604</v>
      </c>
      <c r="E20" s="38">
        <v>1063.641045</v>
      </c>
      <c r="F20" s="38">
        <v>1074.734156</v>
      </c>
      <c r="G20" s="38">
        <v>1110.562163</v>
      </c>
      <c r="H20" s="38">
        <v>1070.280056</v>
      </c>
      <c r="I20" s="38">
        <v>979.3808985</v>
      </c>
      <c r="J20" s="38">
        <v>870.8414651</v>
      </c>
      <c r="K20" s="38">
        <v>778.4605805</v>
      </c>
      <c r="L20" s="38">
        <v>732.4149082</v>
      </c>
      <c r="M20" s="38">
        <v>754.9064332</v>
      </c>
      <c r="N20" s="38">
        <v>857.4516206</v>
      </c>
      <c r="O20" s="38">
        <v>1049.953911</v>
      </c>
      <c r="P20" s="38">
        <v>1337.461956</v>
      </c>
      <c r="Q20" s="38">
        <v>1703.784089</v>
      </c>
      <c r="R20" s="38">
        <v>1859.762371</v>
      </c>
      <c r="S20" s="38">
        <v>1915.400474</v>
      </c>
      <c r="T20" s="38">
        <v>1942.13952</v>
      </c>
      <c r="U20" s="38">
        <v>1972.95912</v>
      </c>
      <c r="V20" s="38">
        <v>2019.813004</v>
      </c>
      <c r="W20" s="38">
        <v>2084.646971</v>
      </c>
      <c r="X20" s="38">
        <v>2164.428045</v>
      </c>
      <c r="Y20" s="38">
        <v>2253.280504</v>
      </c>
      <c r="Z20" s="38">
        <v>2343.278275</v>
      </c>
      <c r="AA20" s="38">
        <v>2424.779051</v>
      </c>
      <c r="AB20" s="38">
        <v>2491.250113</v>
      </c>
      <c r="AC20" s="38">
        <v>2542.171922</v>
      </c>
      <c r="AD20" s="38">
        <v>2578.131051</v>
      </c>
      <c r="AE20" s="38">
        <v>2600.050186</v>
      </c>
      <c r="AF20" s="38">
        <v>2609.076214</v>
      </c>
      <c r="AG20" s="38">
        <v>2606.501051</v>
      </c>
      <c r="AH20" s="38">
        <v>2593.842095</v>
      </c>
      <c r="AI20" s="38">
        <v>2573.007716</v>
      </c>
      <c r="AJ20" s="38">
        <v>2546.228176</v>
      </c>
      <c r="AK20" s="38">
        <v>2516.027903</v>
      </c>
    </row>
    <row r="21" ht="14.25" customHeight="1">
      <c r="A21" s="38" t="s">
        <v>149</v>
      </c>
      <c r="B21" s="38">
        <v>3353.121487</v>
      </c>
      <c r="C21" s="38">
        <v>3407.092363</v>
      </c>
      <c r="D21" s="38">
        <v>3455.085256</v>
      </c>
      <c r="E21" s="38">
        <v>3526.375636</v>
      </c>
      <c r="F21" s="38">
        <v>3635.535051</v>
      </c>
      <c r="G21" s="38">
        <v>3768.3737</v>
      </c>
      <c r="H21" s="38">
        <v>3909.822301</v>
      </c>
      <c r="I21" s="38">
        <v>4066.524769</v>
      </c>
      <c r="J21" s="38">
        <v>4239.050117</v>
      </c>
      <c r="K21" s="38">
        <v>4432.049336</v>
      </c>
      <c r="L21" s="38">
        <v>4644.866826</v>
      </c>
      <c r="M21" s="38">
        <v>4872.752217</v>
      </c>
      <c r="N21" s="38">
        <v>5112.41468</v>
      </c>
      <c r="O21" s="38">
        <v>5363.546911</v>
      </c>
      <c r="P21" s="38">
        <v>5627.65046</v>
      </c>
      <c r="Q21" s="38">
        <v>5908.430245</v>
      </c>
      <c r="R21" s="38">
        <v>6237.973459</v>
      </c>
      <c r="S21" s="38">
        <v>6620.383919</v>
      </c>
      <c r="T21" s="38">
        <v>7052.107003</v>
      </c>
      <c r="U21" s="38">
        <v>7530.006321</v>
      </c>
      <c r="V21" s="38">
        <v>8052.384098</v>
      </c>
      <c r="W21" s="38">
        <v>8618.2399</v>
      </c>
      <c r="X21" s="38">
        <v>9226.323039</v>
      </c>
      <c r="Y21" s="38">
        <v>9874.452916</v>
      </c>
      <c r="Z21" s="38">
        <v>10559.05613</v>
      </c>
      <c r="AA21" s="38">
        <v>11274.85156</v>
      </c>
      <c r="AB21" s="38">
        <v>12020.62697</v>
      </c>
      <c r="AC21" s="38">
        <v>12800.89178</v>
      </c>
      <c r="AD21" s="38">
        <v>13619.13672</v>
      </c>
      <c r="AE21" s="38">
        <v>14478.09978</v>
      </c>
      <c r="AF21" s="38">
        <v>15380.21392</v>
      </c>
      <c r="AG21" s="38">
        <v>16327.83404</v>
      </c>
      <c r="AH21" s="38">
        <v>17323.42225</v>
      </c>
      <c r="AI21" s="38">
        <v>18369.70171</v>
      </c>
      <c r="AJ21" s="38">
        <v>19469.67246</v>
      </c>
      <c r="AK21" s="38">
        <v>20626.64322</v>
      </c>
    </row>
    <row r="22" ht="14.25" customHeight="1">
      <c r="A22" s="38" t="s">
        <v>157</v>
      </c>
      <c r="B22" s="38">
        <v>2603.950741</v>
      </c>
      <c r="C22" s="38">
        <v>2665.326253</v>
      </c>
      <c r="D22" s="38">
        <v>2740.296853</v>
      </c>
      <c r="E22" s="38">
        <v>2849.13415</v>
      </c>
      <c r="F22" s="38">
        <v>3000.023649</v>
      </c>
      <c r="G22" s="38">
        <v>3179.18802</v>
      </c>
      <c r="H22" s="38">
        <v>3382.567962</v>
      </c>
      <c r="I22" s="38">
        <v>3607.269936</v>
      </c>
      <c r="J22" s="38">
        <v>3855.474311</v>
      </c>
      <c r="K22" s="38">
        <v>4129.948588</v>
      </c>
      <c r="L22" s="38">
        <v>4433.167037</v>
      </c>
      <c r="M22" s="38">
        <v>4769.307018</v>
      </c>
      <c r="N22" s="38">
        <v>5145.227484</v>
      </c>
      <c r="O22" s="38">
        <v>5569.225767</v>
      </c>
      <c r="P22" s="38">
        <v>6049.81854</v>
      </c>
      <c r="Q22" s="38">
        <v>6594.314608</v>
      </c>
      <c r="R22" s="38">
        <v>7084.352265</v>
      </c>
      <c r="S22" s="38">
        <v>7536.3835</v>
      </c>
      <c r="T22" s="38">
        <v>7985.508824</v>
      </c>
      <c r="U22" s="38">
        <v>8455.22373</v>
      </c>
      <c r="V22" s="38">
        <v>8956.348142</v>
      </c>
      <c r="W22" s="38">
        <v>9491.505117</v>
      </c>
      <c r="X22" s="38">
        <v>10058.6904</v>
      </c>
      <c r="Y22" s="38">
        <v>10653.25239</v>
      </c>
      <c r="Z22" s="38">
        <v>11268.71161</v>
      </c>
      <c r="AA22" s="38">
        <v>11896.97135</v>
      </c>
      <c r="AB22" s="38">
        <v>12534.61467</v>
      </c>
      <c r="AC22" s="38">
        <v>13184.63989</v>
      </c>
      <c r="AD22" s="38">
        <v>13849.21711</v>
      </c>
      <c r="AE22" s="38">
        <v>14529.80621</v>
      </c>
      <c r="AF22" s="38">
        <v>15227.52317</v>
      </c>
      <c r="AG22" s="38">
        <v>15943.38053</v>
      </c>
      <c r="AH22" s="38">
        <v>16678.51015</v>
      </c>
      <c r="AI22" s="38">
        <v>17434.34419</v>
      </c>
      <c r="AJ22" s="38">
        <v>18212.65375</v>
      </c>
      <c r="AK22" s="38">
        <v>19015.57808</v>
      </c>
    </row>
    <row r="23" ht="14.25" customHeight="1">
      <c r="A23" s="38" t="s">
        <v>165</v>
      </c>
      <c r="B23" s="38">
        <v>8879.374421</v>
      </c>
      <c r="C23" s="38">
        <v>9013.293662</v>
      </c>
      <c r="D23" s="38">
        <v>9133.753268</v>
      </c>
      <c r="E23" s="38">
        <v>9337.527057</v>
      </c>
      <c r="F23" s="38">
        <v>9656.086605</v>
      </c>
      <c r="G23" s="38">
        <v>10031.68353</v>
      </c>
      <c r="H23" s="38">
        <v>10443.37412</v>
      </c>
      <c r="I23" s="38">
        <v>10877.42369</v>
      </c>
      <c r="J23" s="38">
        <v>11337.02124</v>
      </c>
      <c r="K23" s="38">
        <v>11832.60378</v>
      </c>
      <c r="L23" s="38">
        <v>12369.76191</v>
      </c>
      <c r="M23" s="38">
        <v>12950.36649</v>
      </c>
      <c r="N23" s="38">
        <v>13577.66881</v>
      </c>
      <c r="O23" s="38">
        <v>14255.24396</v>
      </c>
      <c r="P23" s="38">
        <v>14986.89357</v>
      </c>
      <c r="Q23" s="38">
        <v>15775.80411</v>
      </c>
      <c r="R23" s="38">
        <v>16678.02155</v>
      </c>
      <c r="S23" s="38">
        <v>17719.65382</v>
      </c>
      <c r="T23" s="38">
        <v>18899.32902</v>
      </c>
      <c r="U23" s="38">
        <v>20210.55074</v>
      </c>
      <c r="V23" s="38">
        <v>21647.70383</v>
      </c>
      <c r="W23" s="38">
        <v>23205.97217</v>
      </c>
      <c r="X23" s="38">
        <v>24879.71811</v>
      </c>
      <c r="Y23" s="38">
        <v>26660.89263</v>
      </c>
      <c r="Z23" s="38">
        <v>28537.70473</v>
      </c>
      <c r="AA23" s="38">
        <v>30493.56831</v>
      </c>
      <c r="AB23" s="38">
        <v>32527.48473</v>
      </c>
      <c r="AC23" s="38">
        <v>34656.19911</v>
      </c>
      <c r="AD23" s="38">
        <v>36888.37208</v>
      </c>
      <c r="AE23" s="38">
        <v>39229.39029</v>
      </c>
      <c r="AF23" s="38">
        <v>41683.91661</v>
      </c>
      <c r="AG23" s="38">
        <v>44256.7698</v>
      </c>
      <c r="AH23" s="38">
        <v>46953.30933</v>
      </c>
      <c r="AI23" s="38">
        <v>49779.73372</v>
      </c>
      <c r="AJ23" s="38">
        <v>52743.18668</v>
      </c>
      <c r="AK23" s="38">
        <v>55851.8845</v>
      </c>
    </row>
    <row r="24" ht="14.25" customHeight="1">
      <c r="A24" s="38" t="s">
        <v>173</v>
      </c>
      <c r="B24" s="38">
        <v>1590.655315</v>
      </c>
      <c r="C24" s="38">
        <v>1620.569067</v>
      </c>
      <c r="D24" s="38">
        <v>1646.845309</v>
      </c>
      <c r="E24" s="38">
        <v>1673.924142</v>
      </c>
      <c r="F24" s="38">
        <v>1706.46584</v>
      </c>
      <c r="G24" s="38">
        <v>1743.071259</v>
      </c>
      <c r="H24" s="38">
        <v>1791.542253</v>
      </c>
      <c r="I24" s="38">
        <v>1884.730356</v>
      </c>
      <c r="J24" s="38">
        <v>2038.062069</v>
      </c>
      <c r="K24" s="38">
        <v>2220.726807</v>
      </c>
      <c r="L24" s="38">
        <v>2393.231166</v>
      </c>
      <c r="M24" s="38">
        <v>2542.312001</v>
      </c>
      <c r="N24" s="38">
        <v>2673.635205</v>
      </c>
      <c r="O24" s="38">
        <v>2800.597989</v>
      </c>
      <c r="P24" s="38">
        <v>2936.662989</v>
      </c>
      <c r="Q24" s="38">
        <v>3092.006246</v>
      </c>
      <c r="R24" s="38">
        <v>3205.194544</v>
      </c>
      <c r="S24" s="38">
        <v>3303.624812</v>
      </c>
      <c r="T24" s="38">
        <v>3406.281764</v>
      </c>
      <c r="U24" s="38">
        <v>3518.924486</v>
      </c>
      <c r="V24" s="38">
        <v>3641.133658</v>
      </c>
      <c r="W24" s="38">
        <v>3770.372424</v>
      </c>
      <c r="X24" s="38">
        <v>3903.576069</v>
      </c>
      <c r="Y24" s="38">
        <v>4037.660487</v>
      </c>
      <c r="Z24" s="38">
        <v>4169.606517</v>
      </c>
      <c r="AA24" s="38">
        <v>4296.40103</v>
      </c>
      <c r="AB24" s="38">
        <v>4416.331178</v>
      </c>
      <c r="AC24" s="38">
        <v>4529.409737</v>
      </c>
      <c r="AD24" s="38">
        <v>4635.834412</v>
      </c>
      <c r="AE24" s="38">
        <v>4735.81982</v>
      </c>
      <c r="AF24" s="38">
        <v>4829.644985</v>
      </c>
      <c r="AG24" s="38">
        <v>4917.647722</v>
      </c>
      <c r="AH24" s="38">
        <v>5000.212744</v>
      </c>
      <c r="AI24" s="38">
        <v>5077.77293</v>
      </c>
      <c r="AJ24" s="38">
        <v>5150.790169</v>
      </c>
      <c r="AK24" s="38">
        <v>5219.74262</v>
      </c>
    </row>
    <row r="25" ht="14.25" customHeight="1">
      <c r="A25" s="38" t="s">
        <v>181</v>
      </c>
      <c r="B25" s="38">
        <v>381.5980361</v>
      </c>
      <c r="C25" s="38">
        <v>393.5254968</v>
      </c>
      <c r="D25" s="38">
        <v>405.9486959</v>
      </c>
      <c r="E25" s="38">
        <v>420.6887832</v>
      </c>
      <c r="F25" s="38">
        <v>439.5253889</v>
      </c>
      <c r="G25" s="38">
        <v>461.6943581</v>
      </c>
      <c r="H25" s="38">
        <v>485.7689705</v>
      </c>
      <c r="I25" s="38">
        <v>530.4851008</v>
      </c>
      <c r="J25" s="38">
        <v>602.2763013</v>
      </c>
      <c r="K25" s="38">
        <v>688.0034716</v>
      </c>
      <c r="L25" s="38">
        <v>774.3428972</v>
      </c>
      <c r="M25" s="38">
        <v>858.1544585</v>
      </c>
      <c r="N25" s="38">
        <v>940.9558902</v>
      </c>
      <c r="O25" s="38">
        <v>1026.761284</v>
      </c>
      <c r="P25" s="38">
        <v>1120.248467</v>
      </c>
      <c r="Q25" s="38">
        <v>1226.457211</v>
      </c>
      <c r="R25" s="38">
        <v>1302.912228</v>
      </c>
      <c r="S25" s="38">
        <v>1371.311324</v>
      </c>
      <c r="T25" s="38">
        <v>1441.517155</v>
      </c>
      <c r="U25" s="38">
        <v>1516.444788</v>
      </c>
      <c r="V25" s="38">
        <v>1596.450059</v>
      </c>
      <c r="W25" s="38">
        <v>1681.043691</v>
      </c>
      <c r="X25" s="38">
        <v>1769.473082</v>
      </c>
      <c r="Y25" s="38">
        <v>1860.899402</v>
      </c>
      <c r="Z25" s="38">
        <v>1954.424725</v>
      </c>
      <c r="AA25" s="38">
        <v>2049.067569</v>
      </c>
      <c r="AB25" s="38">
        <v>2144.463163</v>
      </c>
      <c r="AC25" s="38">
        <v>2241.042564</v>
      </c>
      <c r="AD25" s="38">
        <v>2339.197448</v>
      </c>
      <c r="AE25" s="38">
        <v>2439.278927</v>
      </c>
      <c r="AF25" s="38">
        <v>2541.64343</v>
      </c>
      <c r="AG25" s="38">
        <v>2646.664941</v>
      </c>
      <c r="AH25" s="38">
        <v>2754.745259</v>
      </c>
      <c r="AI25" s="38">
        <v>2866.326525</v>
      </c>
      <c r="AJ25" s="38">
        <v>2981.889169</v>
      </c>
      <c r="AK25" s="38">
        <v>3101.953562</v>
      </c>
    </row>
    <row r="26" ht="14.25" customHeight="1">
      <c r="A26" s="38" t="s">
        <v>148</v>
      </c>
      <c r="B26" s="38">
        <v>1593.293734</v>
      </c>
      <c r="C26" s="38">
        <v>1615.485852</v>
      </c>
      <c r="D26" s="38">
        <v>1637.12737</v>
      </c>
      <c r="E26" s="38">
        <v>1657.236136</v>
      </c>
      <c r="F26" s="38">
        <v>1682.329337</v>
      </c>
      <c r="G26" s="38">
        <v>1710.541176</v>
      </c>
      <c r="H26" s="38">
        <v>1733.770081</v>
      </c>
      <c r="I26" s="38">
        <v>1753.84878</v>
      </c>
      <c r="J26" s="38">
        <v>1772.340172</v>
      </c>
      <c r="K26" s="38">
        <v>1790.402263</v>
      </c>
      <c r="L26" s="38">
        <v>1807.687634</v>
      </c>
      <c r="M26" s="38">
        <v>1822.655675</v>
      </c>
      <c r="N26" s="38">
        <v>1833.967194</v>
      </c>
      <c r="O26" s="38">
        <v>1841.328144</v>
      </c>
      <c r="P26" s="38">
        <v>1845.246461</v>
      </c>
      <c r="Q26" s="38">
        <v>1846.769366</v>
      </c>
      <c r="R26" s="38">
        <v>1850.734649</v>
      </c>
      <c r="S26" s="38">
        <v>1857.179044</v>
      </c>
      <c r="T26" s="38">
        <v>1865.491321</v>
      </c>
      <c r="U26" s="38">
        <v>1875.139201</v>
      </c>
      <c r="V26" s="38">
        <v>1885.803685</v>
      </c>
      <c r="W26" s="38">
        <v>1897.280122</v>
      </c>
      <c r="X26" s="38">
        <v>1909.269235</v>
      </c>
      <c r="Y26" s="38">
        <v>1921.429271</v>
      </c>
      <c r="Z26" s="38">
        <v>1933.406496</v>
      </c>
      <c r="AA26" s="38">
        <v>1944.850528</v>
      </c>
      <c r="AB26" s="38">
        <v>1955.310235</v>
      </c>
      <c r="AC26" s="38">
        <v>1964.519271</v>
      </c>
      <c r="AD26" s="38">
        <v>1972.593694</v>
      </c>
      <c r="AE26" s="38">
        <v>1979.77497</v>
      </c>
      <c r="AF26" s="38">
        <v>1986.339774</v>
      </c>
      <c r="AG26" s="38">
        <v>1992.415338</v>
      </c>
      <c r="AH26" s="38">
        <v>1998.005098</v>
      </c>
      <c r="AI26" s="38">
        <v>2003.175755</v>
      </c>
      <c r="AJ26" s="38">
        <v>2008.022152</v>
      </c>
      <c r="AK26" s="38">
        <v>2012.648337</v>
      </c>
    </row>
    <row r="27" ht="14.25" customHeight="1">
      <c r="A27" s="38" t="s">
        <v>156</v>
      </c>
      <c r="B27" s="38">
        <v>124.3163492</v>
      </c>
      <c r="C27" s="38">
        <v>126.61504</v>
      </c>
      <c r="D27" s="38">
        <v>129.6402871</v>
      </c>
      <c r="E27" s="38">
        <v>133.2839403</v>
      </c>
      <c r="F27" s="38">
        <v>137.8698405</v>
      </c>
      <c r="G27" s="38">
        <v>143.0470121</v>
      </c>
      <c r="H27" s="38">
        <v>148.0010991</v>
      </c>
      <c r="I27" s="38">
        <v>152.6657817</v>
      </c>
      <c r="J27" s="38">
        <v>157.1090277</v>
      </c>
      <c r="K27" s="38">
        <v>161.5105837</v>
      </c>
      <c r="L27" s="38">
        <v>166.0045461</v>
      </c>
      <c r="M27" s="38">
        <v>170.6400453</v>
      </c>
      <c r="N27" s="38">
        <v>175.4519176</v>
      </c>
      <c r="O27" s="38">
        <v>180.4979874</v>
      </c>
      <c r="P27" s="38">
        <v>185.8338094</v>
      </c>
      <c r="Q27" s="38">
        <v>191.4866352</v>
      </c>
      <c r="R27" s="38">
        <v>194.3776058</v>
      </c>
      <c r="S27" s="38">
        <v>194.6301058</v>
      </c>
      <c r="T27" s="38">
        <v>193.2953132</v>
      </c>
      <c r="U27" s="38">
        <v>191.310126</v>
      </c>
      <c r="V27" s="38">
        <v>189.2504195</v>
      </c>
      <c r="W27" s="38">
        <v>187.3832587</v>
      </c>
      <c r="X27" s="38">
        <v>185.7715018</v>
      </c>
      <c r="Y27" s="38">
        <v>184.3788252</v>
      </c>
      <c r="Z27" s="38">
        <v>183.1324988</v>
      </c>
      <c r="AA27" s="38">
        <v>181.9547681</v>
      </c>
      <c r="AB27" s="38">
        <v>180.7674033</v>
      </c>
      <c r="AC27" s="38">
        <v>179.5235921</v>
      </c>
      <c r="AD27" s="38">
        <v>178.2218551</v>
      </c>
      <c r="AE27" s="38">
        <v>176.8781491</v>
      </c>
      <c r="AF27" s="38">
        <v>175.5144228</v>
      </c>
      <c r="AG27" s="38">
        <v>174.140974</v>
      </c>
      <c r="AH27" s="38">
        <v>172.7587247</v>
      </c>
      <c r="AI27" s="38">
        <v>171.3752164</v>
      </c>
      <c r="AJ27" s="38">
        <v>170.0010063</v>
      </c>
      <c r="AK27" s="38">
        <v>168.6476797</v>
      </c>
    </row>
    <row r="28" ht="14.25" customHeight="1">
      <c r="A28" s="38" t="s">
        <v>164</v>
      </c>
      <c r="B28" s="38">
        <v>1643.358651</v>
      </c>
      <c r="C28" s="38">
        <v>1661.761624</v>
      </c>
      <c r="D28" s="38">
        <v>1679.018656</v>
      </c>
      <c r="E28" s="38">
        <v>1699.987958</v>
      </c>
      <c r="F28" s="38">
        <v>1730.769227</v>
      </c>
      <c r="G28" s="38">
        <v>1764.65242</v>
      </c>
      <c r="H28" s="38">
        <v>1792.289003</v>
      </c>
      <c r="I28" s="38">
        <v>1813.320326</v>
      </c>
      <c r="J28" s="38">
        <v>1829.048045</v>
      </c>
      <c r="K28" s="38">
        <v>1842.262936</v>
      </c>
      <c r="L28" s="38">
        <v>1854.829686</v>
      </c>
      <c r="M28" s="38">
        <v>1866.789596</v>
      </c>
      <c r="N28" s="38">
        <v>1877.526863</v>
      </c>
      <c r="O28" s="38">
        <v>1886.607106</v>
      </c>
      <c r="P28" s="38">
        <v>1893.906766</v>
      </c>
      <c r="Q28" s="38">
        <v>1899.610117</v>
      </c>
      <c r="R28" s="38">
        <v>1904.587333</v>
      </c>
      <c r="S28" s="38">
        <v>1910.38158</v>
      </c>
      <c r="T28" s="38">
        <v>1917.287738</v>
      </c>
      <c r="U28" s="38">
        <v>1925.062085</v>
      </c>
      <c r="V28" s="38">
        <v>1933.389147</v>
      </c>
      <c r="W28" s="38">
        <v>1941.982765</v>
      </c>
      <c r="X28" s="38">
        <v>1950.466247</v>
      </c>
      <c r="Y28" s="38">
        <v>1958.454141</v>
      </c>
      <c r="Z28" s="38">
        <v>1965.583686</v>
      </c>
      <c r="AA28" s="38">
        <v>1971.520089</v>
      </c>
      <c r="AB28" s="38">
        <v>1976.201956</v>
      </c>
      <c r="AC28" s="38">
        <v>1979.891197</v>
      </c>
      <c r="AD28" s="38">
        <v>1982.798606</v>
      </c>
      <c r="AE28" s="38">
        <v>1985.108285</v>
      </c>
      <c r="AF28" s="38">
        <v>1987.015278</v>
      </c>
      <c r="AG28" s="38">
        <v>1988.586088</v>
      </c>
      <c r="AH28" s="38">
        <v>1989.788753</v>
      </c>
      <c r="AI28" s="38">
        <v>1990.671557</v>
      </c>
      <c r="AJ28" s="38">
        <v>1991.325194</v>
      </c>
      <c r="AK28" s="38">
        <v>1991.860384</v>
      </c>
    </row>
    <row r="29" ht="14.25" customHeight="1">
      <c r="A29" s="38" t="s">
        <v>172</v>
      </c>
      <c r="B29" s="38">
        <v>25.25432093</v>
      </c>
      <c r="C29" s="38">
        <v>25.57909519</v>
      </c>
      <c r="D29" s="38">
        <v>25.8603833</v>
      </c>
      <c r="E29" s="38">
        <v>25.97121253</v>
      </c>
      <c r="F29" s="38">
        <v>25.97711183</v>
      </c>
      <c r="G29" s="38">
        <v>25.9260428</v>
      </c>
      <c r="H29" s="38">
        <v>25.83155561</v>
      </c>
      <c r="I29" s="38">
        <v>26.08691469</v>
      </c>
      <c r="J29" s="38">
        <v>26.86219809</v>
      </c>
      <c r="K29" s="38">
        <v>27.83082486</v>
      </c>
      <c r="L29" s="38">
        <v>28.56273603</v>
      </c>
      <c r="M29" s="38">
        <v>28.89612238</v>
      </c>
      <c r="N29" s="38">
        <v>28.88271398</v>
      </c>
      <c r="O29" s="38">
        <v>28.67474588</v>
      </c>
      <c r="P29" s="38">
        <v>28.42327604</v>
      </c>
      <c r="Q29" s="38">
        <v>28.23118984</v>
      </c>
      <c r="R29" s="38">
        <v>27.66125787</v>
      </c>
      <c r="S29" s="38">
        <v>26.87850135</v>
      </c>
      <c r="T29" s="38">
        <v>26.04872929</v>
      </c>
      <c r="U29" s="38">
        <v>25.25511367</v>
      </c>
      <c r="V29" s="38">
        <v>24.52410366</v>
      </c>
      <c r="W29" s="38">
        <v>23.85410653</v>
      </c>
      <c r="X29" s="38">
        <v>23.23170421</v>
      </c>
      <c r="Y29" s="38">
        <v>22.64189276</v>
      </c>
      <c r="Z29" s="38">
        <v>22.072178</v>
      </c>
      <c r="AA29" s="38">
        <v>21.51348193</v>
      </c>
      <c r="AB29" s="38">
        <v>20.95511852</v>
      </c>
      <c r="AC29" s="38">
        <v>20.38831635</v>
      </c>
      <c r="AD29" s="38">
        <v>19.81225854</v>
      </c>
      <c r="AE29" s="38">
        <v>19.22979467</v>
      </c>
      <c r="AF29" s="38">
        <v>18.64537058</v>
      </c>
      <c r="AG29" s="38">
        <v>18.06245745</v>
      </c>
      <c r="AH29" s="38">
        <v>17.48342789</v>
      </c>
      <c r="AI29" s="38">
        <v>16.91100654</v>
      </c>
      <c r="AJ29" s="38">
        <v>16.34776119</v>
      </c>
      <c r="AK29" s="38">
        <v>15.79588602</v>
      </c>
    </row>
    <row r="30" ht="14.25" customHeight="1">
      <c r="A30" s="38" t="s">
        <v>180</v>
      </c>
      <c r="B30" s="38">
        <v>6.596469694</v>
      </c>
      <c r="C30" s="38">
        <v>6.769430132</v>
      </c>
      <c r="D30" s="38">
        <v>6.971297587</v>
      </c>
      <c r="E30" s="38">
        <v>7.171165937</v>
      </c>
      <c r="F30" s="38">
        <v>7.390695835</v>
      </c>
      <c r="G30" s="38">
        <v>7.631694858</v>
      </c>
      <c r="H30" s="38">
        <v>7.876138507</v>
      </c>
      <c r="I30" s="38">
        <v>8.348752237</v>
      </c>
      <c r="J30" s="38">
        <v>9.145387302</v>
      </c>
      <c r="K30" s="38">
        <v>10.09414052</v>
      </c>
      <c r="L30" s="38">
        <v>10.991243</v>
      </c>
      <c r="M30" s="38">
        <v>11.75849169</v>
      </c>
      <c r="N30" s="38">
        <v>12.39284599</v>
      </c>
      <c r="O30" s="38">
        <v>12.9390471</v>
      </c>
      <c r="P30" s="38">
        <v>13.45742641</v>
      </c>
      <c r="Q30" s="38">
        <v>14.00842176</v>
      </c>
      <c r="R30" s="38">
        <v>14.10732359</v>
      </c>
      <c r="S30" s="38">
        <v>13.96510573</v>
      </c>
      <c r="T30" s="38">
        <v>13.73311938</v>
      </c>
      <c r="U30" s="38">
        <v>13.49078683</v>
      </c>
      <c r="V30" s="38">
        <v>13.27189695</v>
      </c>
      <c r="W30" s="38">
        <v>13.0862523</v>
      </c>
      <c r="X30" s="38">
        <v>12.9320705</v>
      </c>
      <c r="Y30" s="38">
        <v>12.80371245</v>
      </c>
      <c r="Z30" s="38">
        <v>12.69524925</v>
      </c>
      <c r="AA30" s="38">
        <v>12.60178842</v>
      </c>
      <c r="AB30" s="38">
        <v>12.51743822</v>
      </c>
      <c r="AC30" s="38">
        <v>12.43703626</v>
      </c>
      <c r="AD30" s="38">
        <v>12.35920038</v>
      </c>
      <c r="AE30" s="38">
        <v>12.28435101</v>
      </c>
      <c r="AF30" s="38">
        <v>12.21379146</v>
      </c>
      <c r="AG30" s="38">
        <v>12.14827401</v>
      </c>
      <c r="AH30" s="38">
        <v>12.0879698</v>
      </c>
      <c r="AI30" s="38">
        <v>12.03347176</v>
      </c>
      <c r="AJ30" s="38">
        <v>11.98550182</v>
      </c>
      <c r="AK30" s="38">
        <v>11.94477186</v>
      </c>
    </row>
    <row r="31" ht="14.25" customHeight="1">
      <c r="A31" s="38" t="s">
        <v>150</v>
      </c>
      <c r="B31" s="38">
        <v>25790.12515</v>
      </c>
      <c r="C31" s="38">
        <v>26162.90307</v>
      </c>
      <c r="D31" s="38">
        <v>26518.16511</v>
      </c>
      <c r="E31" s="38">
        <v>27214.96058</v>
      </c>
      <c r="F31" s="38">
        <v>28231.34518</v>
      </c>
      <c r="G31" s="38">
        <v>29298.98971</v>
      </c>
      <c r="H31" s="38">
        <v>30407.4715</v>
      </c>
      <c r="I31" s="38">
        <v>31616.74086</v>
      </c>
      <c r="J31" s="38">
        <v>32927.06364</v>
      </c>
      <c r="K31" s="38">
        <v>34337.91391</v>
      </c>
      <c r="L31" s="38">
        <v>35830.22266</v>
      </c>
      <c r="M31" s="38">
        <v>37377.47567</v>
      </c>
      <c r="N31" s="38">
        <v>38971.23181</v>
      </c>
      <c r="O31" s="38">
        <v>40614.51513</v>
      </c>
      <c r="P31" s="38">
        <v>42316.77334</v>
      </c>
      <c r="Q31" s="38">
        <v>44100.10512</v>
      </c>
      <c r="R31" s="38">
        <v>46434.00984</v>
      </c>
      <c r="S31" s="38">
        <v>49116.4401</v>
      </c>
      <c r="T31" s="38">
        <v>52089.41963</v>
      </c>
      <c r="U31" s="38">
        <v>55328.2888</v>
      </c>
      <c r="V31" s="38">
        <v>58820.12525</v>
      </c>
      <c r="W31" s="38">
        <v>62552.81402</v>
      </c>
      <c r="X31" s="38">
        <v>66509.15802</v>
      </c>
      <c r="Y31" s="38">
        <v>70663.93127</v>
      </c>
      <c r="Z31" s="38">
        <v>74982.36691</v>
      </c>
      <c r="AA31" s="38">
        <v>79419.30302</v>
      </c>
      <c r="AB31" s="38">
        <v>83991.17243</v>
      </c>
      <c r="AC31" s="38">
        <v>88754.165</v>
      </c>
      <c r="AD31" s="38">
        <v>93716.77597</v>
      </c>
      <c r="AE31" s="38">
        <v>98891.03781</v>
      </c>
      <c r="AF31" s="38">
        <v>104290.5974</v>
      </c>
      <c r="AG31" s="38">
        <v>109930.6084</v>
      </c>
      <c r="AH31" s="38">
        <v>115828.0288</v>
      </c>
      <c r="AI31" s="38">
        <v>122001.7771</v>
      </c>
      <c r="AJ31" s="38">
        <v>128472.7738</v>
      </c>
      <c r="AK31" s="38">
        <v>135264.1429</v>
      </c>
    </row>
    <row r="32" ht="14.25" customHeight="1">
      <c r="A32" s="38" t="s">
        <v>158</v>
      </c>
      <c r="B32" s="38">
        <v>5303.627666</v>
      </c>
      <c r="C32" s="38">
        <v>5433.776078</v>
      </c>
      <c r="D32" s="38">
        <v>5589.22736</v>
      </c>
      <c r="E32" s="38">
        <v>5831.769992</v>
      </c>
      <c r="F32" s="38">
        <v>6157.966625</v>
      </c>
      <c r="G32" s="38">
        <v>6512.60781</v>
      </c>
      <c r="H32" s="38">
        <v>6896.345798</v>
      </c>
      <c r="I32" s="38">
        <v>7306.330618</v>
      </c>
      <c r="J32" s="38">
        <v>7745.820272</v>
      </c>
      <c r="K32" s="38">
        <v>8219.423815</v>
      </c>
      <c r="L32" s="38">
        <v>8730.853326</v>
      </c>
      <c r="M32" s="38">
        <v>9287.23862</v>
      </c>
      <c r="N32" s="38">
        <v>9899.644374</v>
      </c>
      <c r="O32" s="38">
        <v>10578.31804</v>
      </c>
      <c r="P32" s="38">
        <v>11331.39688</v>
      </c>
      <c r="Q32" s="38">
        <v>12163.3171</v>
      </c>
      <c r="R32" s="38">
        <v>12805.89891</v>
      </c>
      <c r="S32" s="38">
        <v>13400.85816</v>
      </c>
      <c r="T32" s="38">
        <v>14021.03995</v>
      </c>
      <c r="U32" s="38">
        <v>14692.79935</v>
      </c>
      <c r="V32" s="38">
        <v>15421.35041</v>
      </c>
      <c r="W32" s="38">
        <v>16202.92341</v>
      </c>
      <c r="X32" s="38">
        <v>17029.93802</v>
      </c>
      <c r="Y32" s="38">
        <v>17892.92012</v>
      </c>
      <c r="Z32" s="38">
        <v>18780.922</v>
      </c>
      <c r="AA32" s="38">
        <v>19681.41678</v>
      </c>
      <c r="AB32" s="38">
        <v>20595.99717</v>
      </c>
      <c r="AC32" s="38">
        <v>21537.22746</v>
      </c>
      <c r="AD32" s="38">
        <v>22508.66152</v>
      </c>
      <c r="AE32" s="38">
        <v>23513.18648</v>
      </c>
      <c r="AF32" s="38">
        <v>24553.41163</v>
      </c>
      <c r="AG32" s="38">
        <v>25631.9539</v>
      </c>
      <c r="AH32" s="38">
        <v>26751.69916</v>
      </c>
      <c r="AI32" s="38">
        <v>27915.95661</v>
      </c>
      <c r="AJ32" s="38">
        <v>29128.47214</v>
      </c>
      <c r="AK32" s="38">
        <v>30393.4723</v>
      </c>
    </row>
    <row r="33" ht="14.25" customHeight="1">
      <c r="A33" s="38" t="s">
        <v>166</v>
      </c>
      <c r="B33" s="38">
        <v>45086.4618</v>
      </c>
      <c r="C33" s="38">
        <v>45634.2008</v>
      </c>
      <c r="D33" s="38">
        <v>46183.59001</v>
      </c>
      <c r="E33" s="38">
        <v>47433.00286</v>
      </c>
      <c r="F33" s="38">
        <v>49309.7165</v>
      </c>
      <c r="G33" s="38">
        <v>51254.66455</v>
      </c>
      <c r="H33" s="38">
        <v>53289.35472</v>
      </c>
      <c r="I33" s="38">
        <v>55371.66333</v>
      </c>
      <c r="J33" s="38">
        <v>57533.70533</v>
      </c>
      <c r="K33" s="38">
        <v>59837.2663</v>
      </c>
      <c r="L33" s="38">
        <v>62302.89064</v>
      </c>
      <c r="M33" s="38">
        <v>64920.67433</v>
      </c>
      <c r="N33" s="38">
        <v>67693.01868</v>
      </c>
      <c r="O33" s="38">
        <v>70623.20769</v>
      </c>
      <c r="P33" s="38">
        <v>73719.24857</v>
      </c>
      <c r="Q33" s="38">
        <v>76992.2153</v>
      </c>
      <c r="R33" s="38">
        <v>80909.04509</v>
      </c>
      <c r="S33" s="38">
        <v>85398.02919</v>
      </c>
      <c r="T33" s="38">
        <v>90380.82681</v>
      </c>
      <c r="U33" s="38">
        <v>95806.91198</v>
      </c>
      <c r="V33" s="38">
        <v>101637.9924</v>
      </c>
      <c r="W33" s="38">
        <v>107837.6783</v>
      </c>
      <c r="X33" s="38">
        <v>114364.2555</v>
      </c>
      <c r="Y33" s="38">
        <v>121165.4132</v>
      </c>
      <c r="Z33" s="38">
        <v>128174.9402</v>
      </c>
      <c r="AA33" s="38">
        <v>135310.6523</v>
      </c>
      <c r="AB33" s="38">
        <v>142616.4586</v>
      </c>
      <c r="AC33" s="38">
        <v>150211.0245</v>
      </c>
      <c r="AD33" s="38">
        <v>158107.5141</v>
      </c>
      <c r="AE33" s="38">
        <v>166321.5683</v>
      </c>
      <c r="AF33" s="38">
        <v>174873.0673</v>
      </c>
      <c r="AG33" s="38">
        <v>183785.9447</v>
      </c>
      <c r="AH33" s="38">
        <v>193087.4436</v>
      </c>
      <c r="AI33" s="38">
        <v>202807.8494</v>
      </c>
      <c r="AJ33" s="38">
        <v>212981.0792</v>
      </c>
      <c r="AK33" s="38">
        <v>223644.964</v>
      </c>
    </row>
    <row r="34" ht="14.25" customHeight="1">
      <c r="A34" s="38" t="s">
        <v>174</v>
      </c>
      <c r="B34" s="38">
        <v>2194.228188</v>
      </c>
      <c r="C34" s="38">
        <v>2231.143051</v>
      </c>
      <c r="D34" s="38">
        <v>2260.810107</v>
      </c>
      <c r="E34" s="38">
        <v>2298.042363</v>
      </c>
      <c r="F34" s="38">
        <v>2346.46156</v>
      </c>
      <c r="G34" s="38">
        <v>2397.691816</v>
      </c>
      <c r="H34" s="38">
        <v>2469.112253</v>
      </c>
      <c r="I34" s="38">
        <v>2620.5187</v>
      </c>
      <c r="J34" s="38">
        <v>2843.952496</v>
      </c>
      <c r="K34" s="38">
        <v>3057.845509</v>
      </c>
      <c r="L34" s="38">
        <v>3221.187732</v>
      </c>
      <c r="M34" s="38">
        <v>3351.825875</v>
      </c>
      <c r="N34" s="38">
        <v>3467.949734</v>
      </c>
      <c r="O34" s="38">
        <v>3585.245423</v>
      </c>
      <c r="P34" s="38">
        <v>3714.478969</v>
      </c>
      <c r="Q34" s="38">
        <v>3862.072808</v>
      </c>
      <c r="R34" s="38">
        <v>3904.610991</v>
      </c>
      <c r="S34" s="38">
        <v>3965.407658</v>
      </c>
      <c r="T34" s="38">
        <v>4045.453703</v>
      </c>
      <c r="U34" s="38">
        <v>4138.594178</v>
      </c>
      <c r="V34" s="38">
        <v>4240.254784</v>
      </c>
      <c r="W34" s="38">
        <v>4347.007074</v>
      </c>
      <c r="X34" s="38">
        <v>4456.057916</v>
      </c>
      <c r="Y34" s="38">
        <v>4564.981354</v>
      </c>
      <c r="Z34" s="38">
        <v>4671.528017</v>
      </c>
      <c r="AA34" s="38">
        <v>4773.482325</v>
      </c>
      <c r="AB34" s="38">
        <v>4871.077359</v>
      </c>
      <c r="AC34" s="38">
        <v>4966.267134</v>
      </c>
      <c r="AD34" s="38">
        <v>5059.512417</v>
      </c>
      <c r="AE34" s="38">
        <v>5151.154944</v>
      </c>
      <c r="AF34" s="38">
        <v>5241.541921</v>
      </c>
      <c r="AG34" s="38">
        <v>5330.989925</v>
      </c>
      <c r="AH34" s="38">
        <v>5419.785189</v>
      </c>
      <c r="AI34" s="38">
        <v>5508.200848</v>
      </c>
      <c r="AJ34" s="38">
        <v>5596.49044</v>
      </c>
      <c r="AK34" s="38">
        <v>5684.892064</v>
      </c>
    </row>
    <row r="35" ht="14.25" customHeight="1">
      <c r="A35" s="38" t="s">
        <v>182</v>
      </c>
      <c r="B35" s="38">
        <v>71.85720921</v>
      </c>
      <c r="C35" s="38">
        <v>85.06358103</v>
      </c>
      <c r="D35" s="38">
        <v>95.00470531</v>
      </c>
      <c r="E35" s="38">
        <v>109.9256037</v>
      </c>
      <c r="F35" s="38">
        <v>128.1535616</v>
      </c>
      <c r="G35" s="38">
        <v>146.5324508</v>
      </c>
      <c r="H35" s="38">
        <v>157.3250377</v>
      </c>
      <c r="I35" s="38">
        <v>186.8707067</v>
      </c>
      <c r="J35" s="38">
        <v>228.9662579</v>
      </c>
      <c r="K35" s="38">
        <v>267.6470233</v>
      </c>
      <c r="L35" s="38">
        <v>310.821555</v>
      </c>
      <c r="M35" s="38">
        <v>365.1540967</v>
      </c>
      <c r="N35" s="38">
        <v>422.8998378</v>
      </c>
      <c r="O35" s="38">
        <v>479.3851241</v>
      </c>
      <c r="P35" s="38">
        <v>532.9799689</v>
      </c>
      <c r="Q35" s="38">
        <v>586.5250076</v>
      </c>
      <c r="R35" s="38">
        <v>579.0848359</v>
      </c>
      <c r="S35" s="38">
        <v>595.3384394</v>
      </c>
      <c r="T35" s="38">
        <v>616.5928327</v>
      </c>
      <c r="U35" s="38">
        <v>639.7436133</v>
      </c>
      <c r="V35" s="38">
        <v>664.8504062</v>
      </c>
      <c r="W35" s="38">
        <v>692.5169601</v>
      </c>
      <c r="X35" s="38">
        <v>723.3856799</v>
      </c>
      <c r="Y35" s="38">
        <v>758.026727</v>
      </c>
      <c r="Z35" s="38">
        <v>796.9078772</v>
      </c>
      <c r="AA35" s="38">
        <v>840.385739</v>
      </c>
      <c r="AB35" s="38">
        <v>889.4496557</v>
      </c>
      <c r="AC35" s="38">
        <v>945.0837889</v>
      </c>
      <c r="AD35" s="38">
        <v>1007.316073</v>
      </c>
      <c r="AE35" s="38">
        <v>1076.174319</v>
      </c>
      <c r="AF35" s="38">
        <v>1151.664721</v>
      </c>
      <c r="AG35" s="38">
        <v>1233.796397</v>
      </c>
      <c r="AH35" s="38">
        <v>1322.61201</v>
      </c>
      <c r="AI35" s="38">
        <v>1418.1956</v>
      </c>
      <c r="AJ35" s="38">
        <v>1520.678126</v>
      </c>
      <c r="AK35" s="38">
        <v>1630.248099</v>
      </c>
    </row>
    <row r="36" ht="14.25" customHeight="1">
      <c r="A36" s="38" t="s">
        <v>151</v>
      </c>
      <c r="B36" s="38">
        <v>73412.88958</v>
      </c>
      <c r="C36" s="38">
        <v>74608.86748</v>
      </c>
      <c r="D36" s="38">
        <v>75772.02817</v>
      </c>
      <c r="E36" s="38">
        <v>77822.54201</v>
      </c>
      <c r="F36" s="38">
        <v>80834.88408</v>
      </c>
      <c r="G36" s="38">
        <v>84139.63682</v>
      </c>
      <c r="H36" s="38">
        <v>87716.53861</v>
      </c>
      <c r="I36" s="38">
        <v>91524.69441</v>
      </c>
      <c r="J36" s="38">
        <v>95608.06394</v>
      </c>
      <c r="K36" s="38">
        <v>99975.20204</v>
      </c>
      <c r="L36" s="38">
        <v>104574.8484</v>
      </c>
      <c r="M36" s="38">
        <v>109385.9921</v>
      </c>
      <c r="N36" s="38">
        <v>114447.7367</v>
      </c>
      <c r="O36" s="38">
        <v>119815.862</v>
      </c>
      <c r="P36" s="38">
        <v>125549.3472</v>
      </c>
      <c r="Q36" s="38">
        <v>131696.9981</v>
      </c>
      <c r="R36" s="38">
        <v>138396.2755</v>
      </c>
      <c r="S36" s="38">
        <v>145835.0983</v>
      </c>
      <c r="T36" s="38">
        <v>154043.8468</v>
      </c>
      <c r="U36" s="38">
        <v>163013.7223</v>
      </c>
      <c r="V36" s="38">
        <v>172715.3355</v>
      </c>
      <c r="W36" s="38">
        <v>183101.7433</v>
      </c>
      <c r="X36" s="38">
        <v>194105.838</v>
      </c>
      <c r="Y36" s="38">
        <v>205637.113</v>
      </c>
      <c r="Z36" s="38">
        <v>217578.89</v>
      </c>
      <c r="AA36" s="38">
        <v>229786.2698</v>
      </c>
      <c r="AB36" s="38">
        <v>242272.2106</v>
      </c>
      <c r="AC36" s="38">
        <v>255180.3809</v>
      </c>
      <c r="AD36" s="38">
        <v>268555.057</v>
      </c>
      <c r="AE36" s="38">
        <v>282434.9736</v>
      </c>
      <c r="AF36" s="38">
        <v>296860.9759</v>
      </c>
      <c r="AG36" s="38">
        <v>311877.7986</v>
      </c>
      <c r="AH36" s="38">
        <v>327534.886</v>
      </c>
      <c r="AI36" s="38">
        <v>343886.9079</v>
      </c>
      <c r="AJ36" s="38">
        <v>360993.8656</v>
      </c>
      <c r="AK36" s="38">
        <v>378921.49</v>
      </c>
    </row>
    <row r="37" ht="14.25" customHeight="1">
      <c r="A37" s="38" t="s">
        <v>159</v>
      </c>
      <c r="B37" s="38">
        <v>8375.689119</v>
      </c>
      <c r="C37" s="38">
        <v>8587.70131</v>
      </c>
      <c r="D37" s="38">
        <v>8840.108648</v>
      </c>
      <c r="E37" s="38">
        <v>9225.128848</v>
      </c>
      <c r="F37" s="38">
        <v>9743.062352</v>
      </c>
      <c r="G37" s="38">
        <v>10311.82893</v>
      </c>
      <c r="H37" s="38">
        <v>10908.66802</v>
      </c>
      <c r="I37" s="38">
        <v>11526.82976</v>
      </c>
      <c r="J37" s="38">
        <v>12177.91236</v>
      </c>
      <c r="K37" s="38">
        <v>12875.28573</v>
      </c>
      <c r="L37" s="38">
        <v>13630.94431</v>
      </c>
      <c r="M37" s="38">
        <v>14464.43256</v>
      </c>
      <c r="N37" s="38">
        <v>15398.89116</v>
      </c>
      <c r="O37" s="38">
        <v>16453.71049</v>
      </c>
      <c r="P37" s="38">
        <v>17642.60843</v>
      </c>
      <c r="Q37" s="38">
        <v>18970.161</v>
      </c>
      <c r="R37" s="38">
        <v>19951.18945</v>
      </c>
      <c r="S37" s="38">
        <v>20847.76705</v>
      </c>
      <c r="T37" s="38">
        <v>21782.56629</v>
      </c>
      <c r="U37" s="38">
        <v>22801.14645</v>
      </c>
      <c r="V37" s="38">
        <v>23912.30313</v>
      </c>
      <c r="W37" s="38">
        <v>25109.08776</v>
      </c>
      <c r="X37" s="38">
        <v>26378.01781</v>
      </c>
      <c r="Y37" s="38">
        <v>27702.54302</v>
      </c>
      <c r="Z37" s="38">
        <v>29063.85696</v>
      </c>
      <c r="AA37" s="38">
        <v>30440.75719</v>
      </c>
      <c r="AB37" s="38">
        <v>31833.03584</v>
      </c>
      <c r="AC37" s="38">
        <v>33258.25761</v>
      </c>
      <c r="AD37" s="38">
        <v>34722.02065</v>
      </c>
      <c r="AE37" s="38">
        <v>36228.64896</v>
      </c>
      <c r="AF37" s="38">
        <v>37782.13809</v>
      </c>
      <c r="AG37" s="38">
        <v>39386.60879</v>
      </c>
      <c r="AH37" s="38">
        <v>41046.68244</v>
      </c>
      <c r="AI37" s="38">
        <v>42767.71285</v>
      </c>
      <c r="AJ37" s="38">
        <v>44555.78792</v>
      </c>
      <c r="AK37" s="38">
        <v>46417.76731</v>
      </c>
    </row>
    <row r="38" ht="14.25" customHeight="1">
      <c r="A38" s="38" t="s">
        <v>167</v>
      </c>
      <c r="B38" s="38">
        <v>60088.07615</v>
      </c>
      <c r="C38" s="38">
        <v>60852.04489</v>
      </c>
      <c r="D38" s="38">
        <v>61584.24151</v>
      </c>
      <c r="E38" s="38">
        <v>63179.73145</v>
      </c>
      <c r="F38" s="38">
        <v>65592.48031</v>
      </c>
      <c r="G38" s="38">
        <v>68128.68417</v>
      </c>
      <c r="H38" s="38">
        <v>70806.1492</v>
      </c>
      <c r="I38" s="38">
        <v>73578.99891</v>
      </c>
      <c r="J38" s="38">
        <v>76492.36389</v>
      </c>
      <c r="K38" s="38">
        <v>79580.5174</v>
      </c>
      <c r="L38" s="38">
        <v>82837.60835</v>
      </c>
      <c r="M38" s="38">
        <v>86263.57209</v>
      </c>
      <c r="N38" s="38">
        <v>89881.39311</v>
      </c>
      <c r="O38" s="38">
        <v>93711.9954</v>
      </c>
      <c r="P38" s="38">
        <v>97775.53936</v>
      </c>
      <c r="Q38" s="38">
        <v>102086.3952</v>
      </c>
      <c r="R38" s="38">
        <v>107148.52</v>
      </c>
      <c r="S38" s="38">
        <v>113002.3051</v>
      </c>
      <c r="T38" s="38">
        <v>119533.7717</v>
      </c>
      <c r="U38" s="38">
        <v>126664.277</v>
      </c>
      <c r="V38" s="38">
        <v>134336.3883</v>
      </c>
      <c r="W38" s="38">
        <v>142498.2188</v>
      </c>
      <c r="X38" s="38">
        <v>151092.2894</v>
      </c>
      <c r="Y38" s="38">
        <v>160047.8873</v>
      </c>
      <c r="Z38" s="38">
        <v>169276.3785</v>
      </c>
      <c r="AA38" s="38">
        <v>178668.3443</v>
      </c>
      <c r="AB38" s="38">
        <v>188271.4651</v>
      </c>
      <c r="AC38" s="38">
        <v>198234.2293</v>
      </c>
      <c r="AD38" s="38">
        <v>208579.7834</v>
      </c>
      <c r="AE38" s="38">
        <v>219330.9501</v>
      </c>
      <c r="AF38" s="38">
        <v>230515.0577</v>
      </c>
      <c r="AG38" s="38">
        <v>242164.2804</v>
      </c>
      <c r="AH38" s="38">
        <v>254314.9916</v>
      </c>
      <c r="AI38" s="38">
        <v>267007.5477</v>
      </c>
      <c r="AJ38" s="38">
        <v>280286.9365</v>
      </c>
      <c r="AK38" s="38">
        <v>294203.1489</v>
      </c>
    </row>
    <row r="39" ht="14.25" customHeight="1">
      <c r="A39" s="38" t="s">
        <v>175</v>
      </c>
      <c r="B39" s="38">
        <v>6037.734874</v>
      </c>
      <c r="C39" s="38">
        <v>6152.678995</v>
      </c>
      <c r="D39" s="38">
        <v>6243.255402</v>
      </c>
      <c r="E39" s="38">
        <v>6342.891559</v>
      </c>
      <c r="F39" s="38">
        <v>6469.804497</v>
      </c>
      <c r="G39" s="38">
        <v>6608.495038</v>
      </c>
      <c r="H39" s="38">
        <v>6796.607902</v>
      </c>
      <c r="I39" s="38">
        <v>7203.421764</v>
      </c>
      <c r="J39" s="38">
        <v>7830.695407</v>
      </c>
      <c r="K39" s="38">
        <v>8449.280522</v>
      </c>
      <c r="L39" s="38">
        <v>8906.706991</v>
      </c>
      <c r="M39" s="38">
        <v>9243.983645</v>
      </c>
      <c r="N39" s="38">
        <v>9538.013296</v>
      </c>
      <c r="O39" s="38">
        <v>9856.860694</v>
      </c>
      <c r="P39" s="38">
        <v>10243.49441</v>
      </c>
      <c r="Q39" s="38">
        <v>10716.44579</v>
      </c>
      <c r="R39" s="38">
        <v>10939.1969</v>
      </c>
      <c r="S39" s="38">
        <v>11172.13791</v>
      </c>
      <c r="T39" s="38">
        <v>11460.73156</v>
      </c>
      <c r="U39" s="38">
        <v>11800.84766</v>
      </c>
      <c r="V39" s="38">
        <v>12179.23932</v>
      </c>
      <c r="W39" s="38">
        <v>12582.36642</v>
      </c>
      <c r="X39" s="38">
        <v>12997.91395</v>
      </c>
      <c r="Y39" s="38">
        <v>13414.69945</v>
      </c>
      <c r="Z39" s="38">
        <v>13822.18346</v>
      </c>
      <c r="AA39" s="38">
        <v>14209.96282</v>
      </c>
      <c r="AB39" s="38">
        <v>14574.25728</v>
      </c>
      <c r="AC39" s="38">
        <v>14917.89522</v>
      </c>
      <c r="AD39" s="38">
        <v>15242.04089</v>
      </c>
      <c r="AE39" s="38">
        <v>15547.91205</v>
      </c>
      <c r="AF39" s="38">
        <v>15837.09832</v>
      </c>
      <c r="AG39" s="38">
        <v>16111.38573</v>
      </c>
      <c r="AH39" s="38">
        <v>16372.64487</v>
      </c>
      <c r="AI39" s="38">
        <v>16622.82804</v>
      </c>
      <c r="AJ39" s="38">
        <v>16863.91002</v>
      </c>
      <c r="AK39" s="38">
        <v>17097.86218</v>
      </c>
    </row>
    <row r="40" ht="14.25" customHeight="1">
      <c r="A40" s="38" t="s">
        <v>183</v>
      </c>
      <c r="B40" s="38">
        <v>2588.374994</v>
      </c>
      <c r="C40" s="38">
        <v>2673.004687</v>
      </c>
      <c r="D40" s="38">
        <v>2741.527054</v>
      </c>
      <c r="E40" s="38">
        <v>2825.963171</v>
      </c>
      <c r="F40" s="38">
        <v>2936.594085</v>
      </c>
      <c r="G40" s="38">
        <v>3059.834132</v>
      </c>
      <c r="H40" s="38">
        <v>3226.130241</v>
      </c>
      <c r="I40" s="38">
        <v>3559.156608</v>
      </c>
      <c r="J40" s="38">
        <v>4041.88613</v>
      </c>
      <c r="K40" s="38">
        <v>4502.310033</v>
      </c>
      <c r="L40" s="38">
        <v>4858.730138</v>
      </c>
      <c r="M40" s="38">
        <v>5157.297766</v>
      </c>
      <c r="N40" s="38">
        <v>5439.889017</v>
      </c>
      <c r="O40" s="38">
        <v>5741.646406</v>
      </c>
      <c r="P40" s="38">
        <v>6084.565923</v>
      </c>
      <c r="Q40" s="38">
        <v>6479.486814</v>
      </c>
      <c r="R40" s="38">
        <v>6649.344055</v>
      </c>
      <c r="S40" s="38">
        <v>6845.627637</v>
      </c>
      <c r="T40" s="38">
        <v>7076.584829</v>
      </c>
      <c r="U40" s="38">
        <v>7336.736643</v>
      </c>
      <c r="V40" s="38">
        <v>7619.017632</v>
      </c>
      <c r="W40" s="38">
        <v>7916.72166</v>
      </c>
      <c r="X40" s="38">
        <v>8223.748859</v>
      </c>
      <c r="Y40" s="38">
        <v>8534.466954</v>
      </c>
      <c r="Z40" s="38">
        <v>8843.434543</v>
      </c>
      <c r="AA40" s="38">
        <v>9145.135376</v>
      </c>
      <c r="AB40" s="38">
        <v>9438.6862</v>
      </c>
      <c r="AC40" s="38">
        <v>9727.225434</v>
      </c>
      <c r="AD40" s="38">
        <v>10011.96234</v>
      </c>
      <c r="AE40" s="38">
        <v>10294.0872</v>
      </c>
      <c r="AF40" s="38">
        <v>10574.90996</v>
      </c>
      <c r="AG40" s="38">
        <v>10855.77836</v>
      </c>
      <c r="AH40" s="38">
        <v>11138.06484</v>
      </c>
      <c r="AI40" s="38">
        <v>11423.18715</v>
      </c>
      <c r="AJ40" s="38">
        <v>11712.57863</v>
      </c>
      <c r="AK40" s="38">
        <v>12007.69133</v>
      </c>
    </row>
    <row r="41" ht="14.25" customHeight="1">
      <c r="A41" s="38" t="s">
        <v>468</v>
      </c>
      <c r="B41" s="38">
        <v>7243.763939</v>
      </c>
      <c r="C41" s="38">
        <v>7358.060747</v>
      </c>
      <c r="D41" s="38">
        <v>7497.008304</v>
      </c>
      <c r="E41" s="38">
        <v>7722.173123</v>
      </c>
      <c r="F41" s="38">
        <v>8049.300265</v>
      </c>
      <c r="G41" s="38">
        <v>8427.768174</v>
      </c>
      <c r="H41" s="38">
        <v>9098.292508</v>
      </c>
      <c r="I41" s="38">
        <v>9469.126997</v>
      </c>
      <c r="J41" s="38">
        <v>9564.158258</v>
      </c>
      <c r="K41" s="38">
        <v>9555.811629</v>
      </c>
      <c r="L41" s="38">
        <v>9550.958286</v>
      </c>
      <c r="M41" s="38">
        <v>9627.29664</v>
      </c>
      <c r="N41" s="38">
        <v>9869.626026</v>
      </c>
      <c r="O41" s="38">
        <v>10304.63529</v>
      </c>
      <c r="P41" s="38">
        <v>10934.33959</v>
      </c>
      <c r="Q41" s="38">
        <v>11689.75527</v>
      </c>
      <c r="R41" s="38">
        <v>12096.63031</v>
      </c>
      <c r="S41" s="38">
        <v>12513.70958</v>
      </c>
      <c r="T41" s="38">
        <v>12974.74802</v>
      </c>
      <c r="U41" s="38">
        <v>13480.6061</v>
      </c>
      <c r="V41" s="38">
        <v>14025.12308</v>
      </c>
      <c r="W41" s="38">
        <v>14597.78875</v>
      </c>
      <c r="X41" s="38">
        <v>15183.93372</v>
      </c>
      <c r="Y41" s="38">
        <v>15765.07723</v>
      </c>
      <c r="Z41" s="38">
        <v>16319.48495</v>
      </c>
      <c r="AA41" s="38">
        <v>16822.99724</v>
      </c>
      <c r="AB41" s="38">
        <v>17264.46691</v>
      </c>
      <c r="AC41" s="38">
        <v>17648.61225</v>
      </c>
      <c r="AD41" s="38">
        <v>17979.30676</v>
      </c>
      <c r="AE41" s="38">
        <v>18261.58849</v>
      </c>
      <c r="AF41" s="38">
        <v>18501.61082</v>
      </c>
      <c r="AG41" s="38">
        <v>18706.0059</v>
      </c>
      <c r="AH41" s="38">
        <v>18881.5187</v>
      </c>
      <c r="AI41" s="38">
        <v>19034.96784</v>
      </c>
      <c r="AJ41" s="38">
        <v>19173.05135</v>
      </c>
      <c r="AK41" s="38">
        <v>19302.24928</v>
      </c>
    </row>
    <row r="42" ht="14.25" customHeight="1">
      <c r="A42" s="38" t="s">
        <v>469</v>
      </c>
      <c r="B42" s="38">
        <v>1139.855096</v>
      </c>
      <c r="C42" s="38">
        <v>1179.903234</v>
      </c>
      <c r="D42" s="38">
        <v>1226.287701</v>
      </c>
      <c r="E42" s="38">
        <v>1289.311474</v>
      </c>
      <c r="F42" s="38">
        <v>1370.798106</v>
      </c>
      <c r="G42" s="38">
        <v>1461.721966</v>
      </c>
      <c r="H42" s="38">
        <v>1519.716995</v>
      </c>
      <c r="I42" s="38">
        <v>1534.49359</v>
      </c>
      <c r="J42" s="38">
        <v>1517.988801</v>
      </c>
      <c r="K42" s="38">
        <v>1492.666845</v>
      </c>
      <c r="L42" s="38">
        <v>1478.549385</v>
      </c>
      <c r="M42" s="38">
        <v>1491.872185</v>
      </c>
      <c r="N42" s="38">
        <v>1542.591148</v>
      </c>
      <c r="O42" s="38">
        <v>1634.467449</v>
      </c>
      <c r="P42" s="38">
        <v>1766.666437</v>
      </c>
      <c r="Q42" s="38">
        <v>1932.181204</v>
      </c>
      <c r="R42" s="38">
        <v>1970.024372</v>
      </c>
      <c r="S42" s="38">
        <v>2005.966316</v>
      </c>
      <c r="T42" s="38">
        <v>2054.577414</v>
      </c>
      <c r="U42" s="38">
        <v>2118.51495</v>
      </c>
      <c r="V42" s="38">
        <v>2196.332819</v>
      </c>
      <c r="W42" s="38">
        <v>2285.102952</v>
      </c>
      <c r="X42" s="38">
        <v>2381.318888</v>
      </c>
      <c r="Y42" s="38">
        <v>2481.159672</v>
      </c>
      <c r="Z42" s="38">
        <v>2580.502944</v>
      </c>
      <c r="AA42" s="38">
        <v>2674.88441</v>
      </c>
      <c r="AB42" s="38">
        <v>2761.720732</v>
      </c>
      <c r="AC42" s="38">
        <v>2840.672092</v>
      </c>
      <c r="AD42" s="38">
        <v>2911.136498</v>
      </c>
      <c r="AE42" s="38">
        <v>2972.807182</v>
      </c>
      <c r="AF42" s="38">
        <v>3025.732644</v>
      </c>
      <c r="AG42" s="38">
        <v>3070.250774</v>
      </c>
      <c r="AH42" s="38">
        <v>3106.942408</v>
      </c>
      <c r="AI42" s="38">
        <v>3136.618708</v>
      </c>
      <c r="AJ42" s="38">
        <v>3160.270243</v>
      </c>
      <c r="AK42" s="38">
        <v>3179.021254</v>
      </c>
    </row>
    <row r="43" ht="14.25" customHeight="1">
      <c r="A43" s="38" t="s">
        <v>470</v>
      </c>
      <c r="B43" s="38">
        <v>1409.732069</v>
      </c>
      <c r="C43" s="38">
        <v>1446.813954</v>
      </c>
      <c r="D43" s="38">
        <v>1479.674807</v>
      </c>
      <c r="E43" s="38">
        <v>1525.325323</v>
      </c>
      <c r="F43" s="38">
        <v>1586.712523</v>
      </c>
      <c r="G43" s="38">
        <v>1651.830201</v>
      </c>
      <c r="H43" s="38">
        <v>1722.528297</v>
      </c>
      <c r="I43" s="38">
        <v>1736.617943</v>
      </c>
      <c r="J43" s="38">
        <v>1706.449533</v>
      </c>
      <c r="K43" s="38">
        <v>1663.733435</v>
      </c>
      <c r="L43" s="38">
        <v>1625.237332</v>
      </c>
      <c r="M43" s="38">
        <v>1605.000414</v>
      </c>
      <c r="N43" s="38">
        <v>1614.883328</v>
      </c>
      <c r="O43" s="38">
        <v>1657.695153</v>
      </c>
      <c r="P43" s="38">
        <v>1731.365124</v>
      </c>
      <c r="Q43" s="38">
        <v>1825.642707</v>
      </c>
      <c r="R43" s="38">
        <v>1845.847795</v>
      </c>
      <c r="S43" s="38">
        <v>1882.68499</v>
      </c>
      <c r="T43" s="38">
        <v>1936.131467</v>
      </c>
      <c r="U43" s="38">
        <v>2002.583045</v>
      </c>
      <c r="V43" s="38">
        <v>2078.821059</v>
      </c>
      <c r="W43" s="38">
        <v>2161.894809</v>
      </c>
      <c r="X43" s="38">
        <v>2248.815273</v>
      </c>
      <c r="Y43" s="38">
        <v>2336.395382</v>
      </c>
      <c r="Z43" s="38">
        <v>2421.185033</v>
      </c>
      <c r="AA43" s="38">
        <v>2499.479543</v>
      </c>
      <c r="AB43" s="38">
        <v>2569.764258</v>
      </c>
      <c r="AC43" s="38">
        <v>2632.658338</v>
      </c>
      <c r="AD43" s="38">
        <v>2688.096565</v>
      </c>
      <c r="AE43" s="38">
        <v>2736.267025</v>
      </c>
      <c r="AF43" s="38">
        <v>2777.653867</v>
      </c>
      <c r="AG43" s="38">
        <v>2812.927455</v>
      </c>
      <c r="AH43" s="38">
        <v>2842.871526</v>
      </c>
      <c r="AI43" s="38">
        <v>2868.362681</v>
      </c>
      <c r="AJ43" s="38">
        <v>2890.331893</v>
      </c>
      <c r="AK43" s="38">
        <v>2909.737103</v>
      </c>
    </row>
    <row r="44" ht="14.25" customHeight="1">
      <c r="A44" s="38" t="s">
        <v>471</v>
      </c>
      <c r="B44" s="38">
        <v>52.02356244</v>
      </c>
      <c r="C44" s="38">
        <v>53.05100586</v>
      </c>
      <c r="D44" s="38">
        <v>54.03599194</v>
      </c>
      <c r="E44" s="38">
        <v>55.10290263</v>
      </c>
      <c r="F44" s="38">
        <v>56.36232019</v>
      </c>
      <c r="G44" s="38">
        <v>57.74403801</v>
      </c>
      <c r="H44" s="38">
        <v>57.48330875</v>
      </c>
      <c r="I44" s="38">
        <v>56.23977679</v>
      </c>
      <c r="J44" s="38">
        <v>54.74522118</v>
      </c>
      <c r="K44" s="38">
        <v>53.06524169</v>
      </c>
      <c r="L44" s="38">
        <v>51.21162895</v>
      </c>
      <c r="M44" s="38">
        <v>49.79247515</v>
      </c>
      <c r="N44" s="38">
        <v>49.34462602</v>
      </c>
      <c r="O44" s="38">
        <v>50.07370595</v>
      </c>
      <c r="P44" s="38">
        <v>51.94380065</v>
      </c>
      <c r="Q44" s="38">
        <v>54.6923231</v>
      </c>
      <c r="R44" s="38">
        <v>56.76427428</v>
      </c>
      <c r="S44" s="38">
        <v>58.97058686</v>
      </c>
      <c r="T44" s="38">
        <v>61.60198899</v>
      </c>
      <c r="U44" s="38">
        <v>64.6890948</v>
      </c>
      <c r="V44" s="38">
        <v>68.18519275</v>
      </c>
      <c r="W44" s="38">
        <v>72.01961148</v>
      </c>
      <c r="X44" s="38">
        <v>76.1078191</v>
      </c>
      <c r="Y44" s="38">
        <v>80.35116682</v>
      </c>
      <c r="Z44" s="38">
        <v>84.63389408</v>
      </c>
      <c r="AA44" s="38">
        <v>88.82023975</v>
      </c>
      <c r="AB44" s="38">
        <v>92.80424541</v>
      </c>
      <c r="AC44" s="38">
        <v>96.53528057</v>
      </c>
      <c r="AD44" s="38">
        <v>99.97167156</v>
      </c>
      <c r="AE44" s="38">
        <v>103.0877395</v>
      </c>
      <c r="AF44" s="38">
        <v>105.8747605</v>
      </c>
      <c r="AG44" s="38">
        <v>108.3371476</v>
      </c>
      <c r="AH44" s="38">
        <v>110.4896792</v>
      </c>
      <c r="AI44" s="38">
        <v>112.3569553</v>
      </c>
      <c r="AJ44" s="38">
        <v>113.9715631</v>
      </c>
      <c r="AK44" s="38">
        <v>115.3723546</v>
      </c>
    </row>
    <row r="45" ht="14.25" customHeight="1">
      <c r="A45" s="38" t="s">
        <v>472</v>
      </c>
      <c r="B45" s="38">
        <v>8764.557019</v>
      </c>
      <c r="C45" s="38">
        <v>9007.292821</v>
      </c>
      <c r="D45" s="38">
        <v>9206.31607</v>
      </c>
      <c r="E45" s="38">
        <v>9443.889401</v>
      </c>
      <c r="F45" s="38">
        <v>9761.283239</v>
      </c>
      <c r="G45" s="38">
        <v>10122.13291</v>
      </c>
      <c r="H45" s="38">
        <v>10670.18556</v>
      </c>
      <c r="I45" s="38">
        <v>11728.9287</v>
      </c>
      <c r="J45" s="38">
        <v>13257.65677</v>
      </c>
      <c r="K45" s="38">
        <v>14713.02465</v>
      </c>
      <c r="L45" s="38">
        <v>15785.75068</v>
      </c>
      <c r="M45" s="38">
        <v>16617.59029</v>
      </c>
      <c r="N45" s="38">
        <v>17385.2375</v>
      </c>
      <c r="O45" s="38">
        <v>18228.66553</v>
      </c>
      <c r="P45" s="38">
        <v>19230.20504</v>
      </c>
      <c r="Q45" s="38">
        <v>20415.0545</v>
      </c>
      <c r="R45" s="38">
        <v>21042.20287</v>
      </c>
      <c r="S45" s="38">
        <v>21675.76363</v>
      </c>
      <c r="T45" s="38">
        <v>22409.79375</v>
      </c>
      <c r="U45" s="38">
        <v>23236.72426</v>
      </c>
      <c r="V45" s="38">
        <v>24132.17237</v>
      </c>
      <c r="W45" s="38">
        <v>25070.83443</v>
      </c>
      <c r="X45" s="38">
        <v>26029.17372</v>
      </c>
      <c r="Y45" s="38">
        <v>26985.3881</v>
      </c>
      <c r="Z45" s="38">
        <v>27918.60523</v>
      </c>
      <c r="AA45" s="38">
        <v>28808.03755</v>
      </c>
      <c r="AB45" s="38">
        <v>29646.88111</v>
      </c>
      <c r="AC45" s="38">
        <v>30442.5323</v>
      </c>
      <c r="AD45" s="38">
        <v>31199.17008</v>
      </c>
      <c r="AE45" s="38">
        <v>31921.00678</v>
      </c>
      <c r="AF45" s="38">
        <v>32612.79231</v>
      </c>
      <c r="AG45" s="38">
        <v>33279.40381</v>
      </c>
      <c r="AH45" s="38">
        <v>33925.67212</v>
      </c>
      <c r="AI45" s="38">
        <v>34556.41909</v>
      </c>
      <c r="AJ45" s="38">
        <v>35176.32824</v>
      </c>
      <c r="AK45" s="38">
        <v>35789.91577</v>
      </c>
    </row>
    <row r="46" ht="14.25" customHeight="1">
      <c r="A46" s="38" t="s">
        <v>473</v>
      </c>
      <c r="B46" s="38">
        <v>3463.306288</v>
      </c>
      <c r="C46" s="38">
        <v>3580.600948</v>
      </c>
      <c r="D46" s="38">
        <v>3708.164804</v>
      </c>
      <c r="E46" s="38">
        <v>3878.480107</v>
      </c>
      <c r="F46" s="38">
        <v>4099.16544</v>
      </c>
      <c r="G46" s="38">
        <v>4344.160846</v>
      </c>
      <c r="H46" s="38">
        <v>4501.901975</v>
      </c>
      <c r="I46" s="38">
        <v>4518.414269</v>
      </c>
      <c r="J46" s="38">
        <v>4440.45975</v>
      </c>
      <c r="K46" s="38">
        <v>4346.12715</v>
      </c>
      <c r="L46" s="38">
        <v>4289.152734</v>
      </c>
      <c r="M46" s="38">
        <v>4306.658979</v>
      </c>
      <c r="N46" s="38">
        <v>4422.230666</v>
      </c>
      <c r="O46" s="38">
        <v>4641.597507</v>
      </c>
      <c r="P46" s="38">
        <v>4958.350599</v>
      </c>
      <c r="Q46" s="38">
        <v>5349.428382</v>
      </c>
      <c r="R46" s="38">
        <v>5412.50552</v>
      </c>
      <c r="S46" s="38">
        <v>5494.758305</v>
      </c>
      <c r="T46" s="38">
        <v>5616.028358</v>
      </c>
      <c r="U46" s="38">
        <v>5774.535596</v>
      </c>
      <c r="V46" s="38">
        <v>5963.984567</v>
      </c>
      <c r="W46" s="38">
        <v>6176.722866</v>
      </c>
      <c r="X46" s="38">
        <v>6404.301743</v>
      </c>
      <c r="Y46" s="38">
        <v>6637.499736</v>
      </c>
      <c r="Z46" s="38">
        <v>6866.207205</v>
      </c>
      <c r="AA46" s="38">
        <v>7079.364332</v>
      </c>
      <c r="AB46" s="38">
        <v>7270.793377</v>
      </c>
      <c r="AC46" s="38">
        <v>7440.066367</v>
      </c>
      <c r="AD46" s="38">
        <v>7586.009526</v>
      </c>
      <c r="AE46" s="38">
        <v>7708.153602</v>
      </c>
      <c r="AF46" s="38">
        <v>7806.923784</v>
      </c>
      <c r="AG46" s="38">
        <v>7883.453067</v>
      </c>
      <c r="AH46" s="38">
        <v>7939.445864</v>
      </c>
      <c r="AI46" s="38">
        <v>7977.145325</v>
      </c>
      <c r="AJ46" s="38">
        <v>7999.196688</v>
      </c>
      <c r="AK46" s="38">
        <v>8008.526957</v>
      </c>
    </row>
    <row r="47" ht="14.25" customHeight="1">
      <c r="A47" s="38" t="s">
        <v>474</v>
      </c>
      <c r="B47" s="38">
        <v>4697.632055</v>
      </c>
      <c r="C47" s="38">
        <v>4684.975825</v>
      </c>
      <c r="D47" s="38">
        <v>4712.818499</v>
      </c>
      <c r="E47" s="38">
        <v>4809.309553</v>
      </c>
      <c r="F47" s="38">
        <v>4977.593722</v>
      </c>
      <c r="G47" s="38">
        <v>5182.967877</v>
      </c>
      <c r="H47" s="38">
        <v>5747.348891</v>
      </c>
      <c r="I47" s="38">
        <v>6057.461126</v>
      </c>
      <c r="J47" s="38">
        <v>6153.10446</v>
      </c>
      <c r="K47" s="38">
        <v>6138.88937</v>
      </c>
      <c r="L47" s="38">
        <v>6098.848953</v>
      </c>
      <c r="M47" s="38">
        <v>6103.487679</v>
      </c>
      <c r="N47" s="38">
        <v>6235.224702</v>
      </c>
      <c r="O47" s="38">
        <v>6513.629291</v>
      </c>
      <c r="P47" s="38">
        <v>6940.064697</v>
      </c>
      <c r="Q47" s="38">
        <v>7442.192965</v>
      </c>
      <c r="R47" s="38">
        <v>7861.41614</v>
      </c>
      <c r="S47" s="38">
        <v>8224.206384</v>
      </c>
      <c r="T47" s="38">
        <v>8573.60242</v>
      </c>
      <c r="U47" s="38">
        <v>8923.276918</v>
      </c>
      <c r="V47" s="38">
        <v>9276.989069</v>
      </c>
      <c r="W47" s="38">
        <v>9631.921776</v>
      </c>
      <c r="X47" s="38">
        <v>9979.850894</v>
      </c>
      <c r="Y47" s="38">
        <v>10308.21264</v>
      </c>
      <c r="Z47" s="38">
        <v>10601.21898</v>
      </c>
      <c r="AA47" s="38">
        <v>10841.12241</v>
      </c>
      <c r="AB47" s="38">
        <v>11020.05609</v>
      </c>
      <c r="AC47" s="38">
        <v>11142.85065</v>
      </c>
      <c r="AD47" s="38">
        <v>11214.89737</v>
      </c>
      <c r="AE47" s="38">
        <v>11242.91642</v>
      </c>
      <c r="AF47" s="38">
        <v>11234.49995</v>
      </c>
      <c r="AG47" s="38">
        <v>11197.3842</v>
      </c>
      <c r="AH47" s="38">
        <v>11139.01154</v>
      </c>
      <c r="AI47" s="38">
        <v>11066.39555</v>
      </c>
      <c r="AJ47" s="38">
        <v>10985.9599</v>
      </c>
      <c r="AK47" s="38">
        <v>10903.48673</v>
      </c>
    </row>
    <row r="48" ht="14.25" customHeight="1">
      <c r="A48" s="38" t="s">
        <v>475</v>
      </c>
      <c r="B48" s="38">
        <v>10448.99334</v>
      </c>
      <c r="C48" s="38">
        <v>10779.54499</v>
      </c>
      <c r="D48" s="38">
        <v>11042.33957</v>
      </c>
      <c r="E48" s="38">
        <v>11348.01256</v>
      </c>
      <c r="F48" s="38">
        <v>11747.69729</v>
      </c>
      <c r="G48" s="38">
        <v>12194.06856</v>
      </c>
      <c r="H48" s="38">
        <v>12818.9558</v>
      </c>
      <c r="I48" s="38">
        <v>13949.53162</v>
      </c>
      <c r="J48" s="38">
        <v>15507.43437</v>
      </c>
      <c r="K48" s="38">
        <v>16993.28528</v>
      </c>
      <c r="L48" s="38">
        <v>18103.70562</v>
      </c>
      <c r="M48" s="38">
        <v>18981.40535</v>
      </c>
      <c r="N48" s="38">
        <v>19804.22726</v>
      </c>
      <c r="O48" s="38">
        <v>20720.31032</v>
      </c>
      <c r="P48" s="38">
        <v>21816.1047</v>
      </c>
      <c r="Q48" s="38">
        <v>23125.70466</v>
      </c>
      <c r="R48" s="38">
        <v>23737.54796</v>
      </c>
      <c r="S48" s="38">
        <v>24418.13041</v>
      </c>
      <c r="T48" s="38">
        <v>25247.22186</v>
      </c>
      <c r="U48" s="38">
        <v>26205.30494</v>
      </c>
      <c r="V48" s="38">
        <v>27259.66088</v>
      </c>
      <c r="W48" s="38">
        <v>28378.99591</v>
      </c>
      <c r="X48" s="38">
        <v>29535.19678</v>
      </c>
      <c r="Y48" s="38">
        <v>30702.65917</v>
      </c>
      <c r="Z48" s="38">
        <v>31856.98587</v>
      </c>
      <c r="AA48" s="38">
        <v>32973.73225</v>
      </c>
      <c r="AB48" s="38">
        <v>34044.78778</v>
      </c>
      <c r="AC48" s="38">
        <v>35078.09324</v>
      </c>
      <c r="AD48" s="38">
        <v>36076.77468</v>
      </c>
      <c r="AE48" s="38">
        <v>37043.68719</v>
      </c>
      <c r="AF48" s="38">
        <v>37982.24066</v>
      </c>
      <c r="AG48" s="38">
        <v>38896.08783</v>
      </c>
      <c r="AH48" s="38">
        <v>39789.03703</v>
      </c>
      <c r="AI48" s="38">
        <v>40665.18441</v>
      </c>
      <c r="AJ48" s="38">
        <v>41528.79671</v>
      </c>
      <c r="AK48" s="38">
        <v>42384.28209</v>
      </c>
    </row>
    <row r="49" ht="14.25" customHeight="1">
      <c r="A49" s="38" t="s">
        <v>476</v>
      </c>
      <c r="B49" s="38">
        <v>3196.746184</v>
      </c>
      <c r="C49" s="38">
        <v>3159.953353</v>
      </c>
      <c r="D49" s="38">
        <v>3098.260777</v>
      </c>
      <c r="E49" s="38">
        <v>3064.700363</v>
      </c>
      <c r="F49" s="38">
        <v>3096.810313</v>
      </c>
      <c r="G49" s="38">
        <v>3200.187819</v>
      </c>
      <c r="H49" s="38">
        <v>3084.067521</v>
      </c>
      <c r="I49" s="38">
        <v>2821.774871</v>
      </c>
      <c r="J49" s="38">
        <v>2508.423823</v>
      </c>
      <c r="K49" s="38">
        <v>2241.888921</v>
      </c>
      <c r="L49" s="38">
        <v>2109.15719</v>
      </c>
      <c r="M49" s="38">
        <v>2173.929899</v>
      </c>
      <c r="N49" s="38">
        <v>2469.331913</v>
      </c>
      <c r="O49" s="38">
        <v>3023.863181</v>
      </c>
      <c r="P49" s="38">
        <v>3852.051517</v>
      </c>
      <c r="Q49" s="38">
        <v>4907.223114</v>
      </c>
      <c r="R49" s="38">
        <v>5356.58403</v>
      </c>
      <c r="S49" s="38">
        <v>5516.773299</v>
      </c>
      <c r="T49" s="38">
        <v>5593.67658</v>
      </c>
      <c r="U49" s="38">
        <v>5682.341351</v>
      </c>
      <c r="V49" s="38">
        <v>5817.219886</v>
      </c>
      <c r="W49" s="38">
        <v>6003.921342</v>
      </c>
      <c r="X49" s="38">
        <v>6233.705805</v>
      </c>
      <c r="Y49" s="38">
        <v>6489.64072</v>
      </c>
      <c r="Z49" s="38">
        <v>6748.885066</v>
      </c>
      <c r="AA49" s="38">
        <v>6983.652508</v>
      </c>
      <c r="AB49" s="38">
        <v>7175.115583</v>
      </c>
      <c r="AC49" s="38">
        <v>7321.772908</v>
      </c>
      <c r="AD49" s="38">
        <v>7425.311427</v>
      </c>
      <c r="AE49" s="38">
        <v>7488.388027</v>
      </c>
      <c r="AF49" s="38">
        <v>7514.306489</v>
      </c>
      <c r="AG49" s="38">
        <v>7506.78897</v>
      </c>
      <c r="AH49" s="38">
        <v>7470.20754</v>
      </c>
      <c r="AI49" s="38">
        <v>7410.061125</v>
      </c>
      <c r="AJ49" s="38">
        <v>7332.776456</v>
      </c>
      <c r="AK49" s="38">
        <v>7245.628046</v>
      </c>
    </row>
    <row r="50" ht="14.25" customHeight="1">
      <c r="A50" s="38" t="s">
        <v>477</v>
      </c>
      <c r="B50" s="38">
        <v>1581.664183</v>
      </c>
      <c r="C50" s="38">
        <v>1617.938317</v>
      </c>
      <c r="D50" s="38">
        <v>1654.791379</v>
      </c>
      <c r="E50" s="38">
        <v>1696.86525</v>
      </c>
      <c r="F50" s="38">
        <v>1750.665113</v>
      </c>
      <c r="G50" s="38">
        <v>1812.664543</v>
      </c>
      <c r="H50" s="38">
        <v>2331.195593</v>
      </c>
      <c r="I50" s="38">
        <v>2354.747403</v>
      </c>
      <c r="J50" s="38">
        <v>2147.513254</v>
      </c>
      <c r="K50" s="38">
        <v>1934.441751</v>
      </c>
      <c r="L50" s="38">
        <v>1803.187965</v>
      </c>
      <c r="M50" s="38">
        <v>1765.973563</v>
      </c>
      <c r="N50" s="38">
        <v>1847.042064</v>
      </c>
      <c r="O50" s="38">
        <v>2023.482544</v>
      </c>
      <c r="P50" s="38">
        <v>2280.770183</v>
      </c>
      <c r="Q50" s="38">
        <v>2536.265292</v>
      </c>
      <c r="R50" s="38">
        <v>2659.612369</v>
      </c>
      <c r="S50" s="38">
        <v>2736.892666</v>
      </c>
      <c r="T50" s="38">
        <v>2806.762308</v>
      </c>
      <c r="U50" s="38">
        <v>2882.907406</v>
      </c>
      <c r="V50" s="38">
        <v>2967.374423</v>
      </c>
      <c r="W50" s="38">
        <v>3056.792925</v>
      </c>
      <c r="X50" s="38">
        <v>3145.145189</v>
      </c>
      <c r="Y50" s="38">
        <v>3225.2521</v>
      </c>
      <c r="Z50" s="38">
        <v>3289.75199</v>
      </c>
      <c r="AA50" s="38">
        <v>3331.944998</v>
      </c>
      <c r="AB50" s="38">
        <v>3351.495931</v>
      </c>
      <c r="AC50" s="38">
        <v>3355.644757</v>
      </c>
      <c r="AD50" s="38">
        <v>3351.876826</v>
      </c>
      <c r="AE50" s="38">
        <v>3347.135087</v>
      </c>
      <c r="AF50" s="38">
        <v>3347.704912</v>
      </c>
      <c r="AG50" s="38">
        <v>3359.307553</v>
      </c>
      <c r="AH50" s="38">
        <v>3387.374795</v>
      </c>
      <c r="AI50" s="38">
        <v>3437.405387</v>
      </c>
      <c r="AJ50" s="38">
        <v>3515.233264</v>
      </c>
      <c r="AK50" s="38">
        <v>3627.323153</v>
      </c>
    </row>
    <row r="51" ht="14.25" customHeight="1">
      <c r="A51" s="38" t="s">
        <v>478</v>
      </c>
      <c r="B51" s="38">
        <v>507.3396768</v>
      </c>
      <c r="C51" s="38">
        <v>515.5937198</v>
      </c>
      <c r="D51" s="38">
        <v>524.6020501</v>
      </c>
      <c r="E51" s="38">
        <v>538.0820501</v>
      </c>
      <c r="F51" s="38">
        <v>557.893444</v>
      </c>
      <c r="G51" s="38">
        <v>582.5581179</v>
      </c>
      <c r="H51" s="38">
        <v>623.3682216</v>
      </c>
      <c r="I51" s="38">
        <v>664.3321466</v>
      </c>
      <c r="J51" s="38">
        <v>692.8968927</v>
      </c>
      <c r="K51" s="38">
        <v>711.627257</v>
      </c>
      <c r="L51" s="38">
        <v>726.5918468</v>
      </c>
      <c r="M51" s="38">
        <v>747.9329765</v>
      </c>
      <c r="N51" s="38">
        <v>778.4985641</v>
      </c>
      <c r="O51" s="38">
        <v>817.7952274</v>
      </c>
      <c r="P51" s="38">
        <v>863.4464948</v>
      </c>
      <c r="Q51" s="38">
        <v>912.4903524</v>
      </c>
      <c r="R51" s="38">
        <v>957.122041</v>
      </c>
      <c r="S51" s="38">
        <v>1000.635124</v>
      </c>
      <c r="T51" s="38">
        <v>1044.613532</v>
      </c>
      <c r="U51" s="38">
        <v>1089.735333</v>
      </c>
      <c r="V51" s="38">
        <v>1136.255394</v>
      </c>
      <c r="W51" s="38">
        <v>1184.234114</v>
      </c>
      <c r="X51" s="38">
        <v>1233.626577</v>
      </c>
      <c r="Y51" s="38">
        <v>1284.316262</v>
      </c>
      <c r="Z51" s="38">
        <v>1336.120733</v>
      </c>
      <c r="AA51" s="38">
        <v>1388.791017</v>
      </c>
      <c r="AB51" s="38">
        <v>1442.188041</v>
      </c>
      <c r="AC51" s="38">
        <v>1496.406344</v>
      </c>
      <c r="AD51" s="38">
        <v>1551.608567</v>
      </c>
      <c r="AE51" s="38">
        <v>1607.952698</v>
      </c>
      <c r="AF51" s="38">
        <v>1665.581794</v>
      </c>
      <c r="AG51" s="38">
        <v>1724.628654</v>
      </c>
      <c r="AH51" s="38">
        <v>1785.229239</v>
      </c>
      <c r="AI51" s="38">
        <v>1847.534469</v>
      </c>
      <c r="AJ51" s="38">
        <v>1911.70915</v>
      </c>
      <c r="AK51" s="38">
        <v>1977.933385</v>
      </c>
    </row>
    <row r="52" ht="14.25" customHeight="1">
      <c r="A52" s="38" t="s">
        <v>479</v>
      </c>
      <c r="B52" s="38">
        <v>10279.09394</v>
      </c>
      <c r="C52" s="38">
        <v>10499.18657</v>
      </c>
      <c r="D52" s="38">
        <v>10680.38536</v>
      </c>
      <c r="E52" s="38">
        <v>10881.68716</v>
      </c>
      <c r="F52" s="38">
        <v>11135.25384</v>
      </c>
      <c r="G52" s="38">
        <v>11413.60419</v>
      </c>
      <c r="H52" s="38">
        <v>11840.79264</v>
      </c>
      <c r="I52" s="38">
        <v>12580.42336</v>
      </c>
      <c r="J52" s="38">
        <v>13614.32178</v>
      </c>
      <c r="K52" s="38">
        <v>14614.22145</v>
      </c>
      <c r="L52" s="38">
        <v>15356.53797</v>
      </c>
      <c r="M52" s="38">
        <v>15919.59787</v>
      </c>
      <c r="N52" s="38">
        <v>16428.34639</v>
      </c>
      <c r="O52" s="38">
        <v>16986.73036</v>
      </c>
      <c r="P52" s="38">
        <v>17656.68089</v>
      </c>
      <c r="Q52" s="38">
        <v>18461.43986</v>
      </c>
      <c r="R52" s="38">
        <v>18866.1252</v>
      </c>
      <c r="S52" s="38">
        <v>19308.17439</v>
      </c>
      <c r="T52" s="38">
        <v>19849.90675</v>
      </c>
      <c r="U52" s="38">
        <v>20479.79848</v>
      </c>
      <c r="V52" s="38">
        <v>21174.23434</v>
      </c>
      <c r="W52" s="38">
        <v>21910.41469</v>
      </c>
      <c r="X52" s="38">
        <v>22668.29976</v>
      </c>
      <c r="Y52" s="38">
        <v>23430.24151</v>
      </c>
      <c r="Z52" s="38">
        <v>24180.08827</v>
      </c>
      <c r="AA52" s="38">
        <v>24902.29771</v>
      </c>
      <c r="AB52" s="38">
        <v>25591.54162</v>
      </c>
      <c r="AC52" s="38">
        <v>26252.59232</v>
      </c>
      <c r="AD52" s="38">
        <v>26887.81556</v>
      </c>
      <c r="AE52" s="38">
        <v>27499.42026</v>
      </c>
      <c r="AF52" s="38">
        <v>28090.02134</v>
      </c>
      <c r="AG52" s="38">
        <v>28662.44037</v>
      </c>
      <c r="AH52" s="38">
        <v>29219.58805</v>
      </c>
      <c r="AI52" s="38">
        <v>29764.50001</v>
      </c>
      <c r="AJ52" s="38">
        <v>30300.28369</v>
      </c>
      <c r="AK52" s="38">
        <v>30830.10833</v>
      </c>
    </row>
    <row r="53" ht="14.25" customHeight="1">
      <c r="A53" s="38" t="s">
        <v>480</v>
      </c>
      <c r="B53" s="38">
        <v>1372.721324</v>
      </c>
      <c r="C53" s="38">
        <v>1417.793212</v>
      </c>
      <c r="D53" s="38">
        <v>1453.441482</v>
      </c>
      <c r="E53" s="38">
        <v>1497.051811</v>
      </c>
      <c r="F53" s="38">
        <v>1554.308557</v>
      </c>
      <c r="G53" s="38">
        <v>1618.039405</v>
      </c>
      <c r="H53" s="38">
        <v>1702.933298</v>
      </c>
      <c r="I53" s="38">
        <v>1876.211243</v>
      </c>
      <c r="J53" s="38">
        <v>2129.940881</v>
      </c>
      <c r="K53" s="38">
        <v>2374.878137</v>
      </c>
      <c r="L53" s="38">
        <v>2566.936256</v>
      </c>
      <c r="M53" s="38">
        <v>2728.653058</v>
      </c>
      <c r="N53" s="38">
        <v>2881.322357</v>
      </c>
      <c r="O53" s="38">
        <v>3043.641599</v>
      </c>
      <c r="P53" s="38">
        <v>3227.712486</v>
      </c>
      <c r="Q53" s="38">
        <v>3440.003557</v>
      </c>
      <c r="R53" s="38">
        <v>3528.371738</v>
      </c>
      <c r="S53" s="38">
        <v>3631.522203</v>
      </c>
      <c r="T53" s="38">
        <v>3753.733599</v>
      </c>
      <c r="U53" s="38">
        <v>3891.924487</v>
      </c>
      <c r="V53" s="38">
        <v>4042.194436</v>
      </c>
      <c r="W53" s="38">
        <v>4200.860883</v>
      </c>
      <c r="X53" s="38">
        <v>4364.587415</v>
      </c>
      <c r="Y53" s="38">
        <v>4530.304507</v>
      </c>
      <c r="Z53" s="38">
        <v>4695.0553</v>
      </c>
      <c r="AA53" s="38">
        <v>4855.846804</v>
      </c>
      <c r="AB53" s="38">
        <v>5012.188586</v>
      </c>
      <c r="AC53" s="38">
        <v>5165.768924</v>
      </c>
      <c r="AD53" s="38">
        <v>5317.236497</v>
      </c>
      <c r="AE53" s="38">
        <v>5467.215924</v>
      </c>
      <c r="AF53" s="38">
        <v>5616.390104</v>
      </c>
      <c r="AG53" s="38">
        <v>5765.460324</v>
      </c>
      <c r="AH53" s="38">
        <v>5915.141129</v>
      </c>
      <c r="AI53" s="38">
        <v>6066.172963</v>
      </c>
      <c r="AJ53" s="38">
        <v>6219.306787</v>
      </c>
      <c r="AK53" s="38">
        <v>6375.3057</v>
      </c>
    </row>
    <row r="54" ht="14.25" customHeight="1">
      <c r="A54" s="38" t="s">
        <v>203</v>
      </c>
      <c r="B54" s="38">
        <v>3167.976612</v>
      </c>
      <c r="C54" s="38">
        <v>3232.697805</v>
      </c>
      <c r="D54" s="38">
        <v>3297.677033</v>
      </c>
      <c r="E54" s="38">
        <v>3394.424523</v>
      </c>
      <c r="F54" s="38">
        <v>3532.029998</v>
      </c>
      <c r="G54" s="38">
        <v>3689.226321</v>
      </c>
      <c r="H54" s="38">
        <v>3951.344562</v>
      </c>
      <c r="I54" s="38">
        <v>4145.514101</v>
      </c>
      <c r="J54" s="38">
        <v>4278.371152</v>
      </c>
      <c r="K54" s="38">
        <v>4382.458831</v>
      </c>
      <c r="L54" s="38">
        <v>4473.623432</v>
      </c>
      <c r="M54" s="38">
        <v>4581.059515</v>
      </c>
      <c r="N54" s="38">
        <v>4740.25688</v>
      </c>
      <c r="O54" s="38">
        <v>4969.223281</v>
      </c>
      <c r="P54" s="38">
        <v>5275.588302</v>
      </c>
      <c r="Q54" s="38">
        <v>5640.825203</v>
      </c>
      <c r="R54" s="38">
        <v>5812.953785</v>
      </c>
      <c r="S54" s="38">
        <v>6001.992831</v>
      </c>
      <c r="T54" s="38">
        <v>6219.593884</v>
      </c>
      <c r="U54" s="38">
        <v>6463.120565</v>
      </c>
      <c r="V54" s="38">
        <v>6727.690827</v>
      </c>
      <c r="W54" s="38">
        <v>7007.330961</v>
      </c>
      <c r="X54" s="38">
        <v>7294.94138</v>
      </c>
      <c r="Y54" s="38">
        <v>7582.29676</v>
      </c>
      <c r="Z54" s="38">
        <v>7860.119822</v>
      </c>
      <c r="AA54" s="38">
        <v>8118.266027</v>
      </c>
      <c r="AB54" s="38">
        <v>8352.506088</v>
      </c>
      <c r="AC54" s="38">
        <v>8565.346647</v>
      </c>
      <c r="AD54" s="38">
        <v>8758.398884</v>
      </c>
      <c r="AE54" s="38">
        <v>8933.620207</v>
      </c>
      <c r="AF54" s="38">
        <v>9093.378429</v>
      </c>
      <c r="AG54" s="38">
        <v>9240.218544</v>
      </c>
      <c r="AH54" s="38">
        <v>9376.739283</v>
      </c>
      <c r="AI54" s="38">
        <v>9505.594965</v>
      </c>
      <c r="AJ54" s="38">
        <v>9629.420485</v>
      </c>
      <c r="AK54" s="38">
        <v>9750.797644</v>
      </c>
    </row>
    <row r="55" ht="14.25" customHeight="1">
      <c r="A55" s="38" t="s">
        <v>204</v>
      </c>
      <c r="B55" s="38">
        <v>421.0064051</v>
      </c>
      <c r="C55" s="38">
        <v>436.1304254</v>
      </c>
      <c r="D55" s="38">
        <v>453.2552632</v>
      </c>
      <c r="E55" s="38">
        <v>476.3054238</v>
      </c>
      <c r="F55" s="38">
        <v>506.0326194</v>
      </c>
      <c r="G55" s="38">
        <v>539.1559161</v>
      </c>
      <c r="H55" s="38">
        <v>561.8047797</v>
      </c>
      <c r="I55" s="38">
        <v>571.7853596</v>
      </c>
      <c r="J55" s="38">
        <v>573.5984149</v>
      </c>
      <c r="K55" s="38">
        <v>573.1745736</v>
      </c>
      <c r="L55" s="38">
        <v>575.9562105</v>
      </c>
      <c r="M55" s="38">
        <v>587.7269053</v>
      </c>
      <c r="N55" s="38">
        <v>612.4744424</v>
      </c>
      <c r="O55" s="38">
        <v>652.213481</v>
      </c>
      <c r="P55" s="38">
        <v>707.3268686</v>
      </c>
      <c r="Q55" s="38">
        <v>775.9128512</v>
      </c>
      <c r="R55" s="38">
        <v>793.3255209</v>
      </c>
      <c r="S55" s="38">
        <v>809.7799554</v>
      </c>
      <c r="T55" s="38">
        <v>831.1865921</v>
      </c>
      <c r="U55" s="38">
        <v>858.6397201</v>
      </c>
      <c r="V55" s="38">
        <v>891.5615455</v>
      </c>
      <c r="W55" s="38">
        <v>928.7798482</v>
      </c>
      <c r="X55" s="38">
        <v>968.9090175</v>
      </c>
      <c r="Y55" s="38">
        <v>1010.464053</v>
      </c>
      <c r="Z55" s="38">
        <v>1051.86653</v>
      </c>
      <c r="AA55" s="38">
        <v>1091.424512</v>
      </c>
      <c r="AB55" s="38">
        <v>1128.204119</v>
      </c>
      <c r="AC55" s="38">
        <v>1162.151133</v>
      </c>
      <c r="AD55" s="38">
        <v>1193.091698</v>
      </c>
      <c r="AE55" s="38">
        <v>1220.955349</v>
      </c>
      <c r="AF55" s="38">
        <v>1245.797869</v>
      </c>
      <c r="AG55" s="38">
        <v>1267.776567</v>
      </c>
      <c r="AH55" s="38">
        <v>1287.134065</v>
      </c>
      <c r="AI55" s="38">
        <v>1304.194309</v>
      </c>
      <c r="AJ55" s="38">
        <v>1319.344063</v>
      </c>
      <c r="AK55" s="38">
        <v>1333.017025</v>
      </c>
    </row>
    <row r="56" ht="14.25" customHeight="1">
      <c r="A56" s="38" t="s">
        <v>205</v>
      </c>
      <c r="B56" s="38">
        <v>865.0426065</v>
      </c>
      <c r="C56" s="38">
        <v>893.2003599</v>
      </c>
      <c r="D56" s="38">
        <v>913.9231836</v>
      </c>
      <c r="E56" s="38">
        <v>939.0176898</v>
      </c>
      <c r="F56" s="38">
        <v>971.7848195</v>
      </c>
      <c r="G56" s="38">
        <v>1006.145514</v>
      </c>
      <c r="H56" s="38">
        <v>1049.217719</v>
      </c>
      <c r="I56" s="38">
        <v>1093.530457</v>
      </c>
      <c r="J56" s="38">
        <v>1144.160787</v>
      </c>
      <c r="K56" s="38">
        <v>1192.544733</v>
      </c>
      <c r="L56" s="38">
        <v>1230.346263</v>
      </c>
      <c r="M56" s="38">
        <v>1265.169107</v>
      </c>
      <c r="N56" s="38">
        <v>1306.910419</v>
      </c>
      <c r="O56" s="38">
        <v>1362.514294</v>
      </c>
      <c r="P56" s="38">
        <v>1435.585037</v>
      </c>
      <c r="Q56" s="38">
        <v>1524.779536</v>
      </c>
      <c r="R56" s="38">
        <v>1543.16474</v>
      </c>
      <c r="S56" s="38">
        <v>1576.585998</v>
      </c>
      <c r="T56" s="38">
        <v>1624.495228</v>
      </c>
      <c r="U56" s="38">
        <v>1683.357736</v>
      </c>
      <c r="V56" s="38">
        <v>1750.124403</v>
      </c>
      <c r="W56" s="38">
        <v>1822.199185</v>
      </c>
      <c r="X56" s="38">
        <v>1897.205014</v>
      </c>
      <c r="Y56" s="38">
        <v>1972.831738</v>
      </c>
      <c r="Z56" s="38">
        <v>2046.736183</v>
      </c>
      <c r="AA56" s="38">
        <v>2116.486818</v>
      </c>
      <c r="AB56" s="38">
        <v>2181.29928</v>
      </c>
      <c r="AC56" s="38">
        <v>2241.882674</v>
      </c>
      <c r="AD56" s="38">
        <v>2298.333219</v>
      </c>
      <c r="AE56" s="38">
        <v>2350.851016</v>
      </c>
      <c r="AF56" s="38">
        <v>2399.786735</v>
      </c>
      <c r="AG56" s="38">
        <v>2445.580656</v>
      </c>
      <c r="AH56" s="38">
        <v>2488.727778</v>
      </c>
      <c r="AI56" s="38">
        <v>2529.770994</v>
      </c>
      <c r="AJ56" s="38">
        <v>2569.279672</v>
      </c>
      <c r="AK56" s="38">
        <v>2607.83831</v>
      </c>
    </row>
    <row r="57" ht="14.25" customHeight="1">
      <c r="A57" s="38" t="s">
        <v>206</v>
      </c>
      <c r="B57" s="38">
        <v>6076.766924</v>
      </c>
      <c r="C57" s="38">
        <v>6226.820249</v>
      </c>
      <c r="D57" s="38">
        <v>6347.413321</v>
      </c>
      <c r="E57" s="38">
        <v>6471.060918</v>
      </c>
      <c r="F57" s="38">
        <v>6625.388438</v>
      </c>
      <c r="G57" s="38">
        <v>6796.895224</v>
      </c>
      <c r="H57" s="38">
        <v>7023.762364</v>
      </c>
      <c r="I57" s="38">
        <v>7512.819278</v>
      </c>
      <c r="J57" s="38">
        <v>8281.030798</v>
      </c>
      <c r="K57" s="38">
        <v>9048.74421</v>
      </c>
      <c r="L57" s="38">
        <v>9605.960874</v>
      </c>
      <c r="M57" s="38">
        <v>9997.824288</v>
      </c>
      <c r="N57" s="38">
        <v>10336.53442</v>
      </c>
      <c r="O57" s="38">
        <v>10721.69943</v>
      </c>
      <c r="P57" s="38">
        <v>11214.3305</v>
      </c>
      <c r="Q57" s="38">
        <v>11837.14478</v>
      </c>
      <c r="R57" s="38">
        <v>12181.48435</v>
      </c>
      <c r="S57" s="38">
        <v>12510.2058</v>
      </c>
      <c r="T57" s="38">
        <v>12908.71611</v>
      </c>
      <c r="U57" s="38">
        <v>13380.99554</v>
      </c>
      <c r="V57" s="38">
        <v>13910.49565</v>
      </c>
      <c r="W57" s="38">
        <v>14477.87723</v>
      </c>
      <c r="X57" s="38">
        <v>15064.8897</v>
      </c>
      <c r="Y57" s="38">
        <v>15654.70878</v>
      </c>
      <c r="Z57" s="38">
        <v>16231.37194</v>
      </c>
      <c r="AA57" s="38">
        <v>16779.09122</v>
      </c>
      <c r="AB57" s="38">
        <v>17289.99403</v>
      </c>
      <c r="AC57" s="38">
        <v>17765.56563</v>
      </c>
      <c r="AD57" s="38">
        <v>18207.06862</v>
      </c>
      <c r="AE57" s="38">
        <v>18616.11418</v>
      </c>
      <c r="AF57" s="38">
        <v>18995.02732</v>
      </c>
      <c r="AG57" s="38">
        <v>19346.58024</v>
      </c>
      <c r="AH57" s="38">
        <v>19673.77678</v>
      </c>
      <c r="AI57" s="38">
        <v>19979.81301</v>
      </c>
      <c r="AJ57" s="38">
        <v>20267.97409</v>
      </c>
      <c r="AK57" s="38">
        <v>20541.57445</v>
      </c>
    </row>
    <row r="58" ht="14.25" customHeight="1">
      <c r="A58" s="38" t="s">
        <v>207</v>
      </c>
      <c r="B58" s="38">
        <v>3674.360968</v>
      </c>
      <c r="C58" s="38">
        <v>3777.198183</v>
      </c>
      <c r="D58" s="38">
        <v>3861.18637</v>
      </c>
      <c r="E58" s="38">
        <v>3960.993628</v>
      </c>
      <c r="F58" s="38">
        <v>4094.042751</v>
      </c>
      <c r="G58" s="38">
        <v>4245.139948</v>
      </c>
      <c r="H58" s="38">
        <v>4472.723693</v>
      </c>
      <c r="I58" s="38">
        <v>4915.869496</v>
      </c>
      <c r="J58" s="38">
        <v>5557.688903</v>
      </c>
      <c r="K58" s="38">
        <v>6170.00184</v>
      </c>
      <c r="L58" s="38">
        <v>6622.222164</v>
      </c>
      <c r="M58" s="38">
        <v>6973.004448</v>
      </c>
      <c r="N58" s="38">
        <v>7295.744566</v>
      </c>
      <c r="O58" s="38">
        <v>7648.977569</v>
      </c>
      <c r="P58" s="38">
        <v>8067.237913</v>
      </c>
      <c r="Q58" s="38">
        <v>8561.686868</v>
      </c>
      <c r="R58" s="38">
        <v>8820.979428</v>
      </c>
      <c r="S58" s="38">
        <v>9084.026375</v>
      </c>
      <c r="T58" s="38">
        <v>9389.890489</v>
      </c>
      <c r="U58" s="38">
        <v>9735.133216</v>
      </c>
      <c r="V58" s="38">
        <v>10109.37476</v>
      </c>
      <c r="W58" s="38">
        <v>10501.93316</v>
      </c>
      <c r="X58" s="38">
        <v>10902.93139</v>
      </c>
      <c r="Y58" s="38">
        <v>11303.2675</v>
      </c>
      <c r="Z58" s="38">
        <v>11694.26285</v>
      </c>
      <c r="AA58" s="38">
        <v>12067.29426</v>
      </c>
      <c r="AB58" s="38">
        <v>12419.57034</v>
      </c>
      <c r="AC58" s="38">
        <v>12754.18903</v>
      </c>
      <c r="AD58" s="38">
        <v>13072.86964</v>
      </c>
      <c r="AE58" s="38">
        <v>13377.32594</v>
      </c>
      <c r="AF58" s="38">
        <v>13669.4862</v>
      </c>
      <c r="AG58" s="38">
        <v>13951.32889</v>
      </c>
      <c r="AH58" s="38">
        <v>14224.81441</v>
      </c>
      <c r="AI58" s="38">
        <v>14491.9025</v>
      </c>
      <c r="AJ58" s="38">
        <v>14754.49923</v>
      </c>
      <c r="AK58" s="38">
        <v>15014.44523</v>
      </c>
    </row>
    <row r="59" ht="14.25" customHeight="1">
      <c r="A59" s="38" t="s">
        <v>226</v>
      </c>
      <c r="B59" s="38">
        <v>1347.0</v>
      </c>
      <c r="C59" s="38">
        <v>1349.378438</v>
      </c>
      <c r="D59" s="38">
        <v>1349.333661</v>
      </c>
      <c r="E59" s="38">
        <v>1349.312936</v>
      </c>
      <c r="F59" s="38">
        <v>1349.559099</v>
      </c>
      <c r="G59" s="38">
        <v>1349.95828</v>
      </c>
      <c r="H59" s="38">
        <v>1348.805371</v>
      </c>
      <c r="I59" s="38">
        <v>1346.046234</v>
      </c>
      <c r="J59" s="38">
        <v>1342.062096</v>
      </c>
      <c r="K59" s="38">
        <v>1337.636475</v>
      </c>
      <c r="L59" s="38">
        <v>1333.618119</v>
      </c>
      <c r="M59" s="38">
        <v>1330.711867</v>
      </c>
      <c r="N59" s="38">
        <v>1329.21998</v>
      </c>
      <c r="O59" s="38">
        <v>1329.086992</v>
      </c>
      <c r="P59" s="38">
        <v>1329.989089</v>
      </c>
      <c r="Q59" s="38">
        <v>1331.432529</v>
      </c>
      <c r="R59" s="38">
        <v>1333.290491</v>
      </c>
      <c r="S59" s="38">
        <v>1335.509573</v>
      </c>
      <c r="T59" s="38">
        <v>1338.064093</v>
      </c>
      <c r="U59" s="38">
        <v>1340.920919</v>
      </c>
      <c r="V59" s="38">
        <v>1344.030619</v>
      </c>
      <c r="W59" s="38">
        <v>1347.333343</v>
      </c>
      <c r="X59" s="38">
        <v>1350.764971</v>
      </c>
      <c r="Y59" s="38">
        <v>1354.259935</v>
      </c>
      <c r="Z59" s="38">
        <v>1357.751466</v>
      </c>
      <c r="AA59" s="38">
        <v>1361.170728</v>
      </c>
      <c r="AB59" s="38">
        <v>1364.491688</v>
      </c>
      <c r="AC59" s="38">
        <v>1367.734992</v>
      </c>
      <c r="AD59" s="38">
        <v>1370.914335</v>
      </c>
      <c r="AE59" s="38">
        <v>1374.049066</v>
      </c>
      <c r="AF59" s="38">
        <v>1377.163966</v>
      </c>
      <c r="AG59" s="38">
        <v>1380.286917</v>
      </c>
      <c r="AH59" s="38">
        <v>1383.447412</v>
      </c>
      <c r="AI59" s="38">
        <v>1386.676087</v>
      </c>
      <c r="AJ59" s="38">
        <v>1390.00454</v>
      </c>
      <c r="AK59" s="38">
        <v>1393.465318</v>
      </c>
    </row>
    <row r="60" ht="14.25" customHeight="1">
      <c r="A60" s="38" t="s">
        <v>236</v>
      </c>
      <c r="B60" s="38">
        <v>1201.73825</v>
      </c>
      <c r="C60" s="38">
        <v>1242.438514</v>
      </c>
      <c r="D60" s="38">
        <v>1286.702103</v>
      </c>
      <c r="E60" s="38">
        <v>1345.800085</v>
      </c>
      <c r="F60" s="38">
        <v>1422.376046</v>
      </c>
      <c r="G60" s="38">
        <v>1507.387398</v>
      </c>
      <c r="H60" s="38">
        <v>1562.122248</v>
      </c>
      <c r="I60" s="38">
        <v>1567.851875</v>
      </c>
      <c r="J60" s="38">
        <v>1540.802311</v>
      </c>
      <c r="K60" s="38">
        <v>1508.069689</v>
      </c>
      <c r="L60" s="38">
        <v>1488.300044</v>
      </c>
      <c r="M60" s="38">
        <v>1494.374565</v>
      </c>
      <c r="N60" s="38">
        <v>1534.476971</v>
      </c>
      <c r="O60" s="38">
        <v>1610.595426</v>
      </c>
      <c r="P60" s="38">
        <v>1720.506094</v>
      </c>
      <c r="Q60" s="38">
        <v>1856.206806</v>
      </c>
      <c r="R60" s="38">
        <v>1878.094044</v>
      </c>
      <c r="S60" s="38">
        <v>1906.635071</v>
      </c>
      <c r="T60" s="38">
        <v>1948.714763</v>
      </c>
      <c r="U60" s="38">
        <v>2003.715446</v>
      </c>
      <c r="V60" s="38">
        <v>2069.452651</v>
      </c>
      <c r="W60" s="38">
        <v>2143.271057</v>
      </c>
      <c r="X60" s="38">
        <v>2222.23902</v>
      </c>
      <c r="Y60" s="38">
        <v>2303.156769</v>
      </c>
      <c r="Z60" s="38">
        <v>2382.516343</v>
      </c>
      <c r="AA60" s="38">
        <v>2456.48008</v>
      </c>
      <c r="AB60" s="38">
        <v>2522.904354</v>
      </c>
      <c r="AC60" s="38">
        <v>2581.640662</v>
      </c>
      <c r="AD60" s="38">
        <v>2632.281715</v>
      </c>
      <c r="AE60" s="38">
        <v>2674.664685</v>
      </c>
      <c r="AF60" s="38">
        <v>2708.937111</v>
      </c>
      <c r="AG60" s="38">
        <v>2735.49213</v>
      </c>
      <c r="AH60" s="38">
        <v>2754.921162</v>
      </c>
      <c r="AI60" s="38">
        <v>2768.002558</v>
      </c>
      <c r="AJ60" s="38">
        <v>2775.654196</v>
      </c>
      <c r="AK60" s="38">
        <v>2778.891722</v>
      </c>
    </row>
    <row r="61" ht="14.25" customHeight="1">
      <c r="A61" s="38" t="s">
        <v>246</v>
      </c>
      <c r="B61" s="38">
        <v>1609.770646</v>
      </c>
      <c r="C61" s="38">
        <v>1605.433646</v>
      </c>
      <c r="D61" s="38">
        <v>1614.974692</v>
      </c>
      <c r="E61" s="38">
        <v>1648.03996</v>
      </c>
      <c r="F61" s="38">
        <v>1705.707081</v>
      </c>
      <c r="G61" s="38">
        <v>1776.084089</v>
      </c>
      <c r="H61" s="38">
        <v>1969.484504</v>
      </c>
      <c r="I61" s="38">
        <v>2075.752846</v>
      </c>
      <c r="J61" s="38">
        <v>2108.527621</v>
      </c>
      <c r="K61" s="38">
        <v>2103.656436</v>
      </c>
      <c r="L61" s="38">
        <v>2089.935504</v>
      </c>
      <c r="M61" s="38">
        <v>2091.525089</v>
      </c>
      <c r="N61" s="38">
        <v>2136.668342</v>
      </c>
      <c r="O61" s="38">
        <v>2232.071203</v>
      </c>
      <c r="P61" s="38">
        <v>2378.200825</v>
      </c>
      <c r="Q61" s="38">
        <v>2550.268654</v>
      </c>
      <c r="R61" s="38">
        <v>2693.92681</v>
      </c>
      <c r="S61" s="38">
        <v>2818.246697</v>
      </c>
      <c r="T61" s="38">
        <v>2937.976696</v>
      </c>
      <c r="U61" s="38">
        <v>3057.802118</v>
      </c>
      <c r="V61" s="38">
        <v>3179.011151</v>
      </c>
      <c r="W61" s="38">
        <v>3300.63844</v>
      </c>
      <c r="X61" s="38">
        <v>3419.86576</v>
      </c>
      <c r="Y61" s="38">
        <v>3532.387793</v>
      </c>
      <c r="Z61" s="38">
        <v>3632.794337</v>
      </c>
      <c r="AA61" s="38">
        <v>3715.003733</v>
      </c>
      <c r="AB61" s="38">
        <v>3776.320199</v>
      </c>
      <c r="AC61" s="38">
        <v>3818.399075</v>
      </c>
      <c r="AD61" s="38">
        <v>3843.08783</v>
      </c>
      <c r="AE61" s="38">
        <v>3852.689316</v>
      </c>
      <c r="AF61" s="38">
        <v>3849.805186</v>
      </c>
      <c r="AG61" s="38">
        <v>3837.086468</v>
      </c>
      <c r="AH61" s="38">
        <v>3817.0835</v>
      </c>
      <c r="AI61" s="38">
        <v>3792.199665</v>
      </c>
      <c r="AJ61" s="38">
        <v>3764.636216</v>
      </c>
      <c r="AK61" s="38">
        <v>3736.374553</v>
      </c>
    </row>
    <row r="62" ht="14.25" customHeight="1">
      <c r="A62" s="38" t="s">
        <v>256</v>
      </c>
      <c r="B62" s="38">
        <v>9113.323294</v>
      </c>
      <c r="C62" s="38">
        <v>9401.268046</v>
      </c>
      <c r="D62" s="38">
        <v>9633.956988</v>
      </c>
      <c r="E62" s="38">
        <v>9888.1629</v>
      </c>
      <c r="F62" s="38">
        <v>10212.74515</v>
      </c>
      <c r="G62" s="38">
        <v>10574.15615</v>
      </c>
      <c r="H62" s="38">
        <v>11068.17222</v>
      </c>
      <c r="I62" s="38">
        <v>12038.73171</v>
      </c>
      <c r="J62" s="38">
        <v>13468.58349</v>
      </c>
      <c r="K62" s="38">
        <v>14867.6143</v>
      </c>
      <c r="L62" s="38">
        <v>15898.14592</v>
      </c>
      <c r="M62" s="38">
        <v>16664.81093</v>
      </c>
      <c r="N62" s="38">
        <v>17354.02108</v>
      </c>
      <c r="O62" s="38">
        <v>18127.48647</v>
      </c>
      <c r="P62" s="38">
        <v>19082.75068</v>
      </c>
      <c r="Q62" s="38">
        <v>20257.37651</v>
      </c>
      <c r="R62" s="38">
        <v>20857.56113</v>
      </c>
      <c r="S62" s="38">
        <v>21471.04553</v>
      </c>
      <c r="T62" s="38">
        <v>22216.71609</v>
      </c>
      <c r="U62" s="38">
        <v>23090.26212</v>
      </c>
      <c r="V62" s="38">
        <v>24061.37772</v>
      </c>
      <c r="W62" s="38">
        <v>25097.60665</v>
      </c>
      <c r="X62" s="38">
        <v>26168.93382</v>
      </c>
      <c r="Y62" s="38">
        <v>27247.83018</v>
      </c>
      <c r="Z62" s="38">
        <v>28308.13826</v>
      </c>
      <c r="AA62" s="38">
        <v>29323.8581</v>
      </c>
      <c r="AB62" s="38">
        <v>30283.76407</v>
      </c>
      <c r="AC62" s="38">
        <v>31192.70782</v>
      </c>
      <c r="AD62" s="38">
        <v>32053.26844</v>
      </c>
      <c r="AE62" s="38">
        <v>32868.23937</v>
      </c>
      <c r="AF62" s="38">
        <v>33641.34682</v>
      </c>
      <c r="AG62" s="38">
        <v>34376.85809</v>
      </c>
      <c r="AH62" s="38">
        <v>35079.33344</v>
      </c>
      <c r="AI62" s="38">
        <v>35753.644</v>
      </c>
      <c r="AJ62" s="38">
        <v>36404.82043</v>
      </c>
      <c r="AK62" s="38">
        <v>37037.98147</v>
      </c>
    </row>
    <row r="63" ht="14.25" customHeight="1">
      <c r="A63" s="38" t="s">
        <v>266</v>
      </c>
      <c r="B63" s="38">
        <v>933.3213242</v>
      </c>
      <c r="C63" s="38">
        <v>967.5283776</v>
      </c>
      <c r="D63" s="38">
        <v>988.4877269</v>
      </c>
      <c r="E63" s="38">
        <v>1010.486302</v>
      </c>
      <c r="F63" s="38">
        <v>1038.891252</v>
      </c>
      <c r="G63" s="38">
        <v>1068.977005</v>
      </c>
      <c r="H63" s="38">
        <v>1110.268778</v>
      </c>
      <c r="I63" s="38">
        <v>1211.136028</v>
      </c>
      <c r="J63" s="38">
        <v>1374.874538</v>
      </c>
      <c r="K63" s="38">
        <v>1549.947285</v>
      </c>
      <c r="L63" s="38">
        <v>1698.109354</v>
      </c>
      <c r="M63" s="38">
        <v>1823.361817</v>
      </c>
      <c r="N63" s="38">
        <v>1937.53436</v>
      </c>
      <c r="O63" s="38">
        <v>2055.387959</v>
      </c>
      <c r="P63" s="38">
        <v>2188.621938</v>
      </c>
      <c r="Q63" s="38">
        <v>2345.064738</v>
      </c>
      <c r="R63" s="38">
        <v>2389.035345</v>
      </c>
      <c r="S63" s="38">
        <v>2451.154085</v>
      </c>
      <c r="T63" s="38">
        <v>2532.410666</v>
      </c>
      <c r="U63" s="38">
        <v>2628.54617</v>
      </c>
      <c r="V63" s="38">
        <v>2735.375045</v>
      </c>
      <c r="W63" s="38">
        <v>2849.270898</v>
      </c>
      <c r="X63" s="38">
        <v>2967.072937</v>
      </c>
      <c r="Y63" s="38">
        <v>3085.934152</v>
      </c>
      <c r="Z63" s="38">
        <v>3203.15692</v>
      </c>
      <c r="AA63" s="38">
        <v>3316.050203</v>
      </c>
      <c r="AB63" s="38">
        <v>3424.093548</v>
      </c>
      <c r="AC63" s="38">
        <v>3528.652564</v>
      </c>
      <c r="AD63" s="38">
        <v>3630.209751</v>
      </c>
      <c r="AE63" s="38">
        <v>3729.224254</v>
      </c>
      <c r="AF63" s="38">
        <v>3826.223466</v>
      </c>
      <c r="AG63" s="38">
        <v>3921.76128</v>
      </c>
      <c r="AH63" s="38">
        <v>4016.406803</v>
      </c>
      <c r="AI63" s="38">
        <v>4110.753465</v>
      </c>
      <c r="AJ63" s="38">
        <v>4205.402154</v>
      </c>
      <c r="AK63" s="38">
        <v>4300.9596</v>
      </c>
    </row>
    <row r="64" ht="14.25" customHeight="1">
      <c r="A64" s="38" t="s">
        <v>272</v>
      </c>
      <c r="B64" s="38">
        <v>396.4</v>
      </c>
      <c r="C64" s="38">
        <v>407.0292095</v>
      </c>
      <c r="D64" s="38">
        <v>421.614837</v>
      </c>
      <c r="E64" s="38">
        <v>442.1420877</v>
      </c>
      <c r="F64" s="38">
        <v>469.255613</v>
      </c>
      <c r="G64" s="38">
        <v>501.4032203</v>
      </c>
      <c r="H64" s="38">
        <v>543.1907868</v>
      </c>
      <c r="I64" s="38">
        <v>612.7011867</v>
      </c>
      <c r="J64" s="38">
        <v>698.6925289</v>
      </c>
      <c r="K64" s="38">
        <v>764.5804919</v>
      </c>
      <c r="L64" s="38">
        <v>805.0574509</v>
      </c>
      <c r="M64" s="38">
        <v>838.3589207</v>
      </c>
      <c r="N64" s="38">
        <v>873.6198644</v>
      </c>
      <c r="O64" s="38">
        <v>914.4869452</v>
      </c>
      <c r="P64" s="38">
        <v>961.153102</v>
      </c>
      <c r="Q64" s="38">
        <v>1012.171639</v>
      </c>
      <c r="R64" s="38">
        <v>1052.258535</v>
      </c>
      <c r="S64" s="38">
        <v>1088.599756</v>
      </c>
      <c r="T64" s="38">
        <v>1124.371708</v>
      </c>
      <c r="U64" s="38">
        <v>1160.790857</v>
      </c>
      <c r="V64" s="38">
        <v>1198.227797</v>
      </c>
      <c r="W64" s="38">
        <v>1236.724063</v>
      </c>
      <c r="X64" s="38">
        <v>1276.202849</v>
      </c>
      <c r="Y64" s="38">
        <v>1316.542877</v>
      </c>
      <c r="Z64" s="38">
        <v>1357.592371</v>
      </c>
      <c r="AA64" s="38">
        <v>1399.166879</v>
      </c>
      <c r="AB64" s="38">
        <v>1441.194657</v>
      </c>
      <c r="AC64" s="38">
        <v>1483.801232</v>
      </c>
      <c r="AD64" s="38">
        <v>1527.159872</v>
      </c>
      <c r="AE64" s="38">
        <v>1571.428653</v>
      </c>
      <c r="AF64" s="38">
        <v>1616.740528</v>
      </c>
      <c r="AG64" s="38">
        <v>1663.209466</v>
      </c>
      <c r="AH64" s="38">
        <v>1710.942043</v>
      </c>
      <c r="AI64" s="38">
        <v>1760.04414</v>
      </c>
      <c r="AJ64" s="38">
        <v>1810.620949</v>
      </c>
      <c r="AK64" s="38">
        <v>1862.780205</v>
      </c>
    </row>
    <row r="65" ht="14.25" customHeight="1">
      <c r="A65" s="38" t="s">
        <v>233</v>
      </c>
      <c r="B65" s="38">
        <v>1844.0</v>
      </c>
      <c r="C65" s="38">
        <v>1844.0</v>
      </c>
      <c r="D65" s="38">
        <v>1844.0</v>
      </c>
      <c r="E65" s="38">
        <v>1844.0</v>
      </c>
      <c r="F65" s="38">
        <v>1844.0</v>
      </c>
      <c r="G65" s="38">
        <v>1844.0</v>
      </c>
      <c r="H65" s="38">
        <v>1844.0</v>
      </c>
      <c r="I65" s="38">
        <v>1844.0</v>
      </c>
      <c r="J65" s="38">
        <v>1844.0</v>
      </c>
      <c r="K65" s="38">
        <v>1844.0</v>
      </c>
      <c r="L65" s="38">
        <v>1844.0</v>
      </c>
      <c r="M65" s="38">
        <v>1844.0</v>
      </c>
      <c r="N65" s="38">
        <v>1844.0</v>
      </c>
      <c r="O65" s="38">
        <v>1844.0</v>
      </c>
      <c r="P65" s="38">
        <v>1844.0</v>
      </c>
      <c r="Q65" s="38">
        <v>1844.0</v>
      </c>
      <c r="R65" s="38">
        <v>1844.0</v>
      </c>
      <c r="S65" s="38">
        <v>1844.0</v>
      </c>
      <c r="T65" s="38">
        <v>1844.0</v>
      </c>
      <c r="U65" s="38">
        <v>1844.0</v>
      </c>
      <c r="V65" s="38">
        <v>1844.0</v>
      </c>
      <c r="W65" s="38">
        <v>1844.0</v>
      </c>
      <c r="X65" s="38">
        <v>1844.0</v>
      </c>
      <c r="Y65" s="38">
        <v>1844.0</v>
      </c>
      <c r="Z65" s="38">
        <v>1844.0</v>
      </c>
      <c r="AA65" s="38">
        <v>1844.0</v>
      </c>
      <c r="AB65" s="38">
        <v>1844.0</v>
      </c>
      <c r="AC65" s="38">
        <v>1844.0</v>
      </c>
      <c r="AD65" s="38">
        <v>1844.0</v>
      </c>
      <c r="AE65" s="38">
        <v>1844.0</v>
      </c>
      <c r="AF65" s="38">
        <v>1844.0</v>
      </c>
      <c r="AG65" s="38">
        <v>1844.0</v>
      </c>
      <c r="AH65" s="38">
        <v>1844.0</v>
      </c>
      <c r="AI65" s="38">
        <v>1844.0</v>
      </c>
      <c r="AJ65" s="38">
        <v>1844.0</v>
      </c>
      <c r="AK65" s="38">
        <v>1844.0</v>
      </c>
    </row>
    <row r="66" ht="14.25" customHeight="1">
      <c r="A66" s="38" t="s">
        <v>243</v>
      </c>
      <c r="B66" s="38">
        <v>36.84463606</v>
      </c>
      <c r="C66" s="38">
        <v>36.84463606</v>
      </c>
      <c r="D66" s="38">
        <v>36.84463606</v>
      </c>
      <c r="E66" s="38">
        <v>36.84463606</v>
      </c>
      <c r="F66" s="38">
        <v>36.84463606</v>
      </c>
      <c r="G66" s="38">
        <v>36.84463606</v>
      </c>
      <c r="H66" s="38">
        <v>36.84463606</v>
      </c>
      <c r="I66" s="38">
        <v>36.84463606</v>
      </c>
      <c r="J66" s="38">
        <v>36.84463606</v>
      </c>
      <c r="K66" s="38">
        <v>36.84463606</v>
      </c>
      <c r="L66" s="38">
        <v>36.84463606</v>
      </c>
      <c r="M66" s="38">
        <v>36.84463606</v>
      </c>
      <c r="N66" s="38">
        <v>36.84463606</v>
      </c>
      <c r="O66" s="38">
        <v>36.84463606</v>
      </c>
      <c r="P66" s="38">
        <v>36.84463606</v>
      </c>
      <c r="Q66" s="38">
        <v>36.84463606</v>
      </c>
      <c r="R66" s="38">
        <v>36.84463606</v>
      </c>
      <c r="S66" s="38">
        <v>36.84463606</v>
      </c>
      <c r="T66" s="38">
        <v>36.84463606</v>
      </c>
      <c r="U66" s="38">
        <v>36.84463606</v>
      </c>
      <c r="V66" s="38">
        <v>36.84463606</v>
      </c>
      <c r="W66" s="38">
        <v>36.84463606</v>
      </c>
      <c r="X66" s="38">
        <v>36.84463606</v>
      </c>
      <c r="Y66" s="38">
        <v>36.84463606</v>
      </c>
      <c r="Z66" s="38">
        <v>36.84463606</v>
      </c>
      <c r="AA66" s="38">
        <v>36.84463606</v>
      </c>
      <c r="AB66" s="38">
        <v>36.84463606</v>
      </c>
      <c r="AC66" s="38">
        <v>36.84463606</v>
      </c>
      <c r="AD66" s="38">
        <v>36.84463606</v>
      </c>
      <c r="AE66" s="38">
        <v>36.84463606</v>
      </c>
      <c r="AF66" s="38">
        <v>36.84463606</v>
      </c>
      <c r="AG66" s="38">
        <v>36.84463606</v>
      </c>
      <c r="AH66" s="38">
        <v>36.84463606</v>
      </c>
      <c r="AI66" s="38">
        <v>36.84463606</v>
      </c>
      <c r="AJ66" s="38">
        <v>36.84463606</v>
      </c>
      <c r="AK66" s="38">
        <v>36.84463606</v>
      </c>
    </row>
    <row r="67" ht="14.25" customHeight="1">
      <c r="A67" s="38" t="s">
        <v>253</v>
      </c>
      <c r="B67" s="38">
        <v>774.1729851</v>
      </c>
      <c r="C67" s="38">
        <v>774.1729851</v>
      </c>
      <c r="D67" s="38">
        <v>774.1729851</v>
      </c>
      <c r="E67" s="38">
        <v>774.1729851</v>
      </c>
      <c r="F67" s="38">
        <v>774.1729851</v>
      </c>
      <c r="G67" s="38">
        <v>774.1729851</v>
      </c>
      <c r="H67" s="38">
        <v>774.1729851</v>
      </c>
      <c r="I67" s="38">
        <v>774.1729851</v>
      </c>
      <c r="J67" s="38">
        <v>774.1729851</v>
      </c>
      <c r="K67" s="38">
        <v>774.1729851</v>
      </c>
      <c r="L67" s="38">
        <v>774.1729851</v>
      </c>
      <c r="M67" s="38">
        <v>774.1729851</v>
      </c>
      <c r="N67" s="38">
        <v>774.1729851</v>
      </c>
      <c r="O67" s="38">
        <v>774.1729851</v>
      </c>
      <c r="P67" s="38">
        <v>774.1729851</v>
      </c>
      <c r="Q67" s="38">
        <v>774.1729851</v>
      </c>
      <c r="R67" s="38">
        <v>774.1729851</v>
      </c>
      <c r="S67" s="38">
        <v>774.1729851</v>
      </c>
      <c r="T67" s="38">
        <v>774.1729851</v>
      </c>
      <c r="U67" s="38">
        <v>774.1729851</v>
      </c>
      <c r="V67" s="38">
        <v>774.1729851</v>
      </c>
      <c r="W67" s="38">
        <v>774.1729851</v>
      </c>
      <c r="X67" s="38">
        <v>774.1729851</v>
      </c>
      <c r="Y67" s="38">
        <v>774.1729851</v>
      </c>
      <c r="Z67" s="38">
        <v>774.1729851</v>
      </c>
      <c r="AA67" s="38">
        <v>774.1729851</v>
      </c>
      <c r="AB67" s="38">
        <v>774.1729851</v>
      </c>
      <c r="AC67" s="38">
        <v>774.1729851</v>
      </c>
      <c r="AD67" s="38">
        <v>774.1729851</v>
      </c>
      <c r="AE67" s="38">
        <v>774.1729851</v>
      </c>
      <c r="AF67" s="38">
        <v>774.1729851</v>
      </c>
      <c r="AG67" s="38">
        <v>774.1729851</v>
      </c>
      <c r="AH67" s="38">
        <v>774.1729851</v>
      </c>
      <c r="AI67" s="38">
        <v>774.1729851</v>
      </c>
      <c r="AJ67" s="38">
        <v>774.1729851</v>
      </c>
      <c r="AK67" s="38">
        <v>774.1729851</v>
      </c>
    </row>
    <row r="68" ht="14.25" customHeight="1">
      <c r="A68" s="38" t="s">
        <v>273</v>
      </c>
      <c r="B68" s="38">
        <v>43.0</v>
      </c>
      <c r="C68" s="38">
        <v>43.23562493</v>
      </c>
      <c r="D68" s="38">
        <v>43.33891845</v>
      </c>
      <c r="E68" s="38">
        <v>44.4234211</v>
      </c>
      <c r="F68" s="38">
        <v>46.16169174</v>
      </c>
      <c r="G68" s="38">
        <v>47.65917974</v>
      </c>
      <c r="H68" s="38">
        <v>49.47373328</v>
      </c>
      <c r="I68" s="38">
        <v>52.37402884</v>
      </c>
      <c r="J68" s="38">
        <v>56.37381399</v>
      </c>
      <c r="K68" s="38">
        <v>60.35036037</v>
      </c>
      <c r="L68" s="38">
        <v>63.76945175</v>
      </c>
      <c r="M68" s="38">
        <v>66.93232022</v>
      </c>
      <c r="N68" s="38">
        <v>70.16813288</v>
      </c>
      <c r="O68" s="38">
        <v>73.76669514</v>
      </c>
      <c r="P68" s="38">
        <v>77.93744658</v>
      </c>
      <c r="Q68" s="38">
        <v>82.76717979</v>
      </c>
      <c r="R68" s="38">
        <v>87.07785839</v>
      </c>
      <c r="S68" s="38">
        <v>91.76836095</v>
      </c>
      <c r="T68" s="38">
        <v>96.95122547</v>
      </c>
      <c r="U68" s="38">
        <v>102.5874606</v>
      </c>
      <c r="V68" s="38">
        <v>108.5915944</v>
      </c>
      <c r="W68" s="38">
        <v>114.8659227</v>
      </c>
      <c r="X68" s="38">
        <v>121.31163</v>
      </c>
      <c r="Y68" s="38">
        <v>127.8274777</v>
      </c>
      <c r="Z68" s="38">
        <v>134.3060082</v>
      </c>
      <c r="AA68" s="38">
        <v>140.6297231</v>
      </c>
      <c r="AB68" s="38">
        <v>146.90038</v>
      </c>
      <c r="AC68" s="38">
        <v>153.3151281</v>
      </c>
      <c r="AD68" s="38">
        <v>159.8668739</v>
      </c>
      <c r="AE68" s="38">
        <v>166.5630173</v>
      </c>
      <c r="AF68" s="38">
        <v>173.4261104</v>
      </c>
      <c r="AG68" s="38">
        <v>180.4895782</v>
      </c>
      <c r="AH68" s="38">
        <v>187.7922821</v>
      </c>
      <c r="AI68" s="38">
        <v>195.3753577</v>
      </c>
      <c r="AJ68" s="38">
        <v>203.2836841</v>
      </c>
      <c r="AK68" s="38">
        <v>211.5658952</v>
      </c>
    </row>
    <row r="69" ht="14.25" customHeight="1">
      <c r="A69" s="38" t="s">
        <v>481</v>
      </c>
      <c r="B69" s="38">
        <v>898.0</v>
      </c>
      <c r="C69" s="38">
        <v>898.4706857</v>
      </c>
      <c r="D69" s="38">
        <v>897.6674872</v>
      </c>
      <c r="E69" s="38">
        <v>897.0340731</v>
      </c>
      <c r="F69" s="38">
        <v>896.6865028</v>
      </c>
      <c r="G69" s="38">
        <v>896.5309631</v>
      </c>
      <c r="H69" s="38">
        <v>895.5146895</v>
      </c>
      <c r="I69" s="38">
        <v>893.5889933</v>
      </c>
      <c r="J69" s="38">
        <v>890.9720925</v>
      </c>
      <c r="K69" s="38">
        <v>888.1284439</v>
      </c>
      <c r="L69" s="38">
        <v>885.564054</v>
      </c>
      <c r="M69" s="38">
        <v>883.6993805</v>
      </c>
      <c r="N69" s="38">
        <v>882.7123149</v>
      </c>
      <c r="O69" s="38">
        <v>882.5650917</v>
      </c>
      <c r="P69" s="38">
        <v>883.0582207</v>
      </c>
      <c r="Q69" s="38">
        <v>883.8899432</v>
      </c>
      <c r="R69" s="38">
        <v>884.9813026</v>
      </c>
      <c r="S69" s="38">
        <v>886.2982426</v>
      </c>
      <c r="T69" s="38">
        <v>887.8238407</v>
      </c>
      <c r="U69" s="38">
        <v>889.536935</v>
      </c>
      <c r="V69" s="38">
        <v>891.4067063</v>
      </c>
      <c r="W69" s="38">
        <v>893.3962016</v>
      </c>
      <c r="X69" s="38">
        <v>895.4660199</v>
      </c>
      <c r="Y69" s="38">
        <v>897.575994</v>
      </c>
      <c r="Z69" s="38">
        <v>899.6853204</v>
      </c>
      <c r="AA69" s="38">
        <v>901.7520139</v>
      </c>
      <c r="AB69" s="38">
        <v>903.7600752</v>
      </c>
      <c r="AC69" s="38">
        <v>905.7218286</v>
      </c>
      <c r="AD69" s="38">
        <v>907.6454229</v>
      </c>
      <c r="AE69" s="38">
        <v>909.542462</v>
      </c>
      <c r="AF69" s="38">
        <v>911.4278633</v>
      </c>
      <c r="AG69" s="38">
        <v>913.3184417</v>
      </c>
      <c r="AH69" s="38">
        <v>915.2320035</v>
      </c>
      <c r="AI69" s="38">
        <v>917.1870583</v>
      </c>
      <c r="AJ69" s="38">
        <v>919.2027095</v>
      </c>
      <c r="AK69" s="38">
        <v>921.298641</v>
      </c>
    </row>
    <row r="70" ht="14.25" customHeight="1">
      <c r="A70" s="38" t="s">
        <v>482</v>
      </c>
      <c r="B70" s="38">
        <v>1935.063719</v>
      </c>
      <c r="C70" s="38">
        <v>1955.652916</v>
      </c>
      <c r="D70" s="38">
        <v>1968.617244</v>
      </c>
      <c r="E70" s="38">
        <v>2007.149667</v>
      </c>
      <c r="F70" s="38">
        <v>2089.94913</v>
      </c>
      <c r="G70" s="38">
        <v>2211.319527</v>
      </c>
      <c r="H70" s="38">
        <v>2210.022149</v>
      </c>
      <c r="I70" s="38">
        <v>2101.101852</v>
      </c>
      <c r="J70" s="38">
        <v>1940.508965</v>
      </c>
      <c r="K70" s="38">
        <v>1795.167406</v>
      </c>
      <c r="L70" s="38">
        <v>1719.663568</v>
      </c>
      <c r="M70" s="38">
        <v>1753.273635</v>
      </c>
      <c r="N70" s="38">
        <v>1917.756213</v>
      </c>
      <c r="O70" s="38">
        <v>2227.289249</v>
      </c>
      <c r="P70" s="38">
        <v>2686.189046</v>
      </c>
      <c r="Q70" s="38">
        <v>3266.965923</v>
      </c>
      <c r="R70" s="38">
        <v>3482.024846</v>
      </c>
      <c r="S70" s="38">
        <v>3577.329282</v>
      </c>
      <c r="T70" s="38">
        <v>3648.589468</v>
      </c>
      <c r="U70" s="38">
        <v>3736.578166</v>
      </c>
      <c r="V70" s="38">
        <v>3854.312107</v>
      </c>
      <c r="W70" s="38">
        <v>4001.843325</v>
      </c>
      <c r="X70" s="38">
        <v>4172.736239</v>
      </c>
      <c r="Y70" s="38">
        <v>4356.751929</v>
      </c>
      <c r="Z70" s="38">
        <v>4540.805332</v>
      </c>
      <c r="AA70" s="38">
        <v>4709.36471</v>
      </c>
      <c r="AB70" s="38">
        <v>4852.316625</v>
      </c>
      <c r="AC70" s="38">
        <v>4968.874803</v>
      </c>
      <c r="AD70" s="38">
        <v>5059.406701</v>
      </c>
      <c r="AE70" s="38">
        <v>5124.92128</v>
      </c>
      <c r="AF70" s="38">
        <v>5166.987781</v>
      </c>
      <c r="AG70" s="38">
        <v>5187.578131</v>
      </c>
      <c r="AH70" s="38">
        <v>5189.125085</v>
      </c>
      <c r="AI70" s="38">
        <v>5174.719407</v>
      </c>
      <c r="AJ70" s="38">
        <v>5147.980699</v>
      </c>
      <c r="AK70" s="38">
        <v>5112.985068</v>
      </c>
    </row>
    <row r="71" ht="14.25" customHeight="1">
      <c r="A71" s="38" t="s">
        <v>483</v>
      </c>
      <c r="B71" s="38">
        <v>2158.936281</v>
      </c>
      <c r="C71" s="38">
        <v>2167.81226</v>
      </c>
      <c r="D71" s="38">
        <v>2190.508682</v>
      </c>
      <c r="E71" s="38">
        <v>2238.948708</v>
      </c>
      <c r="F71" s="38">
        <v>2316.274731</v>
      </c>
      <c r="G71" s="38">
        <v>2408.56238</v>
      </c>
      <c r="H71" s="38">
        <v>2755.679107</v>
      </c>
      <c r="I71" s="38">
        <v>2875.165696</v>
      </c>
      <c r="J71" s="38">
        <v>2851.442272</v>
      </c>
      <c r="K71" s="38">
        <v>2782.244991</v>
      </c>
      <c r="L71" s="38">
        <v>2723.023946</v>
      </c>
      <c r="M71" s="38">
        <v>2704.854833</v>
      </c>
      <c r="N71" s="38">
        <v>2764.735505</v>
      </c>
      <c r="O71" s="38">
        <v>2903.044608</v>
      </c>
      <c r="P71" s="38">
        <v>3115.176655</v>
      </c>
      <c r="Q71" s="38">
        <v>3351.634846</v>
      </c>
      <c r="R71" s="38">
        <v>3531.043442</v>
      </c>
      <c r="S71" s="38">
        <v>3685.693087</v>
      </c>
      <c r="T71" s="38">
        <v>3837.183796</v>
      </c>
      <c r="U71" s="38">
        <v>3991.793587</v>
      </c>
      <c r="V71" s="38">
        <v>4150.581766</v>
      </c>
      <c r="W71" s="38">
        <v>4311.431609</v>
      </c>
      <c r="X71" s="38">
        <v>4469.74134</v>
      </c>
      <c r="Y71" s="38">
        <v>4619.007656</v>
      </c>
      <c r="Z71" s="38">
        <v>4751.427135</v>
      </c>
      <c r="AA71" s="38">
        <v>4858.574898</v>
      </c>
      <c r="AB71" s="38">
        <v>4937.342966</v>
      </c>
      <c r="AC71" s="38">
        <v>4991.311635</v>
      </c>
      <c r="AD71" s="38">
        <v>5024.312695</v>
      </c>
      <c r="AE71" s="38">
        <v>5040.578859</v>
      </c>
      <c r="AF71" s="38">
        <v>5044.53409</v>
      </c>
      <c r="AG71" s="38">
        <v>5040.539439</v>
      </c>
      <c r="AH71" s="38">
        <v>5032.801393</v>
      </c>
      <c r="AI71" s="38">
        <v>5025.412578</v>
      </c>
      <c r="AJ71" s="38">
        <v>5022.357646</v>
      </c>
      <c r="AK71" s="38">
        <v>5027.571</v>
      </c>
    </row>
    <row r="72" ht="14.25" customHeight="1">
      <c r="A72" s="38" t="s">
        <v>484</v>
      </c>
      <c r="B72" s="38">
        <v>2540.0</v>
      </c>
      <c r="C72" s="38">
        <v>2620.159993</v>
      </c>
      <c r="D72" s="38">
        <v>2685.940191</v>
      </c>
      <c r="E72" s="38">
        <v>2753.496325</v>
      </c>
      <c r="F72" s="38">
        <v>2837.579076</v>
      </c>
      <c r="G72" s="38">
        <v>2930.892494</v>
      </c>
      <c r="H72" s="38">
        <v>3055.026731</v>
      </c>
      <c r="I72" s="38">
        <v>3321.414761</v>
      </c>
      <c r="J72" s="38">
        <v>3738.82953</v>
      </c>
      <c r="K72" s="38">
        <v>4156.16541</v>
      </c>
      <c r="L72" s="38">
        <v>4459.882071</v>
      </c>
      <c r="M72" s="38">
        <v>4673.869649</v>
      </c>
      <c r="N72" s="38">
        <v>4858.403828</v>
      </c>
      <c r="O72" s="38">
        <v>5067.195971</v>
      </c>
      <c r="P72" s="38">
        <v>5333.318779</v>
      </c>
      <c r="Q72" s="38">
        <v>5669.321882</v>
      </c>
      <c r="R72" s="38">
        <v>5854.290953</v>
      </c>
      <c r="S72" s="38">
        <v>6030.566261</v>
      </c>
      <c r="T72" s="38">
        <v>6244.390775</v>
      </c>
      <c r="U72" s="38">
        <v>6497.941952</v>
      </c>
      <c r="V72" s="38">
        <v>6782.302798</v>
      </c>
      <c r="W72" s="38">
        <v>7087.055068</v>
      </c>
      <c r="X72" s="38">
        <v>7402.372434</v>
      </c>
      <c r="Y72" s="38">
        <v>7719.200627</v>
      </c>
      <c r="Z72" s="38">
        <v>8028.952371</v>
      </c>
      <c r="AA72" s="38">
        <v>8323.137163</v>
      </c>
      <c r="AB72" s="38">
        <v>8597.522689</v>
      </c>
      <c r="AC72" s="38">
        <v>8852.90986</v>
      </c>
      <c r="AD72" s="38">
        <v>9089.978331</v>
      </c>
      <c r="AE72" s="38">
        <v>9309.58729</v>
      </c>
      <c r="AF72" s="38">
        <v>9512.975223</v>
      </c>
      <c r="AG72" s="38">
        <v>9701.618943</v>
      </c>
      <c r="AH72" s="38">
        <v>9877.118713</v>
      </c>
      <c r="AI72" s="38">
        <v>10041.17737</v>
      </c>
      <c r="AJ72" s="38">
        <v>10195.54502</v>
      </c>
      <c r="AK72" s="38">
        <v>10341.98701</v>
      </c>
    </row>
    <row r="73" ht="14.25" customHeight="1">
      <c r="A73" s="38" t="s">
        <v>230</v>
      </c>
      <c r="B73" s="38">
        <v>1347.0</v>
      </c>
      <c r="C73" s="38">
        <v>1349.378438</v>
      </c>
      <c r="D73" s="38">
        <v>1349.333661</v>
      </c>
      <c r="E73" s="38">
        <v>1349.312936</v>
      </c>
      <c r="F73" s="38">
        <v>1349.559099</v>
      </c>
      <c r="G73" s="38">
        <v>1349.95828</v>
      </c>
      <c r="H73" s="38">
        <v>1348.805371</v>
      </c>
      <c r="I73" s="38">
        <v>1346.046234</v>
      </c>
      <c r="J73" s="38">
        <v>1342.062096</v>
      </c>
      <c r="K73" s="38">
        <v>1337.636475</v>
      </c>
      <c r="L73" s="38">
        <v>1333.618119</v>
      </c>
      <c r="M73" s="38">
        <v>1330.711867</v>
      </c>
      <c r="N73" s="38">
        <v>1329.21998</v>
      </c>
      <c r="O73" s="38">
        <v>1329.086992</v>
      </c>
      <c r="P73" s="38">
        <v>1329.989089</v>
      </c>
      <c r="Q73" s="38">
        <v>1331.432529</v>
      </c>
      <c r="R73" s="38">
        <v>1333.290491</v>
      </c>
      <c r="S73" s="38">
        <v>1335.509573</v>
      </c>
      <c r="T73" s="38">
        <v>1338.064093</v>
      </c>
      <c r="U73" s="38">
        <v>1340.920919</v>
      </c>
      <c r="V73" s="38">
        <v>1344.030619</v>
      </c>
      <c r="W73" s="38">
        <v>1347.333343</v>
      </c>
      <c r="X73" s="38">
        <v>1350.764971</v>
      </c>
      <c r="Y73" s="38">
        <v>1354.259935</v>
      </c>
      <c r="Z73" s="38">
        <v>1357.751466</v>
      </c>
      <c r="AA73" s="38">
        <v>1361.170728</v>
      </c>
      <c r="AB73" s="38">
        <v>1364.491688</v>
      </c>
      <c r="AC73" s="38">
        <v>1367.734992</v>
      </c>
      <c r="AD73" s="38">
        <v>1370.914335</v>
      </c>
      <c r="AE73" s="38">
        <v>1374.049066</v>
      </c>
      <c r="AF73" s="38">
        <v>1377.163966</v>
      </c>
      <c r="AG73" s="38">
        <v>1380.286917</v>
      </c>
      <c r="AH73" s="38">
        <v>1383.447412</v>
      </c>
      <c r="AI73" s="38">
        <v>1386.676087</v>
      </c>
      <c r="AJ73" s="38">
        <v>1390.00454</v>
      </c>
      <c r="AK73" s="38">
        <v>1393.465318</v>
      </c>
    </row>
    <row r="74" ht="14.25" customHeight="1">
      <c r="A74" s="38" t="s">
        <v>237</v>
      </c>
      <c r="B74" s="38">
        <v>528.4202659</v>
      </c>
      <c r="C74" s="38">
        <v>546.8992706</v>
      </c>
      <c r="D74" s="38">
        <v>567.1808564</v>
      </c>
      <c r="E74" s="38">
        <v>593.7215136</v>
      </c>
      <c r="F74" s="38">
        <v>628.0471794</v>
      </c>
      <c r="G74" s="38">
        <v>666.6686745</v>
      </c>
      <c r="H74" s="38">
        <v>696.6206101</v>
      </c>
      <c r="I74" s="38">
        <v>704.9656076</v>
      </c>
      <c r="J74" s="38">
        <v>698.4192932</v>
      </c>
      <c r="K74" s="38">
        <v>689.5046044</v>
      </c>
      <c r="L74" s="38">
        <v>686.2635357</v>
      </c>
      <c r="M74" s="38">
        <v>693.7204616</v>
      </c>
      <c r="N74" s="38">
        <v>715.4052461</v>
      </c>
      <c r="O74" s="38">
        <v>752.183864</v>
      </c>
      <c r="P74" s="38">
        <v>803.1224117</v>
      </c>
      <c r="Q74" s="38">
        <v>864.6482225</v>
      </c>
      <c r="R74" s="38">
        <v>872.8722567</v>
      </c>
      <c r="S74" s="38">
        <v>885.4913918</v>
      </c>
      <c r="T74" s="38">
        <v>904.3096441</v>
      </c>
      <c r="U74" s="38">
        <v>928.4407703</v>
      </c>
      <c r="V74" s="38">
        <v>956.7821444</v>
      </c>
      <c r="W74" s="38">
        <v>988.2099978</v>
      </c>
      <c r="X74" s="38">
        <v>1021.51998</v>
      </c>
      <c r="Y74" s="38">
        <v>1055.379294</v>
      </c>
      <c r="Z74" s="38">
        <v>1088.299581</v>
      </c>
      <c r="AA74" s="38">
        <v>1118.633369</v>
      </c>
      <c r="AB74" s="38">
        <v>1145.428593</v>
      </c>
      <c r="AC74" s="38">
        <v>1168.618494</v>
      </c>
      <c r="AD74" s="38">
        <v>1188.093284</v>
      </c>
      <c r="AE74" s="38">
        <v>1203.832574</v>
      </c>
      <c r="AF74" s="38">
        <v>1215.935245</v>
      </c>
      <c r="AG74" s="38">
        <v>1224.595189</v>
      </c>
      <c r="AH74" s="38">
        <v>1230.084483</v>
      </c>
      <c r="AI74" s="38">
        <v>1232.751846</v>
      </c>
      <c r="AJ74" s="38">
        <v>1233.001548</v>
      </c>
      <c r="AK74" s="38">
        <v>1231.275382</v>
      </c>
    </row>
    <row r="75" ht="14.25" customHeight="1">
      <c r="A75" s="38" t="s">
        <v>238</v>
      </c>
      <c r="B75" s="38">
        <v>383.5208966</v>
      </c>
      <c r="C75" s="38">
        <v>397.4628404</v>
      </c>
      <c r="D75" s="38">
        <v>413.5415524</v>
      </c>
      <c r="E75" s="38">
        <v>435.2444179</v>
      </c>
      <c r="F75" s="38">
        <v>463.2056306</v>
      </c>
      <c r="G75" s="38">
        <v>494.3902944</v>
      </c>
      <c r="H75" s="38">
        <v>514.1968855</v>
      </c>
      <c r="I75" s="38">
        <v>519.4217666</v>
      </c>
      <c r="J75" s="38">
        <v>514.0825214</v>
      </c>
      <c r="K75" s="38">
        <v>505.7742964</v>
      </c>
      <c r="L75" s="38">
        <v>501.2822781</v>
      </c>
      <c r="M75" s="38">
        <v>506.1164448</v>
      </c>
      <c r="N75" s="38">
        <v>523.6514135</v>
      </c>
      <c r="O75" s="38">
        <v>555.1788045</v>
      </c>
      <c r="P75" s="38">
        <v>600.4276929</v>
      </c>
      <c r="Q75" s="38">
        <v>657.0474381</v>
      </c>
      <c r="R75" s="38">
        <v>669.562987</v>
      </c>
      <c r="S75" s="38">
        <v>681.4640973</v>
      </c>
      <c r="T75" s="38">
        <v>697.6871052</v>
      </c>
      <c r="U75" s="38">
        <v>719.1207123</v>
      </c>
      <c r="V75" s="38">
        <v>745.2636069</v>
      </c>
      <c r="W75" s="38">
        <v>775.1150446</v>
      </c>
      <c r="X75" s="38">
        <v>807.4812222</v>
      </c>
      <c r="Y75" s="38">
        <v>841.0644633</v>
      </c>
      <c r="Z75" s="38">
        <v>874.4673688</v>
      </c>
      <c r="AA75" s="38">
        <v>906.1788015</v>
      </c>
      <c r="AB75" s="38">
        <v>935.3252555</v>
      </c>
      <c r="AC75" s="38">
        <v>961.7916721</v>
      </c>
      <c r="AD75" s="38">
        <v>985.3734236</v>
      </c>
      <c r="AE75" s="38">
        <v>1005.96552</v>
      </c>
      <c r="AF75" s="38">
        <v>1023.583167</v>
      </c>
      <c r="AG75" s="38">
        <v>1038.339585</v>
      </c>
      <c r="AH75" s="38">
        <v>1050.430345</v>
      </c>
      <c r="AI75" s="38">
        <v>1060.129104</v>
      </c>
      <c r="AJ75" s="38">
        <v>1067.770327</v>
      </c>
      <c r="AK75" s="38">
        <v>1073.733739</v>
      </c>
    </row>
    <row r="76" ht="14.25" customHeight="1">
      <c r="A76" s="38" t="s">
        <v>239</v>
      </c>
      <c r="B76" s="38">
        <v>255.1993547</v>
      </c>
      <c r="C76" s="38">
        <v>262.3651214</v>
      </c>
      <c r="D76" s="38">
        <v>269.0864525</v>
      </c>
      <c r="E76" s="38">
        <v>278.5203962</v>
      </c>
      <c r="F76" s="38">
        <v>291.0447059</v>
      </c>
      <c r="G76" s="38">
        <v>304.2475779</v>
      </c>
      <c r="H76" s="38">
        <v>308.2862828</v>
      </c>
      <c r="I76" s="38">
        <v>299.5391659</v>
      </c>
      <c r="J76" s="38">
        <v>283.0464951</v>
      </c>
      <c r="K76" s="38">
        <v>266.4930247</v>
      </c>
      <c r="L76" s="38">
        <v>253.8126741</v>
      </c>
      <c r="M76" s="38">
        <v>246.7132535</v>
      </c>
      <c r="N76" s="38">
        <v>245.9302766</v>
      </c>
      <c r="O76" s="38">
        <v>251.0316568</v>
      </c>
      <c r="P76" s="38">
        <v>260.9397609</v>
      </c>
      <c r="Q76" s="38">
        <v>273.7762995</v>
      </c>
      <c r="R76" s="38">
        <v>272.4556093</v>
      </c>
      <c r="S76" s="38">
        <v>274.0963907</v>
      </c>
      <c r="T76" s="38">
        <v>278.4715323</v>
      </c>
      <c r="U76" s="38">
        <v>284.9090044</v>
      </c>
      <c r="V76" s="38">
        <v>292.8549611</v>
      </c>
      <c r="W76" s="38">
        <v>301.832227</v>
      </c>
      <c r="X76" s="38">
        <v>311.3780996</v>
      </c>
      <c r="Y76" s="38">
        <v>321.0098255</v>
      </c>
      <c r="Z76" s="38">
        <v>330.2083158</v>
      </c>
      <c r="AA76" s="38">
        <v>338.4149622</v>
      </c>
      <c r="AB76" s="38">
        <v>345.3896146</v>
      </c>
      <c r="AC76" s="38">
        <v>351.1815783</v>
      </c>
      <c r="AD76" s="38">
        <v>355.7140203</v>
      </c>
      <c r="AE76" s="38">
        <v>358.9555958</v>
      </c>
      <c r="AF76" s="38">
        <v>360.9344909</v>
      </c>
      <c r="AG76" s="38">
        <v>361.7230678</v>
      </c>
      <c r="AH76" s="38">
        <v>361.4250385</v>
      </c>
      <c r="AI76" s="38">
        <v>360.1701561</v>
      </c>
      <c r="AJ76" s="38">
        <v>358.1063633</v>
      </c>
      <c r="AK76" s="38">
        <v>355.3925639</v>
      </c>
    </row>
    <row r="77" ht="14.25" customHeight="1">
      <c r="A77" s="38" t="s">
        <v>240</v>
      </c>
      <c r="B77" s="38">
        <v>16.82794121</v>
      </c>
      <c r="C77" s="38">
        <v>17.17151057</v>
      </c>
      <c r="D77" s="38">
        <v>17.50613895</v>
      </c>
      <c r="E77" s="38">
        <v>17.87030665</v>
      </c>
      <c r="F77" s="38">
        <v>18.29902394</v>
      </c>
      <c r="G77" s="38">
        <v>18.76838893</v>
      </c>
      <c r="H77" s="38">
        <v>18.63017682</v>
      </c>
      <c r="I77" s="38">
        <v>18.14540013</v>
      </c>
      <c r="J77" s="38">
        <v>17.5742006</v>
      </c>
      <c r="K77" s="38">
        <v>16.95546513</v>
      </c>
      <c r="L77" s="38">
        <v>16.30591553</v>
      </c>
      <c r="M77" s="38">
        <v>15.81996665</v>
      </c>
      <c r="N77" s="38">
        <v>15.66195994</v>
      </c>
      <c r="O77" s="38">
        <v>15.8900419</v>
      </c>
      <c r="P77" s="38">
        <v>16.48570242</v>
      </c>
      <c r="Q77" s="38">
        <v>17.36116198</v>
      </c>
      <c r="R77" s="38">
        <v>18.02453001</v>
      </c>
      <c r="S77" s="38">
        <v>18.73632083</v>
      </c>
      <c r="T77" s="38">
        <v>19.58946771</v>
      </c>
      <c r="U77" s="38">
        <v>20.59361937</v>
      </c>
      <c r="V77" s="38">
        <v>21.73387434</v>
      </c>
      <c r="W77" s="38">
        <v>22.98773354</v>
      </c>
      <c r="X77" s="38">
        <v>24.32816389</v>
      </c>
      <c r="Y77" s="38">
        <v>25.72338192</v>
      </c>
      <c r="Z77" s="38">
        <v>27.13578648</v>
      </c>
      <c r="AA77" s="38">
        <v>28.52094029</v>
      </c>
      <c r="AB77" s="38">
        <v>29.84369178</v>
      </c>
      <c r="AC77" s="38">
        <v>31.08660195</v>
      </c>
      <c r="AD77" s="38">
        <v>32.23502811</v>
      </c>
      <c r="AE77" s="38">
        <v>33.27954413</v>
      </c>
      <c r="AF77" s="38">
        <v>34.21635898</v>
      </c>
      <c r="AG77" s="38">
        <v>35.0461313</v>
      </c>
      <c r="AH77" s="38">
        <v>35.77309032</v>
      </c>
      <c r="AI77" s="38">
        <v>36.40486923</v>
      </c>
      <c r="AJ77" s="38">
        <v>36.95189891</v>
      </c>
      <c r="AK77" s="38">
        <v>37.42682568</v>
      </c>
    </row>
    <row r="78" ht="14.25" customHeight="1">
      <c r="A78" s="38" t="s">
        <v>241</v>
      </c>
      <c r="B78" s="38">
        <v>17.76979171</v>
      </c>
      <c r="C78" s="38">
        <v>18.53977102</v>
      </c>
      <c r="D78" s="38">
        <v>19.38710248</v>
      </c>
      <c r="E78" s="38">
        <v>20.44345093</v>
      </c>
      <c r="F78" s="38">
        <v>21.77950591</v>
      </c>
      <c r="G78" s="38">
        <v>23.31246254</v>
      </c>
      <c r="H78" s="38">
        <v>24.3882923</v>
      </c>
      <c r="I78" s="38">
        <v>25.77993488</v>
      </c>
      <c r="J78" s="38">
        <v>27.67980019</v>
      </c>
      <c r="K78" s="38">
        <v>29.34229855</v>
      </c>
      <c r="L78" s="38">
        <v>30.635641</v>
      </c>
      <c r="M78" s="38">
        <v>32.00443807</v>
      </c>
      <c r="N78" s="38">
        <v>33.82807504</v>
      </c>
      <c r="O78" s="38">
        <v>36.31105888</v>
      </c>
      <c r="P78" s="38">
        <v>39.53052616</v>
      </c>
      <c r="Q78" s="38">
        <v>43.37368419</v>
      </c>
      <c r="R78" s="38">
        <v>45.1786615</v>
      </c>
      <c r="S78" s="38">
        <v>46.84687085</v>
      </c>
      <c r="T78" s="38">
        <v>48.65701397</v>
      </c>
      <c r="U78" s="38">
        <v>50.65133981</v>
      </c>
      <c r="V78" s="38">
        <v>52.81806431</v>
      </c>
      <c r="W78" s="38">
        <v>55.12605432</v>
      </c>
      <c r="X78" s="38">
        <v>57.53155402</v>
      </c>
      <c r="Y78" s="38">
        <v>59.97980376</v>
      </c>
      <c r="Z78" s="38">
        <v>62.40529169</v>
      </c>
      <c r="AA78" s="38">
        <v>64.73200668</v>
      </c>
      <c r="AB78" s="38">
        <v>66.91719828</v>
      </c>
      <c r="AC78" s="38">
        <v>68.96231525</v>
      </c>
      <c r="AD78" s="38">
        <v>70.86595896</v>
      </c>
      <c r="AE78" s="38">
        <v>72.63145132</v>
      </c>
      <c r="AF78" s="38">
        <v>74.26784853</v>
      </c>
      <c r="AG78" s="38">
        <v>75.78815722</v>
      </c>
      <c r="AH78" s="38">
        <v>77.20820502</v>
      </c>
      <c r="AI78" s="38">
        <v>78.54658314</v>
      </c>
      <c r="AJ78" s="38">
        <v>79.8240589</v>
      </c>
      <c r="AK78" s="38">
        <v>81.06321159</v>
      </c>
    </row>
    <row r="79" ht="14.25" customHeight="1">
      <c r="A79" s="38" t="s">
        <v>247</v>
      </c>
      <c r="B79" s="38">
        <v>1284.631503</v>
      </c>
      <c r="C79" s="38">
        <v>1279.383632</v>
      </c>
      <c r="D79" s="38">
        <v>1286.463405</v>
      </c>
      <c r="E79" s="38">
        <v>1313.19755</v>
      </c>
      <c r="F79" s="38">
        <v>1360.240098</v>
      </c>
      <c r="G79" s="38">
        <v>1417.917502</v>
      </c>
      <c r="H79" s="38">
        <v>1577.467087</v>
      </c>
      <c r="I79" s="38">
        <v>1650.190362</v>
      </c>
      <c r="J79" s="38">
        <v>1649.935861</v>
      </c>
      <c r="K79" s="38">
        <v>1621.175868</v>
      </c>
      <c r="L79" s="38">
        <v>1594.571668</v>
      </c>
      <c r="M79" s="38">
        <v>1586.282059</v>
      </c>
      <c r="N79" s="38">
        <v>1615.872083</v>
      </c>
      <c r="O79" s="38">
        <v>1685.817459</v>
      </c>
      <c r="P79" s="38">
        <v>1794.743661</v>
      </c>
      <c r="Q79" s="38">
        <v>1921.184111</v>
      </c>
      <c r="R79" s="38">
        <v>2028.592215</v>
      </c>
      <c r="S79" s="38">
        <v>2121.548318</v>
      </c>
      <c r="T79" s="38">
        <v>2210.236083</v>
      </c>
      <c r="U79" s="38">
        <v>2298.292465</v>
      </c>
      <c r="V79" s="38">
        <v>2386.98609</v>
      </c>
      <c r="W79" s="38">
        <v>2475.800719</v>
      </c>
      <c r="X79" s="38">
        <v>2562.665639</v>
      </c>
      <c r="Y79" s="38">
        <v>2644.237232</v>
      </c>
      <c r="Z79" s="38">
        <v>2716.224409</v>
      </c>
      <c r="AA79" s="38">
        <v>2773.765359</v>
      </c>
      <c r="AB79" s="38">
        <v>2814.683043</v>
      </c>
      <c r="AC79" s="38">
        <v>2840.302323</v>
      </c>
      <c r="AD79" s="38">
        <v>2852.137234</v>
      </c>
      <c r="AE79" s="38">
        <v>2852.047109</v>
      </c>
      <c r="AF79" s="38">
        <v>2842.11089</v>
      </c>
      <c r="AG79" s="38">
        <v>2824.436336</v>
      </c>
      <c r="AH79" s="38">
        <v>2801.044192</v>
      </c>
      <c r="AI79" s="38">
        <v>2773.832365</v>
      </c>
      <c r="AJ79" s="38">
        <v>2744.532339</v>
      </c>
      <c r="AK79" s="38">
        <v>2714.694925</v>
      </c>
    </row>
    <row r="80" ht="14.25" customHeight="1">
      <c r="A80" s="38" t="s">
        <v>248</v>
      </c>
      <c r="B80" s="38">
        <v>11.43462651</v>
      </c>
      <c r="C80" s="38">
        <v>11.36783361</v>
      </c>
      <c r="D80" s="38">
        <v>11.36307577</v>
      </c>
      <c r="E80" s="38">
        <v>11.50192118</v>
      </c>
      <c r="F80" s="38">
        <v>11.78136358</v>
      </c>
      <c r="G80" s="38">
        <v>12.10851039</v>
      </c>
      <c r="H80" s="38">
        <v>12.36787805</v>
      </c>
      <c r="I80" s="38">
        <v>12.20499123</v>
      </c>
      <c r="J80" s="38">
        <v>11.75245177</v>
      </c>
      <c r="K80" s="38">
        <v>11.21513354</v>
      </c>
      <c r="L80" s="38">
        <v>10.75841592</v>
      </c>
      <c r="M80" s="38">
        <v>10.49674296</v>
      </c>
      <c r="N80" s="38">
        <v>10.49959677</v>
      </c>
      <c r="O80" s="38">
        <v>10.7715515</v>
      </c>
      <c r="P80" s="38">
        <v>11.28786951</v>
      </c>
      <c r="Q80" s="38">
        <v>11.96524166</v>
      </c>
      <c r="R80" s="38">
        <v>12.52103708</v>
      </c>
      <c r="S80" s="38">
        <v>13.02981021</v>
      </c>
      <c r="T80" s="38">
        <v>13.60039947</v>
      </c>
      <c r="U80" s="38">
        <v>14.2642685</v>
      </c>
      <c r="V80" s="38">
        <v>15.02211523</v>
      </c>
      <c r="W80" s="38">
        <v>15.86087835</v>
      </c>
      <c r="X80" s="38">
        <v>16.76014089</v>
      </c>
      <c r="Y80" s="38">
        <v>17.6942851</v>
      </c>
      <c r="Z80" s="38">
        <v>18.63289117</v>
      </c>
      <c r="AA80" s="38">
        <v>19.540776</v>
      </c>
      <c r="AB80" s="38">
        <v>20.39633036</v>
      </c>
      <c r="AC80" s="38">
        <v>21.196365</v>
      </c>
      <c r="AD80" s="38">
        <v>21.93663953</v>
      </c>
      <c r="AE80" s="38">
        <v>22.61562878</v>
      </c>
      <c r="AF80" s="38">
        <v>23.23476004</v>
      </c>
      <c r="AG80" s="38">
        <v>23.79776583</v>
      </c>
      <c r="AH80" s="38">
        <v>24.31023532</v>
      </c>
      <c r="AI80" s="38">
        <v>24.77948316</v>
      </c>
      <c r="AJ80" s="38">
        <v>25.21416665</v>
      </c>
      <c r="AK80" s="38">
        <v>25.62397435</v>
      </c>
    </row>
    <row r="81" ht="14.25" customHeight="1">
      <c r="A81" s="38" t="s">
        <v>249</v>
      </c>
      <c r="B81" s="38">
        <v>94.4073467</v>
      </c>
      <c r="C81" s="38">
        <v>94.00672747</v>
      </c>
      <c r="D81" s="38">
        <v>94.18186612</v>
      </c>
      <c r="E81" s="38">
        <v>95.82851385</v>
      </c>
      <c r="F81" s="38">
        <v>98.82843841</v>
      </c>
      <c r="G81" s="38">
        <v>102.1689192</v>
      </c>
      <c r="H81" s="38">
        <v>113.0194048</v>
      </c>
      <c r="I81" s="38">
        <v>116.6001285</v>
      </c>
      <c r="J81" s="38">
        <v>114.5695296</v>
      </c>
      <c r="K81" s="38">
        <v>110.3894376</v>
      </c>
      <c r="L81" s="38">
        <v>106.4029497</v>
      </c>
      <c r="M81" s="38">
        <v>103.904887</v>
      </c>
      <c r="N81" s="38">
        <v>104.2970489</v>
      </c>
      <c r="O81" s="38">
        <v>107.6271245</v>
      </c>
      <c r="P81" s="38">
        <v>113.6959859</v>
      </c>
      <c r="Q81" s="38">
        <v>120.9486962</v>
      </c>
      <c r="R81" s="38">
        <v>126.4759269</v>
      </c>
      <c r="S81" s="38">
        <v>131.2666399</v>
      </c>
      <c r="T81" s="38">
        <v>135.9829769</v>
      </c>
      <c r="U81" s="38">
        <v>140.788649</v>
      </c>
      <c r="V81" s="38">
        <v>145.696065</v>
      </c>
      <c r="W81" s="38">
        <v>150.6158451</v>
      </c>
      <c r="X81" s="38">
        <v>155.3735575</v>
      </c>
      <c r="Y81" s="38">
        <v>159.7264677</v>
      </c>
      <c r="Z81" s="38">
        <v>163.3827165</v>
      </c>
      <c r="AA81" s="38">
        <v>166.0245331</v>
      </c>
      <c r="AB81" s="38">
        <v>167.550118</v>
      </c>
      <c r="AC81" s="38">
        <v>168.0837441</v>
      </c>
      <c r="AD81" s="38">
        <v>167.7144193</v>
      </c>
      <c r="AE81" s="38">
        <v>166.5612568</v>
      </c>
      <c r="AF81" s="38">
        <v>164.7657428</v>
      </c>
      <c r="AG81" s="38">
        <v>162.4747253</v>
      </c>
      <c r="AH81" s="38">
        <v>159.8291463</v>
      </c>
      <c r="AI81" s="38">
        <v>156.9596665</v>
      </c>
      <c r="AJ81" s="38">
        <v>153.9835846</v>
      </c>
      <c r="AK81" s="38">
        <v>151.0037148</v>
      </c>
    </row>
    <row r="82" ht="14.25" customHeight="1">
      <c r="A82" s="38" t="s">
        <v>250</v>
      </c>
      <c r="B82" s="38">
        <v>0.1847421416</v>
      </c>
      <c r="C82" s="38">
        <v>0.1900217994</v>
      </c>
      <c r="D82" s="38">
        <v>0.1969440591</v>
      </c>
      <c r="E82" s="38">
        <v>0.2055536266</v>
      </c>
      <c r="F82" s="38">
        <v>0.2159536333</v>
      </c>
      <c r="G82" s="38">
        <v>0.2277923351</v>
      </c>
      <c r="H82" s="38">
        <v>0.2580639274</v>
      </c>
      <c r="I82" s="38">
        <v>0.2789767821</v>
      </c>
      <c r="J82" s="38">
        <v>0.292698202</v>
      </c>
      <c r="K82" s="38">
        <v>0.3004058469</v>
      </c>
      <c r="L82" s="38">
        <v>0.3039305591</v>
      </c>
      <c r="M82" s="38">
        <v>0.3081202405</v>
      </c>
      <c r="N82" s="38">
        <v>0.3194961219</v>
      </c>
      <c r="O82" s="38">
        <v>0.3408172598</v>
      </c>
      <c r="P82" s="38">
        <v>0.3737277518</v>
      </c>
      <c r="Q82" s="38">
        <v>0.41509757</v>
      </c>
      <c r="R82" s="38">
        <v>0.4434961018</v>
      </c>
      <c r="S82" s="38">
        <v>0.4663889916</v>
      </c>
      <c r="T82" s="38">
        <v>0.487705168</v>
      </c>
      <c r="U82" s="38">
        <v>0.5089206629</v>
      </c>
      <c r="V82" s="38">
        <v>0.5303875993</v>
      </c>
      <c r="W82" s="38">
        <v>0.5518697179</v>
      </c>
      <c r="X82" s="38">
        <v>0.5727498099</v>
      </c>
      <c r="Y82" s="38">
        <v>0.5921413924</v>
      </c>
      <c r="Z82" s="38">
        <v>0.6089724727</v>
      </c>
      <c r="AA82" s="38">
        <v>0.6220707948</v>
      </c>
      <c r="AB82" s="38">
        <v>0.6307779572</v>
      </c>
      <c r="AC82" s="38">
        <v>0.6352117935</v>
      </c>
      <c r="AD82" s="38">
        <v>0.6357017337</v>
      </c>
      <c r="AE82" s="38">
        <v>0.6327500259</v>
      </c>
      <c r="AF82" s="38">
        <v>0.626962118</v>
      </c>
      <c r="AG82" s="38">
        <v>0.6189673816</v>
      </c>
      <c r="AH82" s="38">
        <v>0.6093685659</v>
      </c>
      <c r="AI82" s="38">
        <v>0.5987217272</v>
      </c>
      <c r="AJ82" s="38">
        <v>0.5875215458</v>
      </c>
      <c r="AK82" s="38">
        <v>0.5761965615</v>
      </c>
    </row>
    <row r="83" ht="14.25" customHeight="1">
      <c r="A83" s="38" t="s">
        <v>251</v>
      </c>
      <c r="B83" s="38">
        <v>219.1124278</v>
      </c>
      <c r="C83" s="38">
        <v>220.4854319</v>
      </c>
      <c r="D83" s="38">
        <v>222.7694005</v>
      </c>
      <c r="E83" s="38">
        <v>227.3064212</v>
      </c>
      <c r="F83" s="38">
        <v>234.6412276</v>
      </c>
      <c r="G83" s="38">
        <v>243.6613651</v>
      </c>
      <c r="H83" s="38">
        <v>266.37207</v>
      </c>
      <c r="I83" s="38">
        <v>296.4783881</v>
      </c>
      <c r="J83" s="38">
        <v>331.9770805</v>
      </c>
      <c r="K83" s="38">
        <v>360.5755915</v>
      </c>
      <c r="L83" s="38">
        <v>377.8985405</v>
      </c>
      <c r="M83" s="38">
        <v>390.5332803</v>
      </c>
      <c r="N83" s="38">
        <v>405.6801169</v>
      </c>
      <c r="O83" s="38">
        <v>427.5142503</v>
      </c>
      <c r="P83" s="38">
        <v>458.099581</v>
      </c>
      <c r="Q83" s="38">
        <v>495.755507</v>
      </c>
      <c r="R83" s="38">
        <v>525.8941346</v>
      </c>
      <c r="S83" s="38">
        <v>551.9355396</v>
      </c>
      <c r="T83" s="38">
        <v>577.6695318</v>
      </c>
      <c r="U83" s="38">
        <v>603.9478153</v>
      </c>
      <c r="V83" s="38">
        <v>630.7764936</v>
      </c>
      <c r="W83" s="38">
        <v>657.8091285</v>
      </c>
      <c r="X83" s="38">
        <v>684.4936735</v>
      </c>
      <c r="Y83" s="38">
        <v>710.1376663</v>
      </c>
      <c r="Z83" s="38">
        <v>733.9453478</v>
      </c>
      <c r="AA83" s="38">
        <v>755.0509938</v>
      </c>
      <c r="AB83" s="38">
        <v>773.0599297</v>
      </c>
      <c r="AC83" s="38">
        <v>788.1814314</v>
      </c>
      <c r="AD83" s="38">
        <v>800.6638359</v>
      </c>
      <c r="AE83" s="38">
        <v>810.8325714</v>
      </c>
      <c r="AF83" s="38">
        <v>819.0668312</v>
      </c>
      <c r="AG83" s="38">
        <v>825.7586733</v>
      </c>
      <c r="AH83" s="38">
        <v>831.2905573</v>
      </c>
      <c r="AI83" s="38">
        <v>836.0294287</v>
      </c>
      <c r="AJ83" s="38">
        <v>840.3186036</v>
      </c>
      <c r="AK83" s="38">
        <v>844.4757423</v>
      </c>
    </row>
    <row r="84" ht="14.25" customHeight="1">
      <c r="A84" s="38" t="s">
        <v>257</v>
      </c>
      <c r="B84" s="38">
        <v>839.6182753</v>
      </c>
      <c r="C84" s="38">
        <v>872.126965</v>
      </c>
      <c r="D84" s="38">
        <v>897.6028299</v>
      </c>
      <c r="E84" s="38">
        <v>927.6869206</v>
      </c>
      <c r="F84" s="38">
        <v>966.3978294</v>
      </c>
      <c r="G84" s="38">
        <v>1008.483202</v>
      </c>
      <c r="H84" s="38">
        <v>1058.980545</v>
      </c>
      <c r="I84" s="38">
        <v>1116.271157</v>
      </c>
      <c r="J84" s="38">
        <v>1165.079108</v>
      </c>
      <c r="K84" s="38">
        <v>1208.195747</v>
      </c>
      <c r="L84" s="38">
        <v>1243.159851</v>
      </c>
      <c r="M84" s="38">
        <v>1276.810669</v>
      </c>
      <c r="N84" s="38">
        <v>1316.612402</v>
      </c>
      <c r="O84" s="38">
        <v>1369.78941</v>
      </c>
      <c r="P84" s="38">
        <v>1440.053269</v>
      </c>
      <c r="Q84" s="38">
        <v>1529.088341</v>
      </c>
      <c r="R84" s="38">
        <v>1558.778376</v>
      </c>
      <c r="S84" s="38">
        <v>1605.375697</v>
      </c>
      <c r="T84" s="38">
        <v>1668.385566</v>
      </c>
      <c r="U84" s="38">
        <v>1744.743089</v>
      </c>
      <c r="V84" s="38">
        <v>1831.602049</v>
      </c>
      <c r="W84" s="38">
        <v>1926.507949</v>
      </c>
      <c r="X84" s="38">
        <v>2027.265705</v>
      </c>
      <c r="Y84" s="38">
        <v>2131.796626</v>
      </c>
      <c r="Z84" s="38">
        <v>2238.004857</v>
      </c>
      <c r="AA84" s="38">
        <v>2343.666256</v>
      </c>
      <c r="AB84" s="38">
        <v>2447.90787</v>
      </c>
      <c r="AC84" s="38">
        <v>2551.174394</v>
      </c>
      <c r="AD84" s="38">
        <v>2653.368595</v>
      </c>
      <c r="AE84" s="38">
        <v>2754.350361</v>
      </c>
      <c r="AF84" s="38">
        <v>2854.035248</v>
      </c>
      <c r="AG84" s="38">
        <v>2952.390264</v>
      </c>
      <c r="AH84" s="38">
        <v>3049.44262</v>
      </c>
      <c r="AI84" s="38">
        <v>3145.309476</v>
      </c>
      <c r="AJ84" s="38">
        <v>3240.195249</v>
      </c>
      <c r="AK84" s="38">
        <v>3334.389994</v>
      </c>
    </row>
    <row r="85" ht="14.25" customHeight="1">
      <c r="A85" s="38" t="s">
        <v>258</v>
      </c>
      <c r="B85" s="38">
        <v>0.5161509341</v>
      </c>
      <c r="C85" s="38">
        <v>0.5432159006</v>
      </c>
      <c r="D85" s="38">
        <v>0.5691380162</v>
      </c>
      <c r="E85" s="38">
        <v>0.6001336598</v>
      </c>
      <c r="F85" s="38">
        <v>0.6381755367</v>
      </c>
      <c r="G85" s="38">
        <v>0.679755011</v>
      </c>
      <c r="H85" s="38">
        <v>0.7467044909</v>
      </c>
      <c r="I85" s="38">
        <v>0.8294160243</v>
      </c>
      <c r="J85" s="38">
        <v>0.91586776</v>
      </c>
      <c r="K85" s="38">
        <v>0.9966049632</v>
      </c>
      <c r="L85" s="38">
        <v>1.065127111</v>
      </c>
      <c r="M85" s="38">
        <v>1.131016522</v>
      </c>
      <c r="N85" s="38">
        <v>1.206103184</v>
      </c>
      <c r="O85" s="38">
        <v>1.301238699</v>
      </c>
      <c r="P85" s="38">
        <v>1.42422274</v>
      </c>
      <c r="Q85" s="38">
        <v>1.579546058</v>
      </c>
      <c r="R85" s="38">
        <v>1.644477529</v>
      </c>
      <c r="S85" s="38">
        <v>1.712285065</v>
      </c>
      <c r="T85" s="38">
        <v>1.794323491</v>
      </c>
      <c r="U85" s="38">
        <v>1.892425158</v>
      </c>
      <c r="V85" s="38">
        <v>2.005141405</v>
      </c>
      <c r="W85" s="38">
        <v>2.129962498</v>
      </c>
      <c r="X85" s="38">
        <v>2.264145388</v>
      </c>
      <c r="Y85" s="38">
        <v>2.40496307</v>
      </c>
      <c r="Z85" s="38">
        <v>2.549688823</v>
      </c>
      <c r="AA85" s="38">
        <v>2.695488937</v>
      </c>
      <c r="AB85" s="38">
        <v>2.841125338</v>
      </c>
      <c r="AC85" s="38">
        <v>2.987056638</v>
      </c>
      <c r="AD85" s="38">
        <v>3.133326398</v>
      </c>
      <c r="AE85" s="38">
        <v>3.28004294</v>
      </c>
      <c r="AF85" s="38">
        <v>3.427425104</v>
      </c>
      <c r="AG85" s="38">
        <v>3.575773225</v>
      </c>
      <c r="AH85" s="38">
        <v>3.725472975</v>
      </c>
      <c r="AI85" s="38">
        <v>3.877020115</v>
      </c>
      <c r="AJ85" s="38">
        <v>4.031011396</v>
      </c>
      <c r="AK85" s="38">
        <v>4.188142975</v>
      </c>
    </row>
    <row r="86" ht="14.25" customHeight="1">
      <c r="A86" s="38" t="s">
        <v>259</v>
      </c>
      <c r="B86" s="38">
        <v>169.7764295</v>
      </c>
      <c r="C86" s="38">
        <v>177.2695696</v>
      </c>
      <c r="D86" s="38">
        <v>182.7955805</v>
      </c>
      <c r="E86" s="38">
        <v>188.6102454</v>
      </c>
      <c r="F86" s="38">
        <v>195.6516599</v>
      </c>
      <c r="G86" s="38">
        <v>203.0256314</v>
      </c>
      <c r="H86" s="38">
        <v>214.6890654</v>
      </c>
      <c r="I86" s="38">
        <v>226.9714574</v>
      </c>
      <c r="J86" s="38">
        <v>236.8862194</v>
      </c>
      <c r="K86" s="38">
        <v>244.2039821</v>
      </c>
      <c r="L86" s="38">
        <v>248.3256465</v>
      </c>
      <c r="M86" s="38">
        <v>251.5242436</v>
      </c>
      <c r="N86" s="38">
        <v>256.2053589</v>
      </c>
      <c r="O86" s="38">
        <v>264.0358684</v>
      </c>
      <c r="P86" s="38">
        <v>275.7037754</v>
      </c>
      <c r="Q86" s="38">
        <v>291.0814175</v>
      </c>
      <c r="R86" s="38">
        <v>294.4370284</v>
      </c>
      <c r="S86" s="38">
        <v>302.155177</v>
      </c>
      <c r="T86" s="38">
        <v>313.6821449</v>
      </c>
      <c r="U86" s="38">
        <v>328.1046164</v>
      </c>
      <c r="V86" s="38">
        <v>344.716383</v>
      </c>
      <c r="W86" s="38">
        <v>362.9577133</v>
      </c>
      <c r="X86" s="38">
        <v>382.3404731</v>
      </c>
      <c r="Y86" s="38">
        <v>402.4016734</v>
      </c>
      <c r="Z86" s="38">
        <v>422.6719534</v>
      </c>
      <c r="AA86" s="38">
        <v>442.6542496</v>
      </c>
      <c r="AB86" s="38">
        <v>462.1248333</v>
      </c>
      <c r="AC86" s="38">
        <v>481.1324158</v>
      </c>
      <c r="AD86" s="38">
        <v>499.6329174</v>
      </c>
      <c r="AE86" s="38">
        <v>517.5968865</v>
      </c>
      <c r="AF86" s="38">
        <v>535.0200794</v>
      </c>
      <c r="AG86" s="38">
        <v>551.9166695</v>
      </c>
      <c r="AH86" s="38">
        <v>568.3179718</v>
      </c>
      <c r="AI86" s="38">
        <v>584.2756591</v>
      </c>
      <c r="AJ86" s="38">
        <v>599.8588368</v>
      </c>
      <c r="AK86" s="38">
        <v>615.1526378</v>
      </c>
    </row>
    <row r="87" ht="14.25" customHeight="1">
      <c r="A87" s="38" t="s">
        <v>260</v>
      </c>
      <c r="B87" s="38">
        <v>4665.933691</v>
      </c>
      <c r="C87" s="38">
        <v>4813.155315</v>
      </c>
      <c r="D87" s="38">
        <v>4933.959573</v>
      </c>
      <c r="E87" s="38">
        <v>5058.021844</v>
      </c>
      <c r="F87" s="38">
        <v>5212.435465</v>
      </c>
      <c r="G87" s="38">
        <v>5383.801442</v>
      </c>
      <c r="H87" s="38">
        <v>5611.792572</v>
      </c>
      <c r="I87" s="38">
        <v>6101.048505</v>
      </c>
      <c r="J87" s="38">
        <v>6867.670272</v>
      </c>
      <c r="K87" s="38">
        <v>7634.134019</v>
      </c>
      <c r="L87" s="38">
        <v>8191.907315</v>
      </c>
      <c r="M87" s="38">
        <v>8584.878267</v>
      </c>
      <c r="N87" s="38">
        <v>8923.760837</v>
      </c>
      <c r="O87" s="38">
        <v>9307.207694</v>
      </c>
      <c r="P87" s="38">
        <v>9795.961606</v>
      </c>
      <c r="Q87" s="38">
        <v>10413.06953</v>
      </c>
      <c r="R87" s="38">
        <v>10752.79462</v>
      </c>
      <c r="S87" s="38">
        <v>11076.55841</v>
      </c>
      <c r="T87" s="38">
        <v>11469.29011</v>
      </c>
      <c r="U87" s="38">
        <v>11934.98793</v>
      </c>
      <c r="V87" s="38">
        <v>12457.27394</v>
      </c>
      <c r="W87" s="38">
        <v>13017.01305</v>
      </c>
      <c r="X87" s="38">
        <v>13596.15733</v>
      </c>
      <c r="Y87" s="38">
        <v>14178.07689</v>
      </c>
      <c r="Z87" s="38">
        <v>14746.99955</v>
      </c>
      <c r="AA87" s="38">
        <v>15287.33084</v>
      </c>
      <c r="AB87" s="38">
        <v>15791.29703</v>
      </c>
      <c r="AC87" s="38">
        <v>16260.36867</v>
      </c>
      <c r="AD87" s="38">
        <v>16695.79375</v>
      </c>
      <c r="AE87" s="38">
        <v>17099.15016</v>
      </c>
      <c r="AF87" s="38">
        <v>17472.71255</v>
      </c>
      <c r="AG87" s="38">
        <v>17819.19333</v>
      </c>
      <c r="AH87" s="38">
        <v>18141.53173</v>
      </c>
      <c r="AI87" s="38">
        <v>18442.85536</v>
      </c>
      <c r="AJ87" s="38">
        <v>18726.37877</v>
      </c>
      <c r="AK87" s="38">
        <v>18995.34442</v>
      </c>
    </row>
    <row r="88" ht="14.25" customHeight="1">
      <c r="A88" s="38" t="s">
        <v>261</v>
      </c>
      <c r="B88" s="38">
        <v>3437.478748</v>
      </c>
      <c r="C88" s="38">
        <v>3538.17298</v>
      </c>
      <c r="D88" s="38">
        <v>3619.029867</v>
      </c>
      <c r="E88" s="38">
        <v>3713.243756</v>
      </c>
      <c r="F88" s="38">
        <v>3837.622018</v>
      </c>
      <c r="G88" s="38">
        <v>3978.16612</v>
      </c>
      <c r="H88" s="38">
        <v>4181.963331</v>
      </c>
      <c r="I88" s="38">
        <v>4593.611173</v>
      </c>
      <c r="J88" s="38">
        <v>5198.032022</v>
      </c>
      <c r="K88" s="38">
        <v>5780.08395</v>
      </c>
      <c r="L88" s="38">
        <v>6213.687983</v>
      </c>
      <c r="M88" s="38">
        <v>6550.46673</v>
      </c>
      <c r="N88" s="38">
        <v>6856.236374</v>
      </c>
      <c r="O88" s="38">
        <v>7185.152259</v>
      </c>
      <c r="P88" s="38">
        <v>7569.607806</v>
      </c>
      <c r="Q88" s="38">
        <v>8022.557677</v>
      </c>
      <c r="R88" s="38">
        <v>8249.906632</v>
      </c>
      <c r="S88" s="38">
        <v>8485.243965</v>
      </c>
      <c r="T88" s="38">
        <v>8763.563944</v>
      </c>
      <c r="U88" s="38">
        <v>9080.534061</v>
      </c>
      <c r="V88" s="38">
        <v>9425.780207</v>
      </c>
      <c r="W88" s="38">
        <v>9788.997979</v>
      </c>
      <c r="X88" s="38">
        <v>10160.90616</v>
      </c>
      <c r="Y88" s="38">
        <v>10533.15003</v>
      </c>
      <c r="Z88" s="38">
        <v>10897.91221</v>
      </c>
      <c r="AA88" s="38">
        <v>11247.51126</v>
      </c>
      <c r="AB88" s="38">
        <v>11579.59321</v>
      </c>
      <c r="AC88" s="38">
        <v>11897.04528</v>
      </c>
      <c r="AD88" s="38">
        <v>12201.33985</v>
      </c>
      <c r="AE88" s="38">
        <v>12493.86192</v>
      </c>
      <c r="AF88" s="38">
        <v>12776.15152</v>
      </c>
      <c r="AG88" s="38">
        <v>13049.78205</v>
      </c>
      <c r="AH88" s="38">
        <v>13316.31565</v>
      </c>
      <c r="AI88" s="38">
        <v>13577.32649</v>
      </c>
      <c r="AJ88" s="38">
        <v>13834.35656</v>
      </c>
      <c r="AK88" s="38">
        <v>14088.90628</v>
      </c>
    </row>
    <row r="89" ht="14.25" customHeight="1">
      <c r="A89" s="38" t="s">
        <v>267</v>
      </c>
      <c r="B89" s="38">
        <v>515.306568</v>
      </c>
      <c r="C89" s="38">
        <v>534.2879373</v>
      </c>
      <c r="D89" s="38">
        <v>546.4299414</v>
      </c>
      <c r="E89" s="38">
        <v>559.8185388</v>
      </c>
      <c r="F89" s="38">
        <v>577.3448908</v>
      </c>
      <c r="G89" s="38">
        <v>596.1569428</v>
      </c>
      <c r="H89" s="38">
        <v>618.2763199</v>
      </c>
      <c r="I89" s="38">
        <v>674.0869745</v>
      </c>
      <c r="J89" s="38">
        <v>764.9368904</v>
      </c>
      <c r="K89" s="38">
        <v>863.5826119</v>
      </c>
      <c r="L89" s="38">
        <v>949.6283781</v>
      </c>
      <c r="M89" s="38">
        <v>1024.246326</v>
      </c>
      <c r="N89" s="38">
        <v>1092.367148</v>
      </c>
      <c r="O89" s="38">
        <v>1161.432547</v>
      </c>
      <c r="P89" s="38">
        <v>1237.66896</v>
      </c>
      <c r="Q89" s="38">
        <v>1325.904528</v>
      </c>
      <c r="R89" s="38">
        <v>1352.710937</v>
      </c>
      <c r="S89" s="38">
        <v>1389.577423</v>
      </c>
      <c r="T89" s="38">
        <v>1436.662591</v>
      </c>
      <c r="U89" s="38">
        <v>1491.644241</v>
      </c>
      <c r="V89" s="38">
        <v>1552.320544</v>
      </c>
      <c r="W89" s="38">
        <v>1616.812296</v>
      </c>
      <c r="X89" s="38">
        <v>1683.490056</v>
      </c>
      <c r="Y89" s="38">
        <v>1750.883607</v>
      </c>
      <c r="Z89" s="38">
        <v>1817.590976</v>
      </c>
      <c r="AA89" s="38">
        <v>1882.201042</v>
      </c>
      <c r="AB89" s="38">
        <v>1944.486582</v>
      </c>
      <c r="AC89" s="38">
        <v>2005.251436</v>
      </c>
      <c r="AD89" s="38">
        <v>2064.799771</v>
      </c>
      <c r="AE89" s="38">
        <v>2123.390163</v>
      </c>
      <c r="AF89" s="38">
        <v>2181.297045</v>
      </c>
      <c r="AG89" s="38">
        <v>2238.796755</v>
      </c>
      <c r="AH89" s="38">
        <v>2296.167987</v>
      </c>
      <c r="AI89" s="38">
        <v>2353.701278</v>
      </c>
      <c r="AJ89" s="38">
        <v>2411.691348</v>
      </c>
      <c r="AK89" s="38">
        <v>2470.437343</v>
      </c>
    </row>
    <row r="90" ht="14.25" customHeight="1">
      <c r="A90" s="38" t="s">
        <v>268</v>
      </c>
      <c r="B90" s="38">
        <v>25.53473101</v>
      </c>
      <c r="C90" s="38">
        <v>26.75653546</v>
      </c>
      <c r="D90" s="38">
        <v>27.78149693</v>
      </c>
      <c r="E90" s="38">
        <v>28.95895102</v>
      </c>
      <c r="F90" s="38">
        <v>30.40744962</v>
      </c>
      <c r="G90" s="38">
        <v>31.97735624</v>
      </c>
      <c r="H90" s="38">
        <v>34.49331168</v>
      </c>
      <c r="I90" s="38">
        <v>39.32918565</v>
      </c>
      <c r="J90" s="38">
        <v>46.84757397</v>
      </c>
      <c r="K90" s="38">
        <v>55.18853863</v>
      </c>
      <c r="L90" s="38">
        <v>62.85038941</v>
      </c>
      <c r="M90" s="38">
        <v>69.98270096</v>
      </c>
      <c r="N90" s="38">
        <v>77.11732896</v>
      </c>
      <c r="O90" s="38">
        <v>84.96188632</v>
      </c>
      <c r="P90" s="38">
        <v>94.18708346</v>
      </c>
      <c r="Q90" s="38">
        <v>105.3206254</v>
      </c>
      <c r="R90" s="38">
        <v>109.5970193</v>
      </c>
      <c r="S90" s="38">
        <v>113.5737628</v>
      </c>
      <c r="T90" s="38">
        <v>118.1047639</v>
      </c>
      <c r="U90" s="38">
        <v>123.3623141</v>
      </c>
      <c r="V90" s="38">
        <v>129.2706819</v>
      </c>
      <c r="W90" s="38">
        <v>135.6739627</v>
      </c>
      <c r="X90" s="38">
        <v>142.403509</v>
      </c>
      <c r="Y90" s="38">
        <v>149.3003416</v>
      </c>
      <c r="Z90" s="38">
        <v>156.2165812</v>
      </c>
      <c r="AA90" s="38">
        <v>163.0094459</v>
      </c>
      <c r="AB90" s="38">
        <v>169.6414081</v>
      </c>
      <c r="AC90" s="38">
        <v>176.176039</v>
      </c>
      <c r="AD90" s="38">
        <v>182.6483081</v>
      </c>
      <c r="AE90" s="38">
        <v>189.0941576</v>
      </c>
      <c r="AF90" s="38">
        <v>195.552517</v>
      </c>
      <c r="AG90" s="38">
        <v>202.0634428</v>
      </c>
      <c r="AH90" s="38">
        <v>208.6680121</v>
      </c>
      <c r="AI90" s="38">
        <v>215.4087024</v>
      </c>
      <c r="AJ90" s="38">
        <v>222.3285582</v>
      </c>
      <c r="AK90" s="38">
        <v>229.4711685</v>
      </c>
    </row>
    <row r="91" ht="14.25" customHeight="1">
      <c r="A91" s="38" t="s">
        <v>269</v>
      </c>
      <c r="B91" s="38">
        <v>345.6594756</v>
      </c>
      <c r="C91" s="38">
        <v>359.5589414</v>
      </c>
      <c r="D91" s="38">
        <v>367.8592845</v>
      </c>
      <c r="E91" s="38">
        <v>376.0585344</v>
      </c>
      <c r="F91" s="38">
        <v>386.2600153</v>
      </c>
      <c r="G91" s="38">
        <v>396.7033852</v>
      </c>
      <c r="H91" s="38">
        <v>413.2229658</v>
      </c>
      <c r="I91" s="38">
        <v>450.4197052</v>
      </c>
      <c r="J91" s="38">
        <v>509.6585428</v>
      </c>
      <c r="K91" s="38">
        <v>571.458289</v>
      </c>
      <c r="L91" s="38">
        <v>621.8049928</v>
      </c>
      <c r="M91" s="38">
        <v>663.0267228</v>
      </c>
      <c r="N91" s="38">
        <v>700.4777344</v>
      </c>
      <c r="O91" s="38">
        <v>739.8196438</v>
      </c>
      <c r="P91" s="38">
        <v>785.2455151</v>
      </c>
      <c r="Q91" s="38">
        <v>838.9731228</v>
      </c>
      <c r="R91" s="38">
        <v>849.7961752</v>
      </c>
      <c r="S91" s="38">
        <v>869.0677905</v>
      </c>
      <c r="T91" s="38">
        <v>896.3585744</v>
      </c>
      <c r="U91" s="38">
        <v>929.5554664</v>
      </c>
      <c r="V91" s="38">
        <v>966.8569937</v>
      </c>
      <c r="W91" s="38">
        <v>1006.7934</v>
      </c>
      <c r="X91" s="38">
        <v>1048.112884</v>
      </c>
      <c r="Y91" s="38">
        <v>1089.693771</v>
      </c>
      <c r="Z91" s="38">
        <v>1130.473197</v>
      </c>
      <c r="AA91" s="38">
        <v>1169.393073</v>
      </c>
      <c r="AB91" s="38">
        <v>1206.234714</v>
      </c>
      <c r="AC91" s="38">
        <v>1241.484936</v>
      </c>
      <c r="AD91" s="38">
        <v>1275.271862</v>
      </c>
      <c r="AE91" s="38">
        <v>1307.737277</v>
      </c>
      <c r="AF91" s="38">
        <v>1339.066422</v>
      </c>
      <c r="AG91" s="38">
        <v>1369.466193</v>
      </c>
      <c r="AH91" s="38">
        <v>1399.155622</v>
      </c>
      <c r="AI91" s="38">
        <v>1428.365512</v>
      </c>
      <c r="AJ91" s="38">
        <v>1457.330887</v>
      </c>
      <c r="AK91" s="38">
        <v>1486.289394</v>
      </c>
    </row>
    <row r="92" ht="14.25" customHeight="1">
      <c r="A92" s="38" t="s">
        <v>270</v>
      </c>
      <c r="B92" s="38">
        <v>46.82054961</v>
      </c>
      <c r="C92" s="38">
        <v>46.92496338</v>
      </c>
      <c r="D92" s="38">
        <v>46.41700408</v>
      </c>
      <c r="E92" s="38">
        <v>45.6502776</v>
      </c>
      <c r="F92" s="38">
        <v>44.87889624</v>
      </c>
      <c r="G92" s="38">
        <v>44.13932114</v>
      </c>
      <c r="H92" s="38">
        <v>44.27618093</v>
      </c>
      <c r="I92" s="38">
        <v>47.30016236</v>
      </c>
      <c r="J92" s="38">
        <v>53.43153096</v>
      </c>
      <c r="K92" s="38">
        <v>59.71784529</v>
      </c>
      <c r="L92" s="38">
        <v>63.82559363</v>
      </c>
      <c r="M92" s="38">
        <v>66.10606749</v>
      </c>
      <c r="N92" s="38">
        <v>67.57214859</v>
      </c>
      <c r="O92" s="38">
        <v>69.1738815</v>
      </c>
      <c r="P92" s="38">
        <v>71.52037955</v>
      </c>
      <c r="Q92" s="38">
        <v>74.866462</v>
      </c>
      <c r="R92" s="38">
        <v>76.93121383</v>
      </c>
      <c r="S92" s="38">
        <v>78.93510862</v>
      </c>
      <c r="T92" s="38">
        <v>81.28473607</v>
      </c>
      <c r="U92" s="38">
        <v>83.98414862</v>
      </c>
      <c r="V92" s="38">
        <v>86.92682528</v>
      </c>
      <c r="W92" s="38">
        <v>89.99123903</v>
      </c>
      <c r="X92" s="38">
        <v>93.0664886</v>
      </c>
      <c r="Y92" s="38">
        <v>96.05643184</v>
      </c>
      <c r="Z92" s="38">
        <v>98.87616567</v>
      </c>
      <c r="AA92" s="38">
        <v>101.4466418</v>
      </c>
      <c r="AB92" s="38">
        <v>103.7308441</v>
      </c>
      <c r="AC92" s="38">
        <v>105.7401534</v>
      </c>
      <c r="AD92" s="38">
        <v>107.4898095</v>
      </c>
      <c r="AE92" s="38">
        <v>109.0026572</v>
      </c>
      <c r="AF92" s="38">
        <v>110.3074812</v>
      </c>
      <c r="AG92" s="38">
        <v>111.4348883</v>
      </c>
      <c r="AH92" s="38">
        <v>112.4151823</v>
      </c>
      <c r="AI92" s="38">
        <v>113.2779726</v>
      </c>
      <c r="AJ92" s="38">
        <v>114.0513605</v>
      </c>
      <c r="AK92" s="38">
        <v>114.7616941</v>
      </c>
    </row>
    <row r="93" ht="14.25" customHeight="1">
      <c r="A93" s="38" t="s">
        <v>152</v>
      </c>
      <c r="B93" s="38">
        <v>2310.0</v>
      </c>
      <c r="C93" s="38">
        <v>2312.232113</v>
      </c>
      <c r="D93" s="38">
        <v>2313.321083</v>
      </c>
      <c r="E93" s="38">
        <v>2314.270628</v>
      </c>
      <c r="F93" s="38">
        <v>2315.207644</v>
      </c>
      <c r="G93" s="38">
        <v>2316.112198</v>
      </c>
      <c r="H93" s="38">
        <v>2316.33207</v>
      </c>
      <c r="I93" s="38">
        <v>2315.86194</v>
      </c>
      <c r="J93" s="38">
        <v>2314.864944</v>
      </c>
      <c r="K93" s="38">
        <v>2313.660277</v>
      </c>
      <c r="L93" s="38">
        <v>2312.590816</v>
      </c>
      <c r="M93" s="38">
        <v>2311.941079</v>
      </c>
      <c r="N93" s="38">
        <v>2311.835575</v>
      </c>
      <c r="O93" s="38">
        <v>2312.256748</v>
      </c>
      <c r="P93" s="38">
        <v>2313.080417</v>
      </c>
      <c r="Q93" s="38">
        <v>2314.114748</v>
      </c>
      <c r="R93" s="38">
        <v>2315.312028</v>
      </c>
      <c r="S93" s="38">
        <v>2316.653064</v>
      </c>
      <c r="T93" s="38">
        <v>2318.129254</v>
      </c>
      <c r="U93" s="38">
        <v>2319.728789</v>
      </c>
      <c r="V93" s="38">
        <v>2321.433216</v>
      </c>
      <c r="W93" s="38">
        <v>2323.219807</v>
      </c>
      <c r="X93" s="38">
        <v>2325.06401</v>
      </c>
      <c r="Y93" s="38">
        <v>2326.940598</v>
      </c>
      <c r="Z93" s="38">
        <v>2328.82378</v>
      </c>
      <c r="AA93" s="38">
        <v>2330.686884</v>
      </c>
      <c r="AB93" s="38">
        <v>2332.520059</v>
      </c>
      <c r="AC93" s="38">
        <v>2334.331814</v>
      </c>
      <c r="AD93" s="38">
        <v>2336.127883</v>
      </c>
      <c r="AE93" s="38">
        <v>2337.916204</v>
      </c>
      <c r="AF93" s="38">
        <v>2339.706838</v>
      </c>
      <c r="AG93" s="38">
        <v>2341.511053</v>
      </c>
      <c r="AH93" s="38">
        <v>2343.340739</v>
      </c>
      <c r="AI93" s="38">
        <v>2345.20823</v>
      </c>
      <c r="AJ93" s="38">
        <v>2347.126235</v>
      </c>
      <c r="AK93" s="38">
        <v>2349.107831</v>
      </c>
    </row>
    <row r="94" ht="14.25" customHeight="1">
      <c r="A94" s="38" t="s">
        <v>160</v>
      </c>
      <c r="B94" s="38">
        <v>412.7632961</v>
      </c>
      <c r="C94" s="38">
        <v>420.1075595</v>
      </c>
      <c r="D94" s="38">
        <v>430.0000135</v>
      </c>
      <c r="E94" s="38">
        <v>438.9203901</v>
      </c>
      <c r="F94" s="38">
        <v>443.8387717</v>
      </c>
      <c r="G94" s="38">
        <v>443.3508552</v>
      </c>
      <c r="H94" s="38">
        <v>459.0903126</v>
      </c>
      <c r="I94" s="38">
        <v>482.7268862</v>
      </c>
      <c r="J94" s="38">
        <v>507.5400211</v>
      </c>
      <c r="K94" s="38">
        <v>527.6635822</v>
      </c>
      <c r="L94" s="38">
        <v>537.3409773</v>
      </c>
      <c r="M94" s="38">
        <v>532.2810179</v>
      </c>
      <c r="N94" s="38">
        <v>510.4028691</v>
      </c>
      <c r="O94" s="38">
        <v>469.4059897</v>
      </c>
      <c r="P94" s="38">
        <v>407.7912707</v>
      </c>
      <c r="Q94" s="38">
        <v>328.850805</v>
      </c>
      <c r="R94" s="38">
        <v>291.6035914</v>
      </c>
      <c r="S94" s="38">
        <v>280.4245156</v>
      </c>
      <c r="T94" s="38">
        <v>277.9288159</v>
      </c>
      <c r="U94" s="38">
        <v>275.7067325</v>
      </c>
      <c r="V94" s="38">
        <v>270.511718</v>
      </c>
      <c r="W94" s="38">
        <v>261.5827462</v>
      </c>
      <c r="X94" s="38">
        <v>249.3910777</v>
      </c>
      <c r="Y94" s="38">
        <v>235.1004061</v>
      </c>
      <c r="Z94" s="38">
        <v>220.362192</v>
      </c>
      <c r="AA94" s="38">
        <v>207.228885</v>
      </c>
      <c r="AB94" s="38">
        <v>197.1373259</v>
      </c>
      <c r="AC94" s="38">
        <v>190.2043187</v>
      </c>
      <c r="AD94" s="38">
        <v>186.2404722</v>
      </c>
      <c r="AE94" s="38">
        <v>184.9959144</v>
      </c>
      <c r="AF94" s="38">
        <v>186.1953286</v>
      </c>
      <c r="AG94" s="38">
        <v>189.5514821</v>
      </c>
      <c r="AH94" s="38">
        <v>194.7401102</v>
      </c>
      <c r="AI94" s="38">
        <v>201.3568827</v>
      </c>
      <c r="AJ94" s="38">
        <v>208.9300964</v>
      </c>
      <c r="AK94" s="38">
        <v>216.9234852</v>
      </c>
    </row>
    <row r="95" ht="14.25" customHeight="1">
      <c r="A95" s="38" t="s">
        <v>168</v>
      </c>
      <c r="B95" s="38">
        <v>767.0073495</v>
      </c>
      <c r="C95" s="38">
        <v>766.2246839</v>
      </c>
      <c r="D95" s="38">
        <v>765.6980048</v>
      </c>
      <c r="E95" s="38">
        <v>764.740998</v>
      </c>
      <c r="F95" s="38">
        <v>763.5180729</v>
      </c>
      <c r="G95" s="38">
        <v>762.8532128</v>
      </c>
      <c r="H95" s="38">
        <v>786.8255859</v>
      </c>
      <c r="I95" s="38">
        <v>781.6780048</v>
      </c>
      <c r="J95" s="38">
        <v>767.1618179</v>
      </c>
      <c r="K95" s="38">
        <v>758.4732026</v>
      </c>
      <c r="L95" s="38">
        <v>758.9956572</v>
      </c>
      <c r="M95" s="38">
        <v>766.001834</v>
      </c>
      <c r="N95" s="38">
        <v>779.0447283</v>
      </c>
      <c r="O95" s="38">
        <v>796.600588</v>
      </c>
      <c r="P95" s="38">
        <v>818.7647294</v>
      </c>
      <c r="Q95" s="38">
        <v>841.9266747</v>
      </c>
      <c r="R95" s="38">
        <v>848.4444462</v>
      </c>
      <c r="S95" s="38">
        <v>844.5968718</v>
      </c>
      <c r="T95" s="38">
        <v>836.778884</v>
      </c>
      <c r="U95" s="38">
        <v>828.087691</v>
      </c>
      <c r="V95" s="38">
        <v>819.4534526</v>
      </c>
      <c r="W95" s="38">
        <v>810.8725667</v>
      </c>
      <c r="X95" s="38">
        <v>802.066447</v>
      </c>
      <c r="Y95" s="38">
        <v>792.7729628</v>
      </c>
      <c r="Z95" s="38">
        <v>782.8626599</v>
      </c>
      <c r="AA95" s="38">
        <v>772.3828674</v>
      </c>
      <c r="AB95" s="38">
        <v>761.630922</v>
      </c>
      <c r="AC95" s="38">
        <v>751.1628359</v>
      </c>
      <c r="AD95" s="38">
        <v>741.5593476</v>
      </c>
      <c r="AE95" s="38">
        <v>733.2697843</v>
      </c>
      <c r="AF95" s="38">
        <v>726.62569</v>
      </c>
      <c r="AG95" s="38">
        <v>721.8775811</v>
      </c>
      <c r="AH95" s="38">
        <v>719.2306591</v>
      </c>
      <c r="AI95" s="38">
        <v>718.8799737</v>
      </c>
      <c r="AJ95" s="38">
        <v>721.0412833</v>
      </c>
      <c r="AK95" s="38">
        <v>725.9768973</v>
      </c>
    </row>
    <row r="96" ht="14.25" customHeight="1">
      <c r="A96" s="38" t="s">
        <v>176</v>
      </c>
      <c r="B96" s="38">
        <v>6789.323294</v>
      </c>
      <c r="C96" s="38">
        <v>7000.622213</v>
      </c>
      <c r="D96" s="38">
        <v>7171.366257</v>
      </c>
      <c r="E96" s="38">
        <v>7363.755148</v>
      </c>
      <c r="F96" s="38">
        <v>7612.689352</v>
      </c>
      <c r="G96" s="38">
        <v>7891.287927</v>
      </c>
      <c r="H96" s="38">
        <v>8278.544669</v>
      </c>
      <c r="I96" s="38">
        <v>9000.156532</v>
      </c>
      <c r="J96" s="38">
        <v>10024.75499</v>
      </c>
      <c r="K96" s="38">
        <v>11014.42438</v>
      </c>
      <c r="L96" s="38">
        <v>11747.61052</v>
      </c>
      <c r="M96" s="38">
        <v>12309.37394</v>
      </c>
      <c r="N96" s="38">
        <v>12827.06321</v>
      </c>
      <c r="O96" s="38">
        <v>13408.46703</v>
      </c>
      <c r="P96" s="38">
        <v>14117.04447</v>
      </c>
      <c r="Q96" s="38">
        <v>14976.54763</v>
      </c>
      <c r="R96" s="38">
        <v>15410.76514</v>
      </c>
      <c r="S96" s="38">
        <v>15866.49994</v>
      </c>
      <c r="T96" s="38">
        <v>16417.0698</v>
      </c>
      <c r="U96" s="38">
        <v>17056.27527</v>
      </c>
      <c r="V96" s="38">
        <v>17762.83596</v>
      </c>
      <c r="W96" s="38">
        <v>18514.73957</v>
      </c>
      <c r="X96" s="38">
        <v>19291.77822</v>
      </c>
      <c r="Y96" s="38">
        <v>20075.42754</v>
      </c>
      <c r="Z96" s="38">
        <v>20848.03964</v>
      </c>
      <c r="AA96" s="38">
        <v>21591.99907</v>
      </c>
      <c r="AB96" s="38">
        <v>22300.25332</v>
      </c>
      <c r="AC96" s="38">
        <v>22976.89335</v>
      </c>
      <c r="AD96" s="38">
        <v>23623.88786</v>
      </c>
      <c r="AE96" s="38">
        <v>24243.23836</v>
      </c>
      <c r="AF96" s="38">
        <v>24837.49348</v>
      </c>
      <c r="AG96" s="38">
        <v>25409.50025</v>
      </c>
      <c r="AH96" s="38">
        <v>25962.27654</v>
      </c>
      <c r="AI96" s="38">
        <v>26499.05492</v>
      </c>
      <c r="AJ96" s="38">
        <v>27023.18608</v>
      </c>
      <c r="AK96" s="38">
        <v>27538.10012</v>
      </c>
    </row>
    <row r="97" ht="14.25" customHeight="1">
      <c r="A97" s="38" t="s">
        <v>184</v>
      </c>
      <c r="B97" s="38">
        <v>1372.721324</v>
      </c>
      <c r="C97" s="38">
        <v>1417.793212</v>
      </c>
      <c r="D97" s="38">
        <v>1453.441482</v>
      </c>
      <c r="E97" s="38">
        <v>1497.051811</v>
      </c>
      <c r="F97" s="38">
        <v>1554.308557</v>
      </c>
      <c r="G97" s="38">
        <v>1618.039405</v>
      </c>
      <c r="H97" s="38">
        <v>1702.933298</v>
      </c>
      <c r="I97" s="38">
        <v>1876.211243</v>
      </c>
      <c r="J97" s="38">
        <v>2129.940881</v>
      </c>
      <c r="K97" s="38">
        <v>2374.878137</v>
      </c>
      <c r="L97" s="38">
        <v>2566.936256</v>
      </c>
      <c r="M97" s="38">
        <v>2728.653058</v>
      </c>
      <c r="N97" s="38">
        <v>2881.322357</v>
      </c>
      <c r="O97" s="38">
        <v>3043.641599</v>
      </c>
      <c r="P97" s="38">
        <v>3227.712486</v>
      </c>
      <c r="Q97" s="38">
        <v>3440.003557</v>
      </c>
      <c r="R97" s="38">
        <v>3528.371738</v>
      </c>
      <c r="S97" s="38">
        <v>3631.522203</v>
      </c>
      <c r="T97" s="38">
        <v>3753.733599</v>
      </c>
      <c r="U97" s="38">
        <v>3891.924487</v>
      </c>
      <c r="V97" s="38">
        <v>4042.194436</v>
      </c>
      <c r="W97" s="38">
        <v>4200.860883</v>
      </c>
      <c r="X97" s="38">
        <v>4364.587415</v>
      </c>
      <c r="Y97" s="38">
        <v>4530.304507</v>
      </c>
      <c r="Z97" s="38">
        <v>4695.0553</v>
      </c>
      <c r="AA97" s="38">
        <v>4855.846804</v>
      </c>
      <c r="AB97" s="38">
        <v>5012.188586</v>
      </c>
      <c r="AC97" s="38">
        <v>5165.768924</v>
      </c>
      <c r="AD97" s="38">
        <v>5317.236497</v>
      </c>
      <c r="AE97" s="38">
        <v>5467.215924</v>
      </c>
      <c r="AF97" s="38">
        <v>5616.390104</v>
      </c>
      <c r="AG97" s="38">
        <v>5765.460324</v>
      </c>
      <c r="AH97" s="38">
        <v>5915.141129</v>
      </c>
      <c r="AI97" s="38">
        <v>6066.172963</v>
      </c>
      <c r="AJ97" s="38">
        <v>6219.306787</v>
      </c>
      <c r="AK97" s="38">
        <v>6375.3057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