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DDBE767-389F-4C62-A4AE-599A498319CF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Tab-macro" sheetId="7" r:id="rId1"/>
    <sheet name="Tab-baseline" sheetId="12" r:id="rId2"/>
    <sheet name="Tab-shock" sheetId="13" r:id="rId3"/>
    <sheet name="Tab-reporting_baseline" sheetId="16" r:id="rId4"/>
    <sheet name="Tab-reporting_shock" sheetId="17" r:id="rId5"/>
    <sheet name="Tab-reporting_deviation" sheetId="18" r:id="rId6"/>
    <sheet name="Graph_Baseline_2050" sheetId="25" r:id="rId7"/>
    <sheet name="Macro" sheetId="8" r:id="rId8"/>
    <sheet name="Shock_SUB" sheetId="11" r:id="rId9"/>
    <sheet name="reporting_shock" sheetId="15" r:id="rId10"/>
    <sheet name="reporting_base" sheetId="14" r:id="rId11"/>
    <sheet name="Baseline_SUB" sheetId="10" r:id="rId12"/>
  </sheets>
  <externalReferences>
    <externalReference r:id="rId13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3" l="1"/>
  <c r="D60" i="13" s="1"/>
  <c r="E29" i="13"/>
  <c r="E60" i="13" s="1"/>
  <c r="F29" i="13"/>
  <c r="F60" i="13" s="1"/>
  <c r="G29" i="13"/>
  <c r="G60" i="13" s="1"/>
  <c r="H29" i="13"/>
  <c r="H60" i="13" s="1"/>
  <c r="D30" i="13"/>
  <c r="D61" i="13" s="1"/>
  <c r="E30" i="13"/>
  <c r="E61" i="13" s="1"/>
  <c r="F30" i="13"/>
  <c r="F61" i="13" s="1"/>
  <c r="G30" i="13"/>
  <c r="G61" i="13" s="1"/>
  <c r="H30" i="13"/>
  <c r="H61" i="13" s="1"/>
  <c r="C30" i="13"/>
  <c r="C61" i="13" s="1"/>
  <c r="D28" i="13"/>
  <c r="E28" i="13"/>
  <c r="F28" i="13"/>
  <c r="G28" i="13"/>
  <c r="H28" i="13"/>
  <c r="C29" i="13"/>
  <c r="C60" i="13" s="1"/>
  <c r="D29" i="12"/>
  <c r="D60" i="12" s="1"/>
  <c r="E29" i="12"/>
  <c r="E60" i="12" s="1"/>
  <c r="F29" i="12"/>
  <c r="F60" i="12" s="1"/>
  <c r="G29" i="12"/>
  <c r="G60" i="12" s="1"/>
  <c r="H29" i="12"/>
  <c r="H60" i="12" s="1"/>
  <c r="C29" i="12"/>
  <c r="C60" i="12" s="1"/>
  <c r="D16" i="13"/>
  <c r="E16" i="13"/>
  <c r="F16" i="13"/>
  <c r="G16" i="13"/>
  <c r="H16" i="13"/>
  <c r="D17" i="13"/>
  <c r="E17" i="13"/>
  <c r="F17" i="13"/>
  <c r="G17" i="13"/>
  <c r="H17" i="13"/>
  <c r="D18" i="13"/>
  <c r="E18" i="13"/>
  <c r="F18" i="13"/>
  <c r="G18" i="13"/>
  <c r="H18" i="13"/>
  <c r="D19" i="13"/>
  <c r="E19" i="13"/>
  <c r="F19" i="13"/>
  <c r="G19" i="13"/>
  <c r="H19" i="13"/>
  <c r="D20" i="13"/>
  <c r="E20" i="13"/>
  <c r="F20" i="13"/>
  <c r="G20" i="13"/>
  <c r="H20" i="13"/>
  <c r="D21" i="13"/>
  <c r="E21" i="13"/>
  <c r="F21" i="13"/>
  <c r="G21" i="13"/>
  <c r="H21" i="13"/>
  <c r="D22" i="13"/>
  <c r="E22" i="13"/>
  <c r="F22" i="13"/>
  <c r="G22" i="13"/>
  <c r="H22" i="13"/>
  <c r="D23" i="13"/>
  <c r="E23" i="13"/>
  <c r="F23" i="13"/>
  <c r="G23" i="13"/>
  <c r="H23" i="13"/>
  <c r="D25" i="13"/>
  <c r="E25" i="13"/>
  <c r="F25" i="13"/>
  <c r="G25" i="13"/>
  <c r="H25" i="13"/>
  <c r="D26" i="13"/>
  <c r="E26" i="13"/>
  <c r="F26" i="13"/>
  <c r="G26" i="13"/>
  <c r="H26" i="13"/>
  <c r="D27" i="13"/>
  <c r="E27" i="13"/>
  <c r="F27" i="13"/>
  <c r="G27" i="13"/>
  <c r="H27" i="13"/>
  <c r="C26" i="13"/>
  <c r="C27" i="13"/>
  <c r="C28" i="13"/>
  <c r="C25" i="13"/>
  <c r="C20" i="13"/>
  <c r="C21" i="13"/>
  <c r="C22" i="13"/>
  <c r="C19" i="13"/>
  <c r="C16" i="13"/>
  <c r="C18" i="13"/>
  <c r="G24" i="13" l="1"/>
  <c r="H24" i="13"/>
  <c r="F24" i="13"/>
  <c r="E24" i="13"/>
  <c r="D24" i="13"/>
  <c r="AM9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S14" i="25"/>
  <c r="R14" i="25"/>
  <c r="Q14" i="25"/>
  <c r="P14" i="25"/>
  <c r="O14" i="25"/>
  <c r="N14" i="25"/>
  <c r="M14" i="25"/>
  <c r="L14" i="25"/>
  <c r="L11" i="25" s="1"/>
  <c r="K14" i="25"/>
  <c r="K11" i="25" s="1"/>
  <c r="J14" i="25"/>
  <c r="J11" i="25" s="1"/>
  <c r="I14" i="25"/>
  <c r="H14" i="25"/>
  <c r="G14" i="25"/>
  <c r="F14" i="25"/>
  <c r="E14" i="25"/>
  <c r="D14" i="25"/>
  <c r="S13" i="25"/>
  <c r="R13" i="25"/>
  <c r="Q13" i="25"/>
  <c r="P13" i="25"/>
  <c r="O13" i="25"/>
  <c r="O11" i="25" s="1"/>
  <c r="N13" i="25"/>
  <c r="N11" i="25" s="1"/>
  <c r="M13" i="25"/>
  <c r="M11" i="25" s="1"/>
  <c r="L13" i="25"/>
  <c r="K13" i="25"/>
  <c r="J13" i="25"/>
  <c r="I13" i="25"/>
  <c r="H13" i="25"/>
  <c r="G13" i="25"/>
  <c r="F13" i="25"/>
  <c r="E13" i="25"/>
  <c r="D13" i="25"/>
  <c r="S12" i="25"/>
  <c r="S11" i="25" s="1"/>
  <c r="R12" i="25"/>
  <c r="R11" i="25" s="1"/>
  <c r="Q12" i="25"/>
  <c r="Q11" i="25" s="1"/>
  <c r="P12" i="25"/>
  <c r="O12" i="25"/>
  <c r="N12" i="25"/>
  <c r="M12" i="25"/>
  <c r="L12" i="25"/>
  <c r="K12" i="25"/>
  <c r="J12" i="25"/>
  <c r="I12" i="25"/>
  <c r="H12" i="25"/>
  <c r="H11" i="25" s="1"/>
  <c r="G12" i="25"/>
  <c r="G11" i="25" s="1"/>
  <c r="F12" i="25"/>
  <c r="F11" i="25" s="1"/>
  <c r="E12" i="25"/>
  <c r="D12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D8" i="25" s="1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I11" i="25" l="1"/>
  <c r="U8" i="25"/>
  <c r="D11" i="25"/>
  <c r="P11" i="25"/>
  <c r="E11" i="25"/>
  <c r="AI8" i="25"/>
  <c r="AA8" i="25"/>
  <c r="AO21" i="25"/>
  <c r="AM8" i="25"/>
  <c r="E8" i="25"/>
  <c r="G8" i="25"/>
  <c r="I8" i="25"/>
  <c r="K8" i="25"/>
  <c r="M8" i="25"/>
  <c r="O8" i="25"/>
  <c r="Q8" i="25"/>
  <c r="S8" i="25"/>
  <c r="AL8" i="25"/>
  <c r="AJ8" i="25"/>
  <c r="AH8" i="25"/>
  <c r="AF8" i="25"/>
  <c r="AD8" i="25"/>
  <c r="AB8" i="25"/>
  <c r="Z8" i="25"/>
  <c r="X8" i="25"/>
  <c r="V8" i="25"/>
  <c r="AB11" i="25"/>
  <c r="T11" i="25"/>
  <c r="F8" i="25"/>
  <c r="J8" i="25"/>
  <c r="N8" i="25"/>
  <c r="R8" i="25"/>
  <c r="AP21" i="25"/>
  <c r="AM11" i="25"/>
  <c r="AI11" i="25"/>
  <c r="AE11" i="25"/>
  <c r="AA11" i="25"/>
  <c r="W11" i="25"/>
  <c r="AE8" i="25"/>
  <c r="T8" i="25"/>
  <c r="AK8" i="25"/>
  <c r="AG8" i="25"/>
  <c r="AC8" i="25"/>
  <c r="Y8" i="25"/>
  <c r="AJ11" i="25"/>
  <c r="X11" i="25"/>
  <c r="AL11" i="25"/>
  <c r="AH11" i="25"/>
  <c r="AD11" i="25"/>
  <c r="Z11" i="25"/>
  <c r="V11" i="25"/>
  <c r="AF11" i="25"/>
  <c r="H8" i="25"/>
  <c r="L8" i="25"/>
  <c r="P8" i="25"/>
  <c r="AK11" i="25"/>
  <c r="AG11" i="25"/>
  <c r="AC11" i="25"/>
  <c r="Y11" i="25"/>
  <c r="U11" i="25"/>
  <c r="W8" i="25"/>
  <c r="C25" i="12" l="1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3" i="12"/>
  <c r="D23" i="12"/>
  <c r="E23" i="12"/>
  <c r="F23" i="12"/>
  <c r="G23" i="12"/>
  <c r="H23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3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4" i="12"/>
  <c r="H13" i="12"/>
  <c r="G13" i="12"/>
  <c r="F13" i="12"/>
  <c r="E13" i="12"/>
  <c r="D13" i="12"/>
  <c r="H4" i="12"/>
  <c r="G4" i="12"/>
  <c r="F4" i="12"/>
  <c r="E4" i="12"/>
  <c r="D4" i="12"/>
  <c r="F24" i="12" l="1"/>
  <c r="E24" i="12"/>
  <c r="G24" i="12"/>
  <c r="C24" i="12"/>
  <c r="E12" i="12"/>
  <c r="H12" i="12"/>
  <c r="D12" i="12"/>
  <c r="G12" i="12"/>
  <c r="H24" i="12"/>
  <c r="D24" i="12"/>
  <c r="F12" i="12"/>
  <c r="C12" i="12"/>
  <c r="H59" i="13" l="1"/>
  <c r="G59" i="13"/>
  <c r="F59" i="13"/>
  <c r="E59" i="13"/>
  <c r="D59" i="13"/>
  <c r="H58" i="13"/>
  <c r="G58" i="13"/>
  <c r="F58" i="13"/>
  <c r="E58" i="13"/>
  <c r="D58" i="13"/>
  <c r="C58" i="13"/>
  <c r="F57" i="13"/>
  <c r="E57" i="13"/>
  <c r="D57" i="13"/>
  <c r="C57" i="13"/>
  <c r="H56" i="13"/>
  <c r="G56" i="13"/>
  <c r="F56" i="13"/>
  <c r="D56" i="13"/>
  <c r="C56" i="13"/>
  <c r="H54" i="13"/>
  <c r="G54" i="13"/>
  <c r="F54" i="13"/>
  <c r="C23" i="13"/>
  <c r="C54" i="13" s="1"/>
  <c r="H53" i="13"/>
  <c r="G53" i="13"/>
  <c r="F53" i="13"/>
  <c r="E53" i="13"/>
  <c r="D53" i="13"/>
  <c r="C53" i="13"/>
  <c r="H52" i="13"/>
  <c r="G52" i="13"/>
  <c r="F52" i="13"/>
  <c r="E52" i="13"/>
  <c r="D52" i="13"/>
  <c r="C52" i="13"/>
  <c r="H51" i="13"/>
  <c r="G51" i="13"/>
  <c r="F51" i="13"/>
  <c r="E51" i="13"/>
  <c r="D51" i="13"/>
  <c r="C51" i="13"/>
  <c r="H50" i="13"/>
  <c r="G50" i="13"/>
  <c r="F50" i="13"/>
  <c r="E50" i="13"/>
  <c r="C50" i="13"/>
  <c r="H49" i="13"/>
  <c r="G49" i="13"/>
  <c r="F49" i="13"/>
  <c r="E49" i="13"/>
  <c r="D49" i="13"/>
  <c r="C49" i="13"/>
  <c r="H48" i="13"/>
  <c r="G48" i="13"/>
  <c r="F48" i="13"/>
  <c r="E48" i="13"/>
  <c r="D48" i="13"/>
  <c r="C17" i="13"/>
  <c r="C48" i="13" s="1"/>
  <c r="H47" i="13"/>
  <c r="G47" i="13"/>
  <c r="F47" i="13"/>
  <c r="E47" i="13"/>
  <c r="D47" i="13"/>
  <c r="C47" i="13"/>
  <c r="H15" i="13"/>
  <c r="H46" i="13" s="1"/>
  <c r="G15" i="13"/>
  <c r="G46" i="13" s="1"/>
  <c r="F15" i="13"/>
  <c r="F46" i="13" s="1"/>
  <c r="E15" i="13"/>
  <c r="E46" i="13" s="1"/>
  <c r="D15" i="13"/>
  <c r="D46" i="13" s="1"/>
  <c r="C15" i="13"/>
  <c r="C46" i="13" s="1"/>
  <c r="H14" i="13"/>
  <c r="H45" i="13" s="1"/>
  <c r="G14" i="13"/>
  <c r="G45" i="13" s="1"/>
  <c r="F14" i="13"/>
  <c r="F45" i="13" s="1"/>
  <c r="E14" i="13"/>
  <c r="E45" i="13" s="1"/>
  <c r="D14" i="13"/>
  <c r="D45" i="13" s="1"/>
  <c r="C14" i="13"/>
  <c r="C45" i="13" s="1"/>
  <c r="H13" i="13"/>
  <c r="H44" i="13" s="1"/>
  <c r="G13" i="13"/>
  <c r="G44" i="13" s="1"/>
  <c r="F13" i="13"/>
  <c r="F44" i="13" s="1"/>
  <c r="E13" i="13"/>
  <c r="E44" i="13" s="1"/>
  <c r="D13" i="13"/>
  <c r="D44" i="13" s="1"/>
  <c r="C13" i="13"/>
  <c r="C44" i="13" s="1"/>
  <c r="H11" i="13"/>
  <c r="H42" i="13" s="1"/>
  <c r="G11" i="13"/>
  <c r="G42" i="13" s="1"/>
  <c r="F11" i="13"/>
  <c r="F42" i="13" s="1"/>
  <c r="E11" i="13"/>
  <c r="E42" i="13" s="1"/>
  <c r="D11" i="13"/>
  <c r="D42" i="13" s="1"/>
  <c r="C11" i="13"/>
  <c r="C42" i="13" s="1"/>
  <c r="H10" i="13"/>
  <c r="H41" i="13" s="1"/>
  <c r="G10" i="13"/>
  <c r="G41" i="13" s="1"/>
  <c r="F10" i="13"/>
  <c r="F41" i="13" s="1"/>
  <c r="E10" i="13"/>
  <c r="E41" i="13" s="1"/>
  <c r="D10" i="13"/>
  <c r="D41" i="13" s="1"/>
  <c r="C10" i="13"/>
  <c r="C41" i="13" s="1"/>
  <c r="H9" i="13"/>
  <c r="H40" i="13" s="1"/>
  <c r="G9" i="13"/>
  <c r="G40" i="13" s="1"/>
  <c r="F9" i="13"/>
  <c r="F40" i="13" s="1"/>
  <c r="E9" i="13"/>
  <c r="E40" i="13" s="1"/>
  <c r="D9" i="13"/>
  <c r="D40" i="13" s="1"/>
  <c r="C9" i="13"/>
  <c r="C40" i="13" s="1"/>
  <c r="H8" i="13"/>
  <c r="H39" i="13" s="1"/>
  <c r="G8" i="13"/>
  <c r="G39" i="13" s="1"/>
  <c r="F8" i="13"/>
  <c r="F39" i="13" s="1"/>
  <c r="E8" i="13"/>
  <c r="E39" i="13" s="1"/>
  <c r="D8" i="13"/>
  <c r="D39" i="13" s="1"/>
  <c r="C8" i="13"/>
  <c r="C39" i="13" s="1"/>
  <c r="H7" i="13"/>
  <c r="H38" i="13" s="1"/>
  <c r="G7" i="13"/>
  <c r="G38" i="13" s="1"/>
  <c r="F7" i="13"/>
  <c r="F38" i="13" s="1"/>
  <c r="E7" i="13"/>
  <c r="E38" i="13" s="1"/>
  <c r="D7" i="13"/>
  <c r="D38" i="13" s="1"/>
  <c r="C7" i="13"/>
  <c r="C38" i="13" s="1"/>
  <c r="H6" i="13"/>
  <c r="H37" i="13" s="1"/>
  <c r="G6" i="13"/>
  <c r="G37" i="13" s="1"/>
  <c r="F6" i="13"/>
  <c r="F37" i="13" s="1"/>
  <c r="E6" i="13"/>
  <c r="E37" i="13" s="1"/>
  <c r="D6" i="13"/>
  <c r="D37" i="13" s="1"/>
  <c r="C6" i="13"/>
  <c r="C37" i="13" s="1"/>
  <c r="H5" i="13"/>
  <c r="H36" i="13" s="1"/>
  <c r="G5" i="13"/>
  <c r="G36" i="13" s="1"/>
  <c r="F5" i="13"/>
  <c r="F36" i="13" s="1"/>
  <c r="E5" i="13"/>
  <c r="E36" i="13" s="1"/>
  <c r="D5" i="13"/>
  <c r="D36" i="13" s="1"/>
  <c r="C5" i="13"/>
  <c r="C36" i="13" s="1"/>
  <c r="H4" i="13"/>
  <c r="H35" i="13" s="1"/>
  <c r="G4" i="13"/>
  <c r="G35" i="13" s="1"/>
  <c r="F4" i="13"/>
  <c r="F35" i="13" s="1"/>
  <c r="E4" i="13"/>
  <c r="E35" i="13" s="1"/>
  <c r="D4" i="13"/>
  <c r="D35" i="13" s="1"/>
  <c r="C4" i="13"/>
  <c r="C35" i="13" s="1"/>
  <c r="C59" i="13"/>
  <c r="H57" i="13"/>
  <c r="G57" i="13"/>
  <c r="E54" i="13"/>
  <c r="D54" i="13"/>
  <c r="D50" i="13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C52" i="12"/>
  <c r="D52" i="12"/>
  <c r="E52" i="12"/>
  <c r="F52" i="12"/>
  <c r="G52" i="12"/>
  <c r="H52" i="12"/>
  <c r="C53" i="12"/>
  <c r="D53" i="12"/>
  <c r="E53" i="12"/>
  <c r="F53" i="12"/>
  <c r="G53" i="12"/>
  <c r="H53" i="12"/>
  <c r="C54" i="12"/>
  <c r="D54" i="12"/>
  <c r="E54" i="12"/>
  <c r="F54" i="12"/>
  <c r="G54" i="12"/>
  <c r="H54" i="12"/>
  <c r="C56" i="12"/>
  <c r="D56" i="12"/>
  <c r="E56" i="12"/>
  <c r="G56" i="12"/>
  <c r="H56" i="12"/>
  <c r="C57" i="12"/>
  <c r="D57" i="12"/>
  <c r="E57" i="12"/>
  <c r="F57" i="12"/>
  <c r="G57" i="12"/>
  <c r="H57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E55" i="13" l="1"/>
  <c r="E56" i="13"/>
  <c r="E12" i="13"/>
  <c r="E43" i="13" s="1"/>
  <c r="F55" i="13"/>
  <c r="F55" i="12"/>
  <c r="F56" i="12"/>
  <c r="F12" i="13"/>
  <c r="F43" i="13" s="1"/>
  <c r="C12" i="13"/>
  <c r="C43" i="13" s="1"/>
  <c r="G12" i="13"/>
  <c r="G43" i="13" s="1"/>
  <c r="C24" i="13"/>
  <c r="C55" i="13" s="1"/>
  <c r="G55" i="13"/>
  <c r="D12" i="13"/>
  <c r="D43" i="13" s="1"/>
  <c r="H12" i="13"/>
  <c r="H43" i="13" s="1"/>
  <c r="D55" i="13"/>
  <c r="H55" i="13"/>
  <c r="H55" i="12"/>
  <c r="D55" i="12"/>
  <c r="E55" i="12"/>
  <c r="G55" i="12"/>
  <c r="C55" i="12"/>
  <c r="C48" i="12"/>
  <c r="E44" i="12"/>
  <c r="C45" i="12"/>
  <c r="D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D48" i="12"/>
  <c r="E48" i="12"/>
  <c r="F48" i="12"/>
  <c r="G48" i="12"/>
  <c r="H48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E43" i="12" l="1"/>
  <c r="E45" i="12"/>
  <c r="H43" i="12"/>
  <c r="H44" i="12"/>
  <c r="G43" i="12"/>
  <c r="G44" i="12"/>
  <c r="F43" i="12"/>
  <c r="F44" i="12"/>
  <c r="D43" i="12"/>
  <c r="D44" i="12"/>
  <c r="C43" i="12"/>
  <c r="C44" i="12"/>
  <c r="Z11" i="17"/>
  <c r="Y11" i="17"/>
  <c r="X11" i="17"/>
  <c r="W11" i="17"/>
  <c r="V11" i="17"/>
  <c r="U11" i="17"/>
  <c r="Z10" i="17"/>
  <c r="Z32" i="17" s="1"/>
  <c r="Y10" i="17"/>
  <c r="Y32" i="17" s="1"/>
  <c r="X10" i="17"/>
  <c r="X32" i="17" s="1"/>
  <c r="W10" i="17"/>
  <c r="W32" i="17" s="1"/>
  <c r="V10" i="17"/>
  <c r="V32" i="17" s="1"/>
  <c r="U10" i="17"/>
  <c r="U32" i="17" s="1"/>
  <c r="Z9" i="17"/>
  <c r="Y9" i="17"/>
  <c r="X9" i="17"/>
  <c r="W9" i="17"/>
  <c r="V9" i="17"/>
  <c r="U9" i="17"/>
  <c r="Z8" i="17"/>
  <c r="Z30" i="17" s="1"/>
  <c r="Y8" i="17"/>
  <c r="Y30" i="17" s="1"/>
  <c r="X8" i="17"/>
  <c r="X30" i="17" s="1"/>
  <c r="W8" i="17"/>
  <c r="W30" i="17" s="1"/>
  <c r="V8" i="17"/>
  <c r="V30" i="17" s="1"/>
  <c r="U8" i="17"/>
  <c r="U30" i="17" s="1"/>
  <c r="Z7" i="17"/>
  <c r="Y7" i="17"/>
  <c r="X7" i="17"/>
  <c r="W7" i="17"/>
  <c r="V7" i="17"/>
  <c r="U7" i="17"/>
  <c r="Z6" i="17"/>
  <c r="Z28" i="17" s="1"/>
  <c r="Y6" i="17"/>
  <c r="Y14" i="17" s="1"/>
  <c r="Y36" i="17" s="1"/>
  <c r="X6" i="17"/>
  <c r="X28" i="17" s="1"/>
  <c r="W6" i="17"/>
  <c r="W28" i="17" s="1"/>
  <c r="V6" i="17"/>
  <c r="V28" i="17" s="1"/>
  <c r="U6" i="17"/>
  <c r="Z5" i="17"/>
  <c r="Y5" i="17"/>
  <c r="X5" i="17"/>
  <c r="W5" i="17"/>
  <c r="V5" i="17"/>
  <c r="U5" i="17"/>
  <c r="Z4" i="17"/>
  <c r="Z26" i="17" s="1"/>
  <c r="Y4" i="17"/>
  <c r="Y26" i="17" s="1"/>
  <c r="X4" i="17"/>
  <c r="X26" i="17" s="1"/>
  <c r="W4" i="17"/>
  <c r="W12" i="17" s="1"/>
  <c r="V4" i="17"/>
  <c r="V26" i="17" s="1"/>
  <c r="U4" i="17"/>
  <c r="U12" i="17" s="1"/>
  <c r="Z15" i="17"/>
  <c r="U5" i="16"/>
  <c r="V5" i="16"/>
  <c r="W5" i="16"/>
  <c r="X5" i="16"/>
  <c r="Y5" i="16"/>
  <c r="Z5" i="16"/>
  <c r="U6" i="16"/>
  <c r="V6" i="16"/>
  <c r="V28" i="16" s="1"/>
  <c r="W6" i="16"/>
  <c r="X6" i="16"/>
  <c r="Y6" i="16"/>
  <c r="Z6" i="16"/>
  <c r="Z28" i="16" s="1"/>
  <c r="U7" i="16"/>
  <c r="V7" i="16"/>
  <c r="W7" i="16"/>
  <c r="X7" i="16"/>
  <c r="Y7" i="16"/>
  <c r="Z7" i="16"/>
  <c r="U8" i="16"/>
  <c r="U30" i="16" s="1"/>
  <c r="V8" i="16"/>
  <c r="V30" i="16" s="1"/>
  <c r="W8" i="16"/>
  <c r="W30" i="16" s="1"/>
  <c r="X8" i="16"/>
  <c r="X30" i="16" s="1"/>
  <c r="Y8" i="16"/>
  <c r="Y30" i="16" s="1"/>
  <c r="Z8" i="16"/>
  <c r="Z30" i="16" s="1"/>
  <c r="U9" i="16"/>
  <c r="V9" i="16"/>
  <c r="W9" i="16"/>
  <c r="X9" i="16"/>
  <c r="Y9" i="16"/>
  <c r="Z9" i="16"/>
  <c r="U10" i="16"/>
  <c r="U32" i="16" s="1"/>
  <c r="V10" i="16"/>
  <c r="V32" i="16" s="1"/>
  <c r="W10" i="16"/>
  <c r="W32" i="16" s="1"/>
  <c r="X10" i="16"/>
  <c r="X32" i="16" s="1"/>
  <c r="Y10" i="16"/>
  <c r="Y32" i="16" s="1"/>
  <c r="Z10" i="16"/>
  <c r="Z32" i="16" s="1"/>
  <c r="U11" i="16"/>
  <c r="V11" i="16"/>
  <c r="W11" i="16"/>
  <c r="X11" i="16"/>
  <c r="Y11" i="16"/>
  <c r="Z11" i="16"/>
  <c r="V4" i="16"/>
  <c r="V26" i="16" s="1"/>
  <c r="W4" i="16"/>
  <c r="W26" i="16" s="1"/>
  <c r="X4" i="16"/>
  <c r="X26" i="16" s="1"/>
  <c r="Y4" i="16"/>
  <c r="Z4" i="16"/>
  <c r="U4" i="16"/>
  <c r="U26" i="16" s="1"/>
  <c r="U14" i="17" l="1"/>
  <c r="U36" i="17" s="1"/>
  <c r="X27" i="17"/>
  <c r="X29" i="17"/>
  <c r="X31" i="17"/>
  <c r="X33" i="17"/>
  <c r="W31" i="17"/>
  <c r="W33" i="17"/>
  <c r="U27" i="17"/>
  <c r="Y13" i="17"/>
  <c r="U29" i="17"/>
  <c r="Y29" i="17"/>
  <c r="U31" i="17"/>
  <c r="Y31" i="17"/>
  <c r="U33" i="17"/>
  <c r="Y33" i="17"/>
  <c r="W13" i="17"/>
  <c r="Z37" i="17"/>
  <c r="V27" i="17"/>
  <c r="Z27" i="17"/>
  <c r="V29" i="17"/>
  <c r="Z29" i="17"/>
  <c r="V31" i="17"/>
  <c r="Z31" i="17"/>
  <c r="V33" i="17"/>
  <c r="Z33" i="17"/>
  <c r="Z13" i="17"/>
  <c r="Z14" i="17"/>
  <c r="Z36" i="17" s="1"/>
  <c r="V27" i="16"/>
  <c r="Y33" i="16"/>
  <c r="U29" i="16"/>
  <c r="Y27" i="16"/>
  <c r="X29" i="16"/>
  <c r="Z33" i="16"/>
  <c r="V33" i="16"/>
  <c r="Z31" i="16"/>
  <c r="V31" i="16"/>
  <c r="Z27" i="16"/>
  <c r="U33" i="16"/>
  <c r="Y31" i="16"/>
  <c r="U31" i="16"/>
  <c r="Y29" i="16"/>
  <c r="U27" i="16"/>
  <c r="X14" i="17"/>
  <c r="X36" i="17" s="1"/>
  <c r="X33" i="16"/>
  <c r="X31" i="16"/>
  <c r="X27" i="16"/>
  <c r="X12" i="17"/>
  <c r="X34" i="17" s="1"/>
  <c r="Z12" i="16"/>
  <c r="Z34" i="16" s="1"/>
  <c r="W33" i="16"/>
  <c r="W31" i="16"/>
  <c r="V13" i="17"/>
  <c r="V15" i="17"/>
  <c r="X13" i="17"/>
  <c r="V12" i="17"/>
  <c r="V34" i="17" s="1"/>
  <c r="Z12" i="17"/>
  <c r="Z34" i="17" s="1"/>
  <c r="X15" i="17"/>
  <c r="V14" i="17"/>
  <c r="V36" i="17" s="1"/>
  <c r="W15" i="17"/>
  <c r="Y12" i="17"/>
  <c r="Y34" i="17" s="1"/>
  <c r="Y12" i="16"/>
  <c r="Y34" i="16" s="1"/>
  <c r="Z15" i="16"/>
  <c r="Z15" i="18" s="1"/>
  <c r="Z37" i="18" s="1"/>
  <c r="W15" i="16"/>
  <c r="V15" i="16"/>
  <c r="Y14" i="16"/>
  <c r="Y36" i="16" s="1"/>
  <c r="X14" i="16"/>
  <c r="X36" i="16" s="1"/>
  <c r="W14" i="16"/>
  <c r="W36" i="16" s="1"/>
  <c r="U14" i="16"/>
  <c r="U36" i="16" s="1"/>
  <c r="W13" i="16"/>
  <c r="U13" i="16"/>
  <c r="Y15" i="16"/>
  <c r="Z14" i="16"/>
  <c r="Z36" i="16" s="1"/>
  <c r="V14" i="16"/>
  <c r="V36" i="16" s="1"/>
  <c r="X12" i="16"/>
  <c r="X34" i="16" s="1"/>
  <c r="W29" i="16"/>
  <c r="Y28" i="16"/>
  <c r="U28" i="16"/>
  <c r="W27" i="16"/>
  <c r="X15" i="16"/>
  <c r="Z13" i="16"/>
  <c r="V13" i="16"/>
  <c r="W12" i="16"/>
  <c r="W34" i="16" s="1"/>
  <c r="Y26" i="16"/>
  <c r="Z29" i="16"/>
  <c r="V29" i="16"/>
  <c r="X28" i="16"/>
  <c r="Z26" i="16"/>
  <c r="U15" i="16"/>
  <c r="Y13" i="16"/>
  <c r="Y17" i="16" s="1"/>
  <c r="V12" i="16"/>
  <c r="V34" i="16" s="1"/>
  <c r="W28" i="16"/>
  <c r="U12" i="16"/>
  <c r="U34" i="16" s="1"/>
  <c r="X13" i="16"/>
  <c r="U34" i="17"/>
  <c r="W34" i="17"/>
  <c r="W14" i="17"/>
  <c r="U4" i="18"/>
  <c r="U26" i="18" s="1"/>
  <c r="W4" i="18"/>
  <c r="W26" i="18" s="1"/>
  <c r="X11" i="18"/>
  <c r="X33" i="18" s="1"/>
  <c r="Z10" i="18"/>
  <c r="Z32" i="18" s="1"/>
  <c r="V10" i="18"/>
  <c r="V32" i="18" s="1"/>
  <c r="X9" i="18"/>
  <c r="X31" i="18" s="1"/>
  <c r="Z8" i="18"/>
  <c r="Z30" i="18" s="1"/>
  <c r="V8" i="18"/>
  <c r="V30" i="18" s="1"/>
  <c r="X7" i="18"/>
  <c r="X29" i="18" s="1"/>
  <c r="Z6" i="18"/>
  <c r="Z28" i="18" s="1"/>
  <c r="V6" i="18"/>
  <c r="V28" i="18" s="1"/>
  <c r="X5" i="18"/>
  <c r="X27" i="18" s="1"/>
  <c r="U26" i="17"/>
  <c r="W26" i="17"/>
  <c r="Z4" i="18"/>
  <c r="Z26" i="18" s="1"/>
  <c r="V4" i="18"/>
  <c r="V26" i="18" s="1"/>
  <c r="W11" i="18"/>
  <c r="W33" i="18" s="1"/>
  <c r="Y10" i="18"/>
  <c r="Y32" i="18" s="1"/>
  <c r="U10" i="18"/>
  <c r="U32" i="18" s="1"/>
  <c r="W9" i="18"/>
  <c r="W31" i="18" s="1"/>
  <c r="Y8" i="18"/>
  <c r="Y30" i="18" s="1"/>
  <c r="U8" i="18"/>
  <c r="U30" i="18" s="1"/>
  <c r="W7" i="18"/>
  <c r="W29" i="18" s="1"/>
  <c r="Y6" i="18"/>
  <c r="Y28" i="18" s="1"/>
  <c r="U6" i="18"/>
  <c r="U28" i="18" s="1"/>
  <c r="W5" i="18"/>
  <c r="W27" i="18" s="1"/>
  <c r="W29" i="17"/>
  <c r="Y28" i="17"/>
  <c r="U28" i="17"/>
  <c r="W27" i="17"/>
  <c r="Y4" i="18"/>
  <c r="Y26" i="18" s="1"/>
  <c r="Z11" i="18"/>
  <c r="Z33" i="18" s="1"/>
  <c r="V11" i="18"/>
  <c r="V33" i="18" s="1"/>
  <c r="X10" i="18"/>
  <c r="X32" i="18" s="1"/>
  <c r="Z9" i="18"/>
  <c r="Z31" i="18" s="1"/>
  <c r="V9" i="18"/>
  <c r="V31" i="18" s="1"/>
  <c r="X8" i="18"/>
  <c r="X30" i="18" s="1"/>
  <c r="Z7" i="18"/>
  <c r="Z29" i="18" s="1"/>
  <c r="V7" i="18"/>
  <c r="V29" i="18" s="1"/>
  <c r="X6" i="18"/>
  <c r="X28" i="18" s="1"/>
  <c r="Z5" i="18"/>
  <c r="Z27" i="18" s="1"/>
  <c r="V5" i="18"/>
  <c r="V27" i="18" s="1"/>
  <c r="Y15" i="17"/>
  <c r="U13" i="17"/>
  <c r="U15" i="17"/>
  <c r="X4" i="18"/>
  <c r="X26" i="18" s="1"/>
  <c r="Y11" i="18"/>
  <c r="Y33" i="18" s="1"/>
  <c r="U11" i="18"/>
  <c r="U33" i="18" s="1"/>
  <c r="W10" i="18"/>
  <c r="W32" i="18" s="1"/>
  <c r="Y9" i="18"/>
  <c r="Y31" i="18" s="1"/>
  <c r="U9" i="18"/>
  <c r="U31" i="18" s="1"/>
  <c r="W8" i="18"/>
  <c r="W30" i="18" s="1"/>
  <c r="Y7" i="18"/>
  <c r="Y29" i="18" s="1"/>
  <c r="U7" i="18"/>
  <c r="U29" i="18" s="1"/>
  <c r="W6" i="18"/>
  <c r="W28" i="18" s="1"/>
  <c r="Y5" i="18"/>
  <c r="Y27" i="18" s="1"/>
  <c r="U5" i="18"/>
  <c r="U27" i="18" s="1"/>
  <c r="Y27" i="17"/>
  <c r="V17" i="16" l="1"/>
  <c r="V37" i="17"/>
  <c r="U17" i="17"/>
  <c r="V35" i="17"/>
  <c r="V17" i="17"/>
  <c r="Y35" i="17"/>
  <c r="Y17" i="17"/>
  <c r="X37" i="17"/>
  <c r="W37" i="17"/>
  <c r="X35" i="17"/>
  <c r="X17" i="17"/>
  <c r="Z35" i="17"/>
  <c r="Z17" i="17"/>
  <c r="W35" i="17"/>
  <c r="W17" i="17"/>
  <c r="U17" i="16"/>
  <c r="X17" i="16"/>
  <c r="W17" i="16"/>
  <c r="Z13" i="18"/>
  <c r="Z35" i="18" s="1"/>
  <c r="Z17" i="16"/>
  <c r="Z14" i="18"/>
  <c r="Z36" i="18" s="1"/>
  <c r="U14" i="18"/>
  <c r="U36" i="18" s="1"/>
  <c r="X12" i="18"/>
  <c r="X34" i="18" s="1"/>
  <c r="U35" i="16"/>
  <c r="Z37" i="16"/>
  <c r="X35" i="16"/>
  <c r="Y35" i="16"/>
  <c r="V35" i="16"/>
  <c r="W35" i="16"/>
  <c r="X37" i="16"/>
  <c r="Y37" i="16"/>
  <c r="W37" i="16"/>
  <c r="X14" i="18"/>
  <c r="X36" i="18" s="1"/>
  <c r="X13" i="18"/>
  <c r="X35" i="18" s="1"/>
  <c r="U37" i="16"/>
  <c r="Z35" i="16"/>
  <c r="V37" i="16"/>
  <c r="X15" i="18"/>
  <c r="X37" i="18" s="1"/>
  <c r="V15" i="18"/>
  <c r="V37" i="18" s="1"/>
  <c r="Z12" i="18"/>
  <c r="Z34" i="18" s="1"/>
  <c r="Y13" i="18"/>
  <c r="Y35" i="18" s="1"/>
  <c r="V13" i="18"/>
  <c r="V35" i="18" s="1"/>
  <c r="W13" i="18"/>
  <c r="W35" i="18" s="1"/>
  <c r="W15" i="18"/>
  <c r="W37" i="18" s="1"/>
  <c r="V14" i="18"/>
  <c r="V36" i="18" s="1"/>
  <c r="Y14" i="18"/>
  <c r="Y36" i="18" s="1"/>
  <c r="V12" i="18"/>
  <c r="V34" i="18" s="1"/>
  <c r="Y12" i="18"/>
  <c r="Y34" i="18" s="1"/>
  <c r="U12" i="18"/>
  <c r="U34" i="18" s="1"/>
  <c r="W12" i="18"/>
  <c r="W34" i="18" s="1"/>
  <c r="U37" i="17"/>
  <c r="U15" i="18"/>
  <c r="U37" i="18" s="1"/>
  <c r="U35" i="17"/>
  <c r="U13" i="18"/>
  <c r="U35" i="18" s="1"/>
  <c r="Y37" i="17"/>
  <c r="Y15" i="18"/>
  <c r="Y37" i="18" s="1"/>
  <c r="W36" i="17"/>
  <c r="W14" i="18"/>
  <c r="W36" i="18" s="1"/>
  <c r="H39" i="17"/>
  <c r="G39" i="17"/>
  <c r="F39" i="17"/>
  <c r="E39" i="17"/>
  <c r="D39" i="17"/>
  <c r="C39" i="17"/>
  <c r="D39" i="16"/>
  <c r="E39" i="16"/>
  <c r="F39" i="16"/>
  <c r="G39" i="16"/>
  <c r="H39" i="16"/>
  <c r="C39" i="16"/>
  <c r="C27" i="17" l="1"/>
  <c r="D27" i="17"/>
  <c r="E27" i="17"/>
  <c r="F27" i="17"/>
  <c r="G27" i="17"/>
  <c r="H27" i="17"/>
  <c r="C44" i="17" l="1"/>
  <c r="C78" i="16"/>
  <c r="C61" i="16"/>
  <c r="C44" i="16"/>
  <c r="C27" i="16"/>
  <c r="C27" i="18" s="1"/>
  <c r="H104" i="17"/>
  <c r="G104" i="17"/>
  <c r="F104" i="17"/>
  <c r="E104" i="17"/>
  <c r="D104" i="17"/>
  <c r="C104" i="17"/>
  <c r="H103" i="17"/>
  <c r="G103" i="17"/>
  <c r="F103" i="17"/>
  <c r="E103" i="17"/>
  <c r="D103" i="17"/>
  <c r="C103" i="17"/>
  <c r="H101" i="17"/>
  <c r="G101" i="17"/>
  <c r="F101" i="17"/>
  <c r="E101" i="17"/>
  <c r="D101" i="17"/>
  <c r="C101" i="17"/>
  <c r="H100" i="17"/>
  <c r="G100" i="17"/>
  <c r="F100" i="17"/>
  <c r="E100" i="17"/>
  <c r="D100" i="17"/>
  <c r="C100" i="17"/>
  <c r="H99" i="17"/>
  <c r="G99" i="17"/>
  <c r="F99" i="17"/>
  <c r="E99" i="17"/>
  <c r="D99" i="17"/>
  <c r="C99" i="17"/>
  <c r="H98" i="17"/>
  <c r="G98" i="17"/>
  <c r="F98" i="17"/>
  <c r="E98" i="17"/>
  <c r="D98" i="17"/>
  <c r="C98" i="17"/>
  <c r="H97" i="17"/>
  <c r="G97" i="17"/>
  <c r="F97" i="17"/>
  <c r="E97" i="17"/>
  <c r="D97" i="17"/>
  <c r="C97" i="17"/>
  <c r="H94" i="17"/>
  <c r="H96" i="17" s="1"/>
  <c r="G94" i="17"/>
  <c r="F94" i="17"/>
  <c r="F96" i="17" s="1"/>
  <c r="E94" i="17"/>
  <c r="E96" i="17" s="1"/>
  <c r="D94" i="17"/>
  <c r="D96" i="17" s="1"/>
  <c r="C94" i="17"/>
  <c r="H86" i="17"/>
  <c r="G86" i="17"/>
  <c r="F86" i="17"/>
  <c r="E86" i="17"/>
  <c r="D86" i="17"/>
  <c r="C86" i="17"/>
  <c r="H85" i="17"/>
  <c r="G85" i="17"/>
  <c r="F85" i="17"/>
  <c r="E85" i="17"/>
  <c r="D85" i="17"/>
  <c r="C85" i="17"/>
  <c r="H84" i="17"/>
  <c r="G84" i="17"/>
  <c r="F84" i="17"/>
  <c r="E84" i="17"/>
  <c r="D84" i="17"/>
  <c r="C84" i="17"/>
  <c r="H83" i="17"/>
  <c r="G83" i="17"/>
  <c r="F83" i="17"/>
  <c r="E83" i="17"/>
  <c r="D83" i="17"/>
  <c r="C83" i="17"/>
  <c r="H82" i="17"/>
  <c r="G82" i="17"/>
  <c r="F82" i="17"/>
  <c r="E82" i="17"/>
  <c r="D82" i="17"/>
  <c r="C82" i="17"/>
  <c r="H81" i="17"/>
  <c r="G81" i="17"/>
  <c r="F81" i="17"/>
  <c r="E81" i="17"/>
  <c r="D81" i="17"/>
  <c r="C81" i="17"/>
  <c r="H80" i="17"/>
  <c r="G80" i="17"/>
  <c r="F80" i="17"/>
  <c r="E80" i="17"/>
  <c r="D80" i="17"/>
  <c r="C80" i="17"/>
  <c r="H78" i="17"/>
  <c r="G78" i="17"/>
  <c r="F78" i="17"/>
  <c r="E78" i="17"/>
  <c r="D78" i="17"/>
  <c r="C78" i="17"/>
  <c r="H77" i="17"/>
  <c r="G77" i="17"/>
  <c r="F77" i="17"/>
  <c r="E77" i="17"/>
  <c r="D77" i="17"/>
  <c r="C77" i="17"/>
  <c r="H70" i="17"/>
  <c r="G70" i="17"/>
  <c r="F70" i="17"/>
  <c r="E70" i="17"/>
  <c r="D70" i="17"/>
  <c r="C70" i="17"/>
  <c r="H69" i="17"/>
  <c r="G69" i="17"/>
  <c r="F69" i="17"/>
  <c r="E69" i="17"/>
  <c r="D69" i="17"/>
  <c r="C69" i="17"/>
  <c r="H68" i="17"/>
  <c r="G68" i="17"/>
  <c r="F68" i="17"/>
  <c r="E68" i="17"/>
  <c r="D68" i="17"/>
  <c r="C68" i="17"/>
  <c r="H67" i="17"/>
  <c r="G67" i="17"/>
  <c r="F67" i="17"/>
  <c r="E67" i="17"/>
  <c r="D67" i="17"/>
  <c r="C67" i="17"/>
  <c r="H66" i="17"/>
  <c r="G66" i="17"/>
  <c r="F66" i="17"/>
  <c r="E66" i="17"/>
  <c r="D66" i="17"/>
  <c r="C66" i="17"/>
  <c r="H65" i="17"/>
  <c r="G65" i="17"/>
  <c r="F65" i="17"/>
  <c r="E65" i="17"/>
  <c r="D65" i="17"/>
  <c r="C65" i="17"/>
  <c r="H64" i="17"/>
  <c r="G64" i="17"/>
  <c r="F64" i="17"/>
  <c r="E64" i="17"/>
  <c r="D64" i="17"/>
  <c r="C64" i="17"/>
  <c r="H63" i="17"/>
  <c r="G63" i="17"/>
  <c r="F63" i="17"/>
  <c r="E63" i="17"/>
  <c r="D63" i="17"/>
  <c r="C63" i="17"/>
  <c r="H61" i="17"/>
  <c r="G61" i="17"/>
  <c r="F61" i="17"/>
  <c r="E61" i="17"/>
  <c r="D61" i="17"/>
  <c r="C61" i="17"/>
  <c r="H60" i="17"/>
  <c r="G60" i="17"/>
  <c r="F60" i="17"/>
  <c r="E60" i="17"/>
  <c r="D60" i="17"/>
  <c r="C60" i="17"/>
  <c r="H53" i="17"/>
  <c r="G53" i="17"/>
  <c r="F53" i="17"/>
  <c r="E53" i="17"/>
  <c r="D53" i="17"/>
  <c r="C53" i="17"/>
  <c r="H52" i="17"/>
  <c r="G52" i="17"/>
  <c r="F52" i="17"/>
  <c r="E52" i="17"/>
  <c r="D52" i="17"/>
  <c r="C52" i="17"/>
  <c r="H51" i="17"/>
  <c r="G51" i="17"/>
  <c r="F51" i="17"/>
  <c r="E51" i="17"/>
  <c r="D51" i="17"/>
  <c r="C51" i="17"/>
  <c r="H50" i="17"/>
  <c r="G50" i="17"/>
  <c r="F50" i="17"/>
  <c r="E50" i="17"/>
  <c r="D50" i="17"/>
  <c r="C50" i="17"/>
  <c r="H49" i="17"/>
  <c r="G49" i="17"/>
  <c r="F49" i="17"/>
  <c r="E49" i="17"/>
  <c r="D49" i="17"/>
  <c r="C49" i="17"/>
  <c r="H48" i="17"/>
  <c r="G48" i="17"/>
  <c r="F48" i="17"/>
  <c r="E48" i="17"/>
  <c r="D48" i="17"/>
  <c r="C48" i="17"/>
  <c r="H47" i="17"/>
  <c r="G47" i="17"/>
  <c r="F47" i="17"/>
  <c r="E47" i="17"/>
  <c r="D47" i="17"/>
  <c r="C47" i="17"/>
  <c r="H46" i="17"/>
  <c r="G46" i="17"/>
  <c r="F46" i="17"/>
  <c r="E46" i="17"/>
  <c r="D46" i="17"/>
  <c r="C46" i="17"/>
  <c r="H44" i="17"/>
  <c r="G44" i="17"/>
  <c r="F44" i="17"/>
  <c r="E44" i="17"/>
  <c r="D44" i="17"/>
  <c r="H43" i="17"/>
  <c r="G43" i="17"/>
  <c r="F43" i="17"/>
  <c r="E43" i="17"/>
  <c r="D43" i="17"/>
  <c r="C43" i="17"/>
  <c r="C45" i="17" s="1"/>
  <c r="H36" i="17"/>
  <c r="G36" i="17"/>
  <c r="F36" i="17"/>
  <c r="E36" i="17"/>
  <c r="D36" i="17"/>
  <c r="C36" i="17"/>
  <c r="H33" i="17"/>
  <c r="G33" i="17"/>
  <c r="F33" i="17"/>
  <c r="E33" i="17"/>
  <c r="D33" i="17"/>
  <c r="C33" i="17"/>
  <c r="H29" i="17"/>
  <c r="G29" i="17"/>
  <c r="F29" i="17"/>
  <c r="E29" i="17"/>
  <c r="D29" i="17"/>
  <c r="C29" i="17"/>
  <c r="H26" i="17"/>
  <c r="H28" i="17" s="1"/>
  <c r="G26" i="17"/>
  <c r="G28" i="17" s="1"/>
  <c r="F26" i="17"/>
  <c r="E26" i="17"/>
  <c r="D26" i="17"/>
  <c r="D28" i="17" s="1"/>
  <c r="C26" i="17"/>
  <c r="H19" i="17"/>
  <c r="H126" i="17" s="1"/>
  <c r="G19" i="17"/>
  <c r="G126" i="17" s="1"/>
  <c r="F19" i="17"/>
  <c r="F126" i="17" s="1"/>
  <c r="E19" i="17"/>
  <c r="E126" i="17" s="1"/>
  <c r="D19" i="17"/>
  <c r="D126" i="17" s="1"/>
  <c r="C19" i="17"/>
  <c r="C126" i="17" s="1"/>
  <c r="H18" i="17"/>
  <c r="H125" i="17" s="1"/>
  <c r="G18" i="17"/>
  <c r="G125" i="17" s="1"/>
  <c r="F18" i="17"/>
  <c r="F125" i="17" s="1"/>
  <c r="E18" i="17"/>
  <c r="E125" i="17" s="1"/>
  <c r="D18" i="17"/>
  <c r="D125" i="17" s="1"/>
  <c r="C18" i="17"/>
  <c r="C125" i="17" s="1"/>
  <c r="H17" i="17"/>
  <c r="H124" i="17" s="1"/>
  <c r="G17" i="17"/>
  <c r="G124" i="17" s="1"/>
  <c r="F17" i="17"/>
  <c r="F124" i="17" s="1"/>
  <c r="E17" i="17"/>
  <c r="E124" i="17" s="1"/>
  <c r="D17" i="17"/>
  <c r="D124" i="17" s="1"/>
  <c r="C17" i="17"/>
  <c r="C124" i="17" s="1"/>
  <c r="H16" i="17"/>
  <c r="H123" i="17" s="1"/>
  <c r="G16" i="17"/>
  <c r="G123" i="17" s="1"/>
  <c r="F16" i="17"/>
  <c r="F123" i="17" s="1"/>
  <c r="E16" i="17"/>
  <c r="E123" i="17" s="1"/>
  <c r="D16" i="17"/>
  <c r="D123" i="17" s="1"/>
  <c r="C16" i="17"/>
  <c r="C123" i="17" s="1"/>
  <c r="H15" i="17"/>
  <c r="H122" i="17" s="1"/>
  <c r="G15" i="17"/>
  <c r="G122" i="17" s="1"/>
  <c r="F15" i="17"/>
  <c r="F122" i="17" s="1"/>
  <c r="E15" i="17"/>
  <c r="E122" i="17" s="1"/>
  <c r="D15" i="17"/>
  <c r="D122" i="17" s="1"/>
  <c r="C15" i="17"/>
  <c r="C122" i="17" s="1"/>
  <c r="H14" i="17"/>
  <c r="H121" i="17" s="1"/>
  <c r="G14" i="17"/>
  <c r="G121" i="17" s="1"/>
  <c r="F14" i="17"/>
  <c r="F121" i="17" s="1"/>
  <c r="E14" i="17"/>
  <c r="E121" i="17" s="1"/>
  <c r="D14" i="17"/>
  <c r="D121" i="17" s="1"/>
  <c r="C14" i="17"/>
  <c r="H13" i="17"/>
  <c r="H120" i="17" s="1"/>
  <c r="G13" i="17"/>
  <c r="F13" i="17"/>
  <c r="E13" i="17"/>
  <c r="D13" i="17"/>
  <c r="D120" i="17" s="1"/>
  <c r="C13" i="17"/>
  <c r="H12" i="17"/>
  <c r="H119" i="17" s="1"/>
  <c r="G12" i="17"/>
  <c r="F12" i="17"/>
  <c r="F119" i="17" s="1"/>
  <c r="E12" i="17"/>
  <c r="D12" i="17"/>
  <c r="D119" i="17" s="1"/>
  <c r="C12" i="17"/>
  <c r="H10" i="17"/>
  <c r="H117" i="17" s="1"/>
  <c r="G10" i="17"/>
  <c r="G117" i="17" s="1"/>
  <c r="F10" i="17"/>
  <c r="F117" i="17" s="1"/>
  <c r="E10" i="17"/>
  <c r="E117" i="17" s="1"/>
  <c r="D10" i="17"/>
  <c r="D117" i="17" s="1"/>
  <c r="C10" i="17"/>
  <c r="H9" i="17"/>
  <c r="H116" i="17" s="1"/>
  <c r="G9" i="17"/>
  <c r="F9" i="17"/>
  <c r="F116" i="17" s="1"/>
  <c r="E9" i="17"/>
  <c r="E116" i="17" s="1"/>
  <c r="D9" i="17"/>
  <c r="D116" i="17" s="1"/>
  <c r="C9" i="17"/>
  <c r="H8" i="17"/>
  <c r="H115" i="17" s="1"/>
  <c r="G8" i="17"/>
  <c r="F8" i="17"/>
  <c r="F115" i="17" s="1"/>
  <c r="E8" i="17"/>
  <c r="D8" i="17"/>
  <c r="D115" i="17" s="1"/>
  <c r="C8" i="17"/>
  <c r="C115" i="17" s="1"/>
  <c r="H7" i="17"/>
  <c r="H114" i="17" s="1"/>
  <c r="G7" i="17"/>
  <c r="F7" i="17"/>
  <c r="F114" i="17" s="1"/>
  <c r="E7" i="17"/>
  <c r="D7" i="17"/>
  <c r="D114" i="17" s="1"/>
  <c r="C7" i="17"/>
  <c r="H6" i="17"/>
  <c r="H113" i="17" s="1"/>
  <c r="G6" i="17"/>
  <c r="G113" i="17" s="1"/>
  <c r="F6" i="17"/>
  <c r="F113" i="17" s="1"/>
  <c r="E6" i="17"/>
  <c r="D6" i="17"/>
  <c r="D113" i="17" s="1"/>
  <c r="C6" i="17"/>
  <c r="H5" i="17"/>
  <c r="H112" i="17" s="1"/>
  <c r="G5" i="17"/>
  <c r="F5" i="17"/>
  <c r="F112" i="17" s="1"/>
  <c r="E5" i="17"/>
  <c r="E112" i="17" s="1"/>
  <c r="D5" i="17"/>
  <c r="C5" i="17"/>
  <c r="H4" i="17"/>
  <c r="H111" i="17" s="1"/>
  <c r="G4" i="17"/>
  <c r="F4" i="17"/>
  <c r="F111" i="17" s="1"/>
  <c r="E4" i="17"/>
  <c r="D4" i="17"/>
  <c r="D111" i="17" s="1"/>
  <c r="C4" i="17"/>
  <c r="G96" i="17"/>
  <c r="C96" i="17"/>
  <c r="F28" i="17"/>
  <c r="H104" i="16"/>
  <c r="G104" i="16"/>
  <c r="F104" i="16"/>
  <c r="E104" i="16"/>
  <c r="E104" i="18" s="1"/>
  <c r="D104" i="16"/>
  <c r="C104" i="16"/>
  <c r="H103" i="16"/>
  <c r="G103" i="16"/>
  <c r="F103" i="16"/>
  <c r="E103" i="16"/>
  <c r="D103" i="16"/>
  <c r="C103" i="16"/>
  <c r="H101" i="16"/>
  <c r="G101" i="16"/>
  <c r="F101" i="16"/>
  <c r="E101" i="16"/>
  <c r="E101" i="18" s="1"/>
  <c r="D101" i="16"/>
  <c r="C101" i="16"/>
  <c r="H100" i="16"/>
  <c r="G100" i="16"/>
  <c r="F100" i="16"/>
  <c r="E100" i="16"/>
  <c r="D100" i="16"/>
  <c r="C100" i="16"/>
  <c r="H99" i="16"/>
  <c r="G99" i="16"/>
  <c r="F99" i="16"/>
  <c r="E99" i="16"/>
  <c r="D99" i="16"/>
  <c r="C99" i="16"/>
  <c r="H98" i="16"/>
  <c r="G98" i="16"/>
  <c r="F98" i="16"/>
  <c r="E98" i="16"/>
  <c r="D98" i="16"/>
  <c r="C98" i="16"/>
  <c r="H97" i="16"/>
  <c r="G97" i="16"/>
  <c r="F97" i="16"/>
  <c r="E97" i="16"/>
  <c r="D97" i="16"/>
  <c r="C97" i="16"/>
  <c r="H94" i="16"/>
  <c r="G94" i="16"/>
  <c r="F94" i="16"/>
  <c r="E94" i="16"/>
  <c r="D94" i="16"/>
  <c r="C94" i="16"/>
  <c r="C94" i="18" s="1"/>
  <c r="H86" i="16"/>
  <c r="G86" i="16"/>
  <c r="F86" i="16"/>
  <c r="E86" i="16"/>
  <c r="D86" i="16"/>
  <c r="C86" i="16"/>
  <c r="H85" i="16"/>
  <c r="G85" i="16"/>
  <c r="G85" i="18" s="1"/>
  <c r="F85" i="16"/>
  <c r="E85" i="16"/>
  <c r="D85" i="16"/>
  <c r="C85" i="16"/>
  <c r="C85" i="18" s="1"/>
  <c r="H84" i="16"/>
  <c r="G84" i="16"/>
  <c r="F84" i="16"/>
  <c r="E84" i="16"/>
  <c r="E84" i="18" s="1"/>
  <c r="D84" i="16"/>
  <c r="C84" i="16"/>
  <c r="H83" i="16"/>
  <c r="G83" i="16"/>
  <c r="F83" i="16"/>
  <c r="E83" i="16"/>
  <c r="D83" i="16"/>
  <c r="C83" i="16"/>
  <c r="H82" i="16"/>
  <c r="G82" i="16"/>
  <c r="F82" i="16"/>
  <c r="E82" i="16"/>
  <c r="D82" i="16"/>
  <c r="C82" i="16"/>
  <c r="H81" i="16"/>
  <c r="G81" i="16"/>
  <c r="F81" i="16"/>
  <c r="E81" i="16"/>
  <c r="D81" i="16"/>
  <c r="C81" i="16"/>
  <c r="H80" i="16"/>
  <c r="G80" i="16"/>
  <c r="F80" i="16"/>
  <c r="E80" i="16"/>
  <c r="E80" i="18" s="1"/>
  <c r="D80" i="16"/>
  <c r="C80" i="16"/>
  <c r="H78" i="16"/>
  <c r="G78" i="16"/>
  <c r="G78" i="18" s="1"/>
  <c r="F78" i="16"/>
  <c r="E78" i="16"/>
  <c r="D78" i="16"/>
  <c r="H77" i="16"/>
  <c r="G77" i="16"/>
  <c r="F77" i="16"/>
  <c r="E77" i="16"/>
  <c r="D77" i="16"/>
  <c r="C77" i="16"/>
  <c r="H70" i="16"/>
  <c r="G70" i="16"/>
  <c r="F70" i="16"/>
  <c r="E70" i="16"/>
  <c r="D70" i="16"/>
  <c r="C70" i="16"/>
  <c r="H69" i="16"/>
  <c r="G69" i="16"/>
  <c r="F69" i="16"/>
  <c r="E69" i="16"/>
  <c r="D69" i="16"/>
  <c r="C69" i="16"/>
  <c r="H68" i="16"/>
  <c r="G68" i="16"/>
  <c r="F68" i="16"/>
  <c r="E68" i="16"/>
  <c r="D68" i="16"/>
  <c r="C68" i="16"/>
  <c r="H67" i="16"/>
  <c r="G67" i="16"/>
  <c r="F67" i="16"/>
  <c r="E67" i="16"/>
  <c r="D67" i="16"/>
  <c r="C67" i="16"/>
  <c r="H66" i="16"/>
  <c r="G66" i="16"/>
  <c r="F66" i="16"/>
  <c r="E66" i="16"/>
  <c r="D66" i="16"/>
  <c r="C66" i="16"/>
  <c r="H65" i="16"/>
  <c r="G65" i="16"/>
  <c r="F65" i="16"/>
  <c r="E65" i="16"/>
  <c r="D65" i="16"/>
  <c r="C65" i="16"/>
  <c r="H64" i="16"/>
  <c r="G64" i="16"/>
  <c r="F64" i="16"/>
  <c r="E64" i="16"/>
  <c r="D64" i="16"/>
  <c r="C64" i="16"/>
  <c r="H63" i="16"/>
  <c r="G63" i="16"/>
  <c r="F63" i="16"/>
  <c r="E63" i="16"/>
  <c r="D63" i="16"/>
  <c r="C63" i="16"/>
  <c r="H61" i="16"/>
  <c r="G61" i="16"/>
  <c r="F61" i="16"/>
  <c r="E61" i="16"/>
  <c r="D61" i="16"/>
  <c r="H60" i="16"/>
  <c r="G60" i="16"/>
  <c r="F60" i="16"/>
  <c r="E60" i="16"/>
  <c r="D60" i="16"/>
  <c r="C60" i="16"/>
  <c r="C47" i="16"/>
  <c r="D47" i="16"/>
  <c r="E47" i="16"/>
  <c r="F47" i="16"/>
  <c r="G47" i="16"/>
  <c r="H47" i="16"/>
  <c r="C48" i="16"/>
  <c r="D48" i="16"/>
  <c r="E48" i="16"/>
  <c r="F48" i="16"/>
  <c r="G48" i="16"/>
  <c r="H48" i="16"/>
  <c r="C49" i="16"/>
  <c r="D49" i="16"/>
  <c r="E49" i="16"/>
  <c r="F49" i="16"/>
  <c r="G49" i="16"/>
  <c r="H49" i="16"/>
  <c r="C50" i="16"/>
  <c r="D50" i="16"/>
  <c r="E50" i="16"/>
  <c r="F50" i="16"/>
  <c r="G50" i="16"/>
  <c r="H50" i="16"/>
  <c r="C51" i="16"/>
  <c r="D51" i="16"/>
  <c r="E51" i="16"/>
  <c r="F51" i="16"/>
  <c r="G51" i="16"/>
  <c r="H51" i="16"/>
  <c r="C52" i="16"/>
  <c r="D52" i="16"/>
  <c r="E52" i="16"/>
  <c r="F52" i="16"/>
  <c r="G52" i="16"/>
  <c r="H52" i="16"/>
  <c r="H53" i="16"/>
  <c r="G53" i="16"/>
  <c r="F53" i="16"/>
  <c r="E53" i="16"/>
  <c r="D53" i="16"/>
  <c r="C53" i="16"/>
  <c r="H46" i="16"/>
  <c r="G46" i="16"/>
  <c r="F46" i="16"/>
  <c r="E46" i="16"/>
  <c r="D46" i="16"/>
  <c r="C46" i="16"/>
  <c r="H44" i="16"/>
  <c r="G44" i="16"/>
  <c r="F44" i="16"/>
  <c r="E44" i="16"/>
  <c r="D44" i="16"/>
  <c r="H43" i="16"/>
  <c r="G43" i="16"/>
  <c r="F43" i="16"/>
  <c r="E43" i="16"/>
  <c r="D43" i="16"/>
  <c r="C43" i="16"/>
  <c r="H29" i="16"/>
  <c r="G29" i="16"/>
  <c r="F29" i="16"/>
  <c r="E29" i="16"/>
  <c r="D29" i="16"/>
  <c r="C29" i="16"/>
  <c r="F78" i="18" l="1"/>
  <c r="F85" i="18"/>
  <c r="D101" i="18"/>
  <c r="D80" i="18"/>
  <c r="D84" i="18"/>
  <c r="H101" i="18"/>
  <c r="D104" i="18"/>
  <c r="D50" i="18"/>
  <c r="D63" i="18"/>
  <c r="H65" i="18"/>
  <c r="H67" i="18"/>
  <c r="D69" i="18"/>
  <c r="F70" i="18"/>
  <c r="H77" i="18"/>
  <c r="C22" i="17"/>
  <c r="C129" i="17" s="1"/>
  <c r="G22" i="17"/>
  <c r="G129" i="17" s="1"/>
  <c r="D56" i="17"/>
  <c r="H56" i="17"/>
  <c r="F62" i="17"/>
  <c r="F71" i="17" s="1"/>
  <c r="F72" i="17" s="1"/>
  <c r="H80" i="18"/>
  <c r="H84" i="18"/>
  <c r="H104" i="18"/>
  <c r="F51" i="18"/>
  <c r="H50" i="18"/>
  <c r="F61" i="18"/>
  <c r="H63" i="18"/>
  <c r="D65" i="18"/>
  <c r="F66" i="18"/>
  <c r="D67" i="18"/>
  <c r="F68" i="18"/>
  <c r="H69" i="18"/>
  <c r="D77" i="18"/>
  <c r="C43" i="18"/>
  <c r="G43" i="18"/>
  <c r="F44" i="18"/>
  <c r="D46" i="18"/>
  <c r="H46" i="18"/>
  <c r="F53" i="18"/>
  <c r="D60" i="18"/>
  <c r="H60" i="18"/>
  <c r="D73" i="17"/>
  <c r="H73" i="17"/>
  <c r="F79" i="17"/>
  <c r="D90" i="17"/>
  <c r="H90" i="17"/>
  <c r="G79" i="17"/>
  <c r="F49" i="18"/>
  <c r="H48" i="18"/>
  <c r="D48" i="18"/>
  <c r="D82" i="18"/>
  <c r="E82" i="18"/>
  <c r="H82" i="18"/>
  <c r="C83" i="18"/>
  <c r="F83" i="18"/>
  <c r="G83" i="18"/>
  <c r="D99" i="18"/>
  <c r="E99" i="18"/>
  <c r="H99" i="18"/>
  <c r="C100" i="18"/>
  <c r="F100" i="18"/>
  <c r="G100" i="18"/>
  <c r="E61" i="18"/>
  <c r="C63" i="18"/>
  <c r="G63" i="18"/>
  <c r="C65" i="18"/>
  <c r="G65" i="18"/>
  <c r="E66" i="18"/>
  <c r="C67" i="18"/>
  <c r="G67" i="18"/>
  <c r="E68" i="18"/>
  <c r="C69" i="18"/>
  <c r="G69" i="18"/>
  <c r="E70" i="18"/>
  <c r="C77" i="18"/>
  <c r="G77" i="18"/>
  <c r="D107" i="17"/>
  <c r="H107" i="17"/>
  <c r="C44" i="18"/>
  <c r="D86" i="18"/>
  <c r="H86" i="18"/>
  <c r="D97" i="18"/>
  <c r="H97" i="18"/>
  <c r="F103" i="18"/>
  <c r="D52" i="18"/>
  <c r="H52" i="18"/>
  <c r="E86" i="18"/>
  <c r="E97" i="18"/>
  <c r="C103" i="18"/>
  <c r="G103" i="18"/>
  <c r="C101" i="18"/>
  <c r="G101" i="18"/>
  <c r="E103" i="18"/>
  <c r="C104" i="18"/>
  <c r="G104" i="18"/>
  <c r="E44" i="18"/>
  <c r="E53" i="18"/>
  <c r="C60" i="18"/>
  <c r="F43" i="18"/>
  <c r="C46" i="18"/>
  <c r="G46" i="18"/>
  <c r="G60" i="18"/>
  <c r="G45" i="17"/>
  <c r="E45" i="17"/>
  <c r="G44" i="18"/>
  <c r="E46" i="18"/>
  <c r="C53" i="18"/>
  <c r="G53" i="18"/>
  <c r="E60" i="18"/>
  <c r="G52" i="18"/>
  <c r="C52" i="18"/>
  <c r="E51" i="18"/>
  <c r="G50" i="18"/>
  <c r="C50" i="18"/>
  <c r="E49" i="18"/>
  <c r="G48" i="18"/>
  <c r="C48" i="18"/>
  <c r="E78" i="18"/>
  <c r="C80" i="18"/>
  <c r="G80" i="18"/>
  <c r="C82" i="18"/>
  <c r="G82" i="18"/>
  <c r="E83" i="18"/>
  <c r="C84" i="18"/>
  <c r="G84" i="18"/>
  <c r="E85" i="18"/>
  <c r="C86" i="18"/>
  <c r="G86" i="18"/>
  <c r="E94" i="18"/>
  <c r="C97" i="18"/>
  <c r="G97" i="18"/>
  <c r="C99" i="18"/>
  <c r="G99" i="18"/>
  <c r="E100" i="18"/>
  <c r="F22" i="17"/>
  <c r="F129" i="17" s="1"/>
  <c r="C56" i="17"/>
  <c r="G56" i="17"/>
  <c r="E62" i="17"/>
  <c r="E71" i="17" s="1"/>
  <c r="E72" i="17" s="1"/>
  <c r="C62" i="17"/>
  <c r="C71" i="17" s="1"/>
  <c r="C72" i="17" s="1"/>
  <c r="G62" i="17"/>
  <c r="G71" i="17" s="1"/>
  <c r="C73" i="17"/>
  <c r="G73" i="17"/>
  <c r="E79" i="17"/>
  <c r="C79" i="17"/>
  <c r="C90" i="17"/>
  <c r="G90" i="17"/>
  <c r="C107" i="17"/>
  <c r="G107" i="17"/>
  <c r="G51" i="18"/>
  <c r="E50" i="18"/>
  <c r="C49" i="18"/>
  <c r="F120" i="17"/>
  <c r="E56" i="17"/>
  <c r="E90" i="17"/>
  <c r="E107" i="17"/>
  <c r="E52" i="18"/>
  <c r="C51" i="18"/>
  <c r="G49" i="18"/>
  <c r="E48" i="18"/>
  <c r="G61" i="18"/>
  <c r="E63" i="18"/>
  <c r="E65" i="18"/>
  <c r="C66" i="18"/>
  <c r="G66" i="18"/>
  <c r="E67" i="18"/>
  <c r="C68" i="18"/>
  <c r="G68" i="18"/>
  <c r="E69" i="18"/>
  <c r="C70" i="18"/>
  <c r="G70" i="18"/>
  <c r="E77" i="18"/>
  <c r="C56" i="16"/>
  <c r="D78" i="18"/>
  <c r="H78" i="18"/>
  <c r="F80" i="18"/>
  <c r="F82" i="18"/>
  <c r="D83" i="18"/>
  <c r="H83" i="18"/>
  <c r="F84" i="18"/>
  <c r="D85" i="18"/>
  <c r="H85" i="18"/>
  <c r="F86" i="18"/>
  <c r="F97" i="18"/>
  <c r="F99" i="18"/>
  <c r="D100" i="18"/>
  <c r="H100" i="18"/>
  <c r="F101" i="18"/>
  <c r="D103" i="18"/>
  <c r="H103" i="18"/>
  <c r="F104" i="18"/>
  <c r="D22" i="17"/>
  <c r="D129" i="17" s="1"/>
  <c r="H22" i="17"/>
  <c r="H129" i="17" s="1"/>
  <c r="E73" i="17"/>
  <c r="F52" i="18"/>
  <c r="H51" i="18"/>
  <c r="D51" i="18"/>
  <c r="F50" i="18"/>
  <c r="H49" i="18"/>
  <c r="D49" i="18"/>
  <c r="F48" i="18"/>
  <c r="D61" i="18"/>
  <c r="H61" i="18"/>
  <c r="F63" i="18"/>
  <c r="F65" i="18"/>
  <c r="D66" i="18"/>
  <c r="H66" i="18"/>
  <c r="F67" i="18"/>
  <c r="D68" i="18"/>
  <c r="H68" i="18"/>
  <c r="F69" i="18"/>
  <c r="D70" i="18"/>
  <c r="H70" i="18"/>
  <c r="E22" i="17"/>
  <c r="E129" i="17" s="1"/>
  <c r="F56" i="17"/>
  <c r="D62" i="17"/>
  <c r="D71" i="17" s="1"/>
  <c r="D72" i="17" s="1"/>
  <c r="H62" i="17"/>
  <c r="H71" i="17" s="1"/>
  <c r="H72" i="17" s="1"/>
  <c r="F73" i="17"/>
  <c r="D79" i="17"/>
  <c r="H79" i="17"/>
  <c r="F90" i="17"/>
  <c r="F107" i="17"/>
  <c r="E43" i="18"/>
  <c r="D44" i="18"/>
  <c r="H44" i="18"/>
  <c r="F46" i="18"/>
  <c r="D53" i="18"/>
  <c r="H53" i="18"/>
  <c r="F60" i="18"/>
  <c r="C120" i="17"/>
  <c r="F45" i="17"/>
  <c r="C61" i="18"/>
  <c r="C78" i="18"/>
  <c r="H47" i="18"/>
  <c r="H56" i="16"/>
  <c r="G47" i="18"/>
  <c r="G56" i="16"/>
  <c r="F47" i="18"/>
  <c r="F56" i="16"/>
  <c r="E47" i="18"/>
  <c r="E56" i="16"/>
  <c r="D47" i="18"/>
  <c r="D56" i="16"/>
  <c r="C64" i="18"/>
  <c r="C73" i="16"/>
  <c r="D64" i="18"/>
  <c r="D73" i="16"/>
  <c r="E64" i="18"/>
  <c r="E73" i="16"/>
  <c r="F64" i="18"/>
  <c r="F73" i="16"/>
  <c r="G64" i="18"/>
  <c r="G73" i="16"/>
  <c r="H64" i="18"/>
  <c r="H73" i="16"/>
  <c r="C81" i="18"/>
  <c r="C90" i="16"/>
  <c r="D81" i="18"/>
  <c r="D90" i="16"/>
  <c r="E81" i="18"/>
  <c r="E90" i="16"/>
  <c r="F81" i="18"/>
  <c r="F90" i="16"/>
  <c r="G81" i="18"/>
  <c r="G90" i="16"/>
  <c r="H81" i="18"/>
  <c r="H90" i="16"/>
  <c r="C98" i="18"/>
  <c r="C107" i="16"/>
  <c r="D98" i="18"/>
  <c r="D107" i="16"/>
  <c r="E98" i="18"/>
  <c r="E107" i="16"/>
  <c r="F98" i="18"/>
  <c r="F107" i="16"/>
  <c r="G98" i="18"/>
  <c r="G107" i="16"/>
  <c r="H98" i="18"/>
  <c r="H107" i="16"/>
  <c r="F29" i="18"/>
  <c r="D96" i="16"/>
  <c r="D96" i="18" s="1"/>
  <c r="D94" i="18"/>
  <c r="H96" i="16"/>
  <c r="H96" i="18" s="1"/>
  <c r="H94" i="18"/>
  <c r="D29" i="18"/>
  <c r="H29" i="18"/>
  <c r="D45" i="16"/>
  <c r="D43" i="18"/>
  <c r="H45" i="16"/>
  <c r="H43" i="18"/>
  <c r="F79" i="16"/>
  <c r="F77" i="18"/>
  <c r="E29" i="18"/>
  <c r="C47" i="18"/>
  <c r="F96" i="16"/>
  <c r="F96" i="18" s="1"/>
  <c r="F94" i="18"/>
  <c r="G96" i="16"/>
  <c r="G96" i="18" s="1"/>
  <c r="G94" i="18"/>
  <c r="C29" i="18"/>
  <c r="G29" i="18"/>
  <c r="D112" i="17"/>
  <c r="G37" i="17"/>
  <c r="C111" i="17"/>
  <c r="G111" i="17"/>
  <c r="C113" i="17"/>
  <c r="E114" i="17"/>
  <c r="G115" i="17"/>
  <c r="C117" i="17"/>
  <c r="E119" i="17"/>
  <c r="G120" i="17"/>
  <c r="E28" i="17"/>
  <c r="D45" i="17"/>
  <c r="H45" i="17"/>
  <c r="F37" i="17"/>
  <c r="H37" i="17"/>
  <c r="H38" i="17" s="1"/>
  <c r="D37" i="17"/>
  <c r="E111" i="17"/>
  <c r="C112" i="17"/>
  <c r="G112" i="17"/>
  <c r="E113" i="17"/>
  <c r="C114" i="17"/>
  <c r="G114" i="17"/>
  <c r="E115" i="17"/>
  <c r="C116" i="17"/>
  <c r="G116" i="17"/>
  <c r="C119" i="17"/>
  <c r="G119" i="17"/>
  <c r="E120" i="17"/>
  <c r="C121" i="17"/>
  <c r="C28" i="17"/>
  <c r="E37" i="17"/>
  <c r="E45" i="16"/>
  <c r="C106" i="17"/>
  <c r="D106" i="17"/>
  <c r="H106" i="17"/>
  <c r="D55" i="17"/>
  <c r="H55" i="17"/>
  <c r="D89" i="17"/>
  <c r="H89" i="17"/>
  <c r="E55" i="17"/>
  <c r="E89" i="17"/>
  <c r="E106" i="17"/>
  <c r="F55" i="17"/>
  <c r="F89" i="17"/>
  <c r="F106" i="17"/>
  <c r="C55" i="17"/>
  <c r="G55" i="17"/>
  <c r="G72" i="17"/>
  <c r="C89" i="17"/>
  <c r="G89" i="17"/>
  <c r="G106" i="17"/>
  <c r="C11" i="17"/>
  <c r="G11" i="17"/>
  <c r="D11" i="17"/>
  <c r="H11" i="17"/>
  <c r="E11" i="17"/>
  <c r="F11" i="17"/>
  <c r="F45" i="16"/>
  <c r="C62" i="16"/>
  <c r="G62" i="16"/>
  <c r="G62" i="18" s="1"/>
  <c r="C79" i="16"/>
  <c r="G79" i="16"/>
  <c r="D62" i="16"/>
  <c r="H62" i="16"/>
  <c r="D79" i="16"/>
  <c r="H79" i="16"/>
  <c r="F106" i="16"/>
  <c r="C96" i="16"/>
  <c r="E96" i="16"/>
  <c r="E79" i="16"/>
  <c r="E62" i="16"/>
  <c r="F62" i="16"/>
  <c r="F62" i="18" s="1"/>
  <c r="G106" i="16"/>
  <c r="D106" i="16"/>
  <c r="H106" i="16"/>
  <c r="G89" i="16"/>
  <c r="D89" i="16"/>
  <c r="F89" i="16"/>
  <c r="H72" i="16"/>
  <c r="F72" i="16"/>
  <c r="G72" i="16"/>
  <c r="H55" i="16"/>
  <c r="D55" i="16"/>
  <c r="C45" i="16"/>
  <c r="G45" i="16"/>
  <c r="E55" i="16"/>
  <c r="F55" i="16"/>
  <c r="H36" i="16"/>
  <c r="G36" i="16"/>
  <c r="G36" i="18" s="1"/>
  <c r="F36" i="16"/>
  <c r="F36" i="18" s="1"/>
  <c r="E36" i="16"/>
  <c r="E36" i="18" s="1"/>
  <c r="D36" i="16"/>
  <c r="D36" i="18" s="1"/>
  <c r="C36" i="16"/>
  <c r="C36" i="18" s="1"/>
  <c r="H33" i="16"/>
  <c r="H33" i="18" s="1"/>
  <c r="G33" i="16"/>
  <c r="G33" i="18" s="1"/>
  <c r="F33" i="16"/>
  <c r="F33" i="18" s="1"/>
  <c r="E33" i="16"/>
  <c r="E33" i="18" s="1"/>
  <c r="D33" i="16"/>
  <c r="D33" i="18" s="1"/>
  <c r="C33" i="16"/>
  <c r="C33" i="18" s="1"/>
  <c r="H27" i="16"/>
  <c r="H27" i="18" s="1"/>
  <c r="G27" i="16"/>
  <c r="G27" i="18" s="1"/>
  <c r="F27" i="16"/>
  <c r="F27" i="18" s="1"/>
  <c r="E27" i="16"/>
  <c r="E27" i="18" s="1"/>
  <c r="D27" i="16"/>
  <c r="D27" i="18" s="1"/>
  <c r="H26" i="16"/>
  <c r="H26" i="18" s="1"/>
  <c r="G26" i="16"/>
  <c r="F26" i="16"/>
  <c r="E26" i="16"/>
  <c r="E26" i="18" s="1"/>
  <c r="D26" i="16"/>
  <c r="D26" i="18" s="1"/>
  <c r="C26" i="16"/>
  <c r="C26" i="18" s="1"/>
  <c r="H73" i="18" l="1"/>
  <c r="G79" i="18"/>
  <c r="D73" i="18"/>
  <c r="H36" i="18"/>
  <c r="I36" i="16"/>
  <c r="F79" i="18"/>
  <c r="G107" i="18"/>
  <c r="C56" i="18"/>
  <c r="E45" i="18"/>
  <c r="H107" i="18"/>
  <c r="D107" i="18"/>
  <c r="H90" i="18"/>
  <c r="D90" i="18"/>
  <c r="D56" i="18"/>
  <c r="F56" i="18"/>
  <c r="H56" i="18"/>
  <c r="C90" i="18"/>
  <c r="C73" i="18"/>
  <c r="E56" i="18"/>
  <c r="G56" i="18"/>
  <c r="H106" i="18"/>
  <c r="G90" i="18"/>
  <c r="G73" i="18"/>
  <c r="G28" i="16"/>
  <c r="G28" i="18" s="1"/>
  <c r="F45" i="18"/>
  <c r="D106" i="18"/>
  <c r="C107" i="18"/>
  <c r="E73" i="18"/>
  <c r="F107" i="18"/>
  <c r="F73" i="18"/>
  <c r="F106" i="18"/>
  <c r="G72" i="18"/>
  <c r="G106" i="18"/>
  <c r="D79" i="18"/>
  <c r="E107" i="18"/>
  <c r="E90" i="18"/>
  <c r="F90" i="18"/>
  <c r="F72" i="18"/>
  <c r="H62" i="18"/>
  <c r="F28" i="16"/>
  <c r="F28" i="18" s="1"/>
  <c r="H72" i="18"/>
  <c r="H45" i="18"/>
  <c r="D45" i="18"/>
  <c r="G55" i="16"/>
  <c r="G55" i="18" s="1"/>
  <c r="G45" i="18"/>
  <c r="E106" i="16"/>
  <c r="E106" i="18" s="1"/>
  <c r="E96" i="18"/>
  <c r="C89" i="16"/>
  <c r="C89" i="18" s="1"/>
  <c r="C79" i="18"/>
  <c r="F26" i="18"/>
  <c r="C55" i="16"/>
  <c r="C55" i="18" s="1"/>
  <c r="C45" i="18"/>
  <c r="C106" i="16"/>
  <c r="C106" i="18" s="1"/>
  <c r="C96" i="18"/>
  <c r="E72" i="16"/>
  <c r="E72" i="18" s="1"/>
  <c r="E62" i="18"/>
  <c r="D72" i="16"/>
  <c r="D72" i="18" s="1"/>
  <c r="D62" i="18"/>
  <c r="C72" i="16"/>
  <c r="C72" i="18" s="1"/>
  <c r="C62" i="18"/>
  <c r="E89" i="16"/>
  <c r="E89" i="18" s="1"/>
  <c r="E79" i="18"/>
  <c r="H89" i="16"/>
  <c r="H89" i="18" s="1"/>
  <c r="H79" i="18"/>
  <c r="G89" i="18"/>
  <c r="G26" i="18"/>
  <c r="F89" i="18"/>
  <c r="D89" i="18"/>
  <c r="H55" i="18"/>
  <c r="D55" i="18"/>
  <c r="F55" i="18"/>
  <c r="E55" i="18"/>
  <c r="G38" i="17"/>
  <c r="D38" i="17"/>
  <c r="F38" i="17"/>
  <c r="E38" i="17"/>
  <c r="C37" i="17"/>
  <c r="E118" i="17"/>
  <c r="E20" i="17"/>
  <c r="C118" i="17"/>
  <c r="C20" i="17"/>
  <c r="F118" i="17"/>
  <c r="F20" i="17"/>
  <c r="D118" i="17"/>
  <c r="D20" i="17"/>
  <c r="H118" i="17"/>
  <c r="H20" i="17"/>
  <c r="G118" i="17"/>
  <c r="G20" i="17"/>
  <c r="D28" i="16"/>
  <c r="D28" i="18" s="1"/>
  <c r="H28" i="16"/>
  <c r="H28" i="18" s="1"/>
  <c r="E28" i="16"/>
  <c r="E37" i="16" s="1"/>
  <c r="E38" i="16" s="1"/>
  <c r="C28" i="16"/>
  <c r="C37" i="16" s="1"/>
  <c r="C38" i="16" s="1"/>
  <c r="G37" i="16" l="1"/>
  <c r="G38" i="16" s="1"/>
  <c r="G38" i="18" s="1"/>
  <c r="D37" i="16"/>
  <c r="D38" i="16" s="1"/>
  <c r="D38" i="18" s="1"/>
  <c r="H37" i="16"/>
  <c r="H38" i="16" s="1"/>
  <c r="H38" i="18" s="1"/>
  <c r="F37" i="16"/>
  <c r="F38" i="16" s="1"/>
  <c r="F38" i="18" s="1"/>
  <c r="E38" i="18"/>
  <c r="H37" i="18"/>
  <c r="C28" i="18"/>
  <c r="E28" i="18"/>
  <c r="E37" i="18"/>
  <c r="C37" i="18"/>
  <c r="C38" i="17"/>
  <c r="C38" i="18" s="1"/>
  <c r="H127" i="17"/>
  <c r="H21" i="17"/>
  <c r="G127" i="17"/>
  <c r="G21" i="17"/>
  <c r="D127" i="17"/>
  <c r="D21" i="17"/>
  <c r="C127" i="17"/>
  <c r="C21" i="17"/>
  <c r="F127" i="17"/>
  <c r="F21" i="17"/>
  <c r="E127" i="17"/>
  <c r="E21" i="17"/>
  <c r="BJ9" i="17"/>
  <c r="BI9" i="17"/>
  <c r="BH9" i="17"/>
  <c r="BH31" i="17" s="1"/>
  <c r="BG9" i="17"/>
  <c r="BG31" i="17" s="1"/>
  <c r="BF9" i="17"/>
  <c r="BF31" i="17" s="1"/>
  <c r="BE9" i="17"/>
  <c r="BE31" i="17" s="1"/>
  <c r="BJ8" i="17"/>
  <c r="BJ30" i="17" s="1"/>
  <c r="BI8" i="17"/>
  <c r="BI30" i="17" s="1"/>
  <c r="BH8" i="17"/>
  <c r="BH30" i="17" s="1"/>
  <c r="BG8" i="17"/>
  <c r="BG30" i="17" s="1"/>
  <c r="BF8" i="17"/>
  <c r="BF30" i="17" s="1"/>
  <c r="BE8" i="17"/>
  <c r="BE30" i="17" s="1"/>
  <c r="BJ7" i="17"/>
  <c r="BJ29" i="17" s="1"/>
  <c r="BI7" i="17"/>
  <c r="BI29" i="17" s="1"/>
  <c r="BH7" i="17"/>
  <c r="BH29" i="17" s="1"/>
  <c r="BG7" i="17"/>
  <c r="BG29" i="17" s="1"/>
  <c r="BF7" i="17"/>
  <c r="BF29" i="17" s="1"/>
  <c r="BE7" i="17"/>
  <c r="BE29" i="17" s="1"/>
  <c r="BJ6" i="17"/>
  <c r="BJ28" i="17" s="1"/>
  <c r="BI6" i="17"/>
  <c r="BI28" i="17" s="1"/>
  <c r="BH6" i="17"/>
  <c r="BH28" i="17" s="1"/>
  <c r="BG6" i="17"/>
  <c r="BG28" i="17" s="1"/>
  <c r="BF6" i="17"/>
  <c r="BF28" i="17" s="1"/>
  <c r="BE6" i="17"/>
  <c r="BE28" i="17" s="1"/>
  <c r="BJ5" i="17"/>
  <c r="BJ27" i="17" s="1"/>
  <c r="BI5" i="17"/>
  <c r="BI27" i="17" s="1"/>
  <c r="BH5" i="17"/>
  <c r="BH27" i="17" s="1"/>
  <c r="BG5" i="17"/>
  <c r="BG27" i="17" s="1"/>
  <c r="BF5" i="17"/>
  <c r="BF27" i="17" s="1"/>
  <c r="BE5" i="17"/>
  <c r="BE27" i="17" s="1"/>
  <c r="BJ4" i="17"/>
  <c r="BJ26" i="17" s="1"/>
  <c r="BI4" i="17"/>
  <c r="BI26" i="17" s="1"/>
  <c r="BH4" i="17"/>
  <c r="BH26" i="17" s="1"/>
  <c r="BG4" i="17"/>
  <c r="BG26" i="17" s="1"/>
  <c r="BF4" i="17"/>
  <c r="BF26" i="17" s="1"/>
  <c r="BE4" i="17"/>
  <c r="BE26" i="17" s="1"/>
  <c r="BA9" i="17"/>
  <c r="BA31" i="17" s="1"/>
  <c r="AZ9" i="17"/>
  <c r="AZ31" i="17" s="1"/>
  <c r="AY9" i="17"/>
  <c r="AY31" i="17" s="1"/>
  <c r="AX9" i="17"/>
  <c r="AX31" i="17" s="1"/>
  <c r="AW9" i="17"/>
  <c r="AW31" i="17" s="1"/>
  <c r="AV9" i="17"/>
  <c r="AV31" i="17" s="1"/>
  <c r="BA8" i="17"/>
  <c r="BA30" i="17" s="1"/>
  <c r="AZ8" i="17"/>
  <c r="AZ30" i="17" s="1"/>
  <c r="AY8" i="17"/>
  <c r="AY30" i="17" s="1"/>
  <c r="AX8" i="17"/>
  <c r="AX30" i="17" s="1"/>
  <c r="AW8" i="17"/>
  <c r="AW30" i="17" s="1"/>
  <c r="AV8" i="17"/>
  <c r="AV30" i="17" s="1"/>
  <c r="BA7" i="17"/>
  <c r="BA29" i="17" s="1"/>
  <c r="AZ7" i="17"/>
  <c r="AZ29" i="17" s="1"/>
  <c r="AY7" i="17"/>
  <c r="AY29" i="17" s="1"/>
  <c r="AX7" i="17"/>
  <c r="AX29" i="17" s="1"/>
  <c r="AW7" i="17"/>
  <c r="AW29" i="17" s="1"/>
  <c r="AV7" i="17"/>
  <c r="AV29" i="17" s="1"/>
  <c r="BA6" i="17"/>
  <c r="BA28" i="17" s="1"/>
  <c r="AZ6" i="17"/>
  <c r="AZ28" i="17" s="1"/>
  <c r="AY6" i="17"/>
  <c r="AY28" i="17" s="1"/>
  <c r="AX6" i="17"/>
  <c r="AX28" i="17" s="1"/>
  <c r="AW6" i="17"/>
  <c r="AW28" i="17" s="1"/>
  <c r="AV6" i="17"/>
  <c r="AV28" i="17" s="1"/>
  <c r="BA5" i="17"/>
  <c r="BA27" i="17" s="1"/>
  <c r="AZ5" i="17"/>
  <c r="AZ27" i="17" s="1"/>
  <c r="AY5" i="17"/>
  <c r="AY27" i="17" s="1"/>
  <c r="AX5" i="17"/>
  <c r="AX27" i="17" s="1"/>
  <c r="AW5" i="17"/>
  <c r="AW27" i="17" s="1"/>
  <c r="AV5" i="17"/>
  <c r="AV27" i="17" s="1"/>
  <c r="BA4" i="17"/>
  <c r="BA26" i="17" s="1"/>
  <c r="AZ4" i="17"/>
  <c r="AZ26" i="17" s="1"/>
  <c r="AY4" i="17"/>
  <c r="AY26" i="17" s="1"/>
  <c r="AX4" i="17"/>
  <c r="AX26" i="17" s="1"/>
  <c r="AW4" i="17"/>
  <c r="AW26" i="17" s="1"/>
  <c r="AV4" i="17"/>
  <c r="AV26" i="17" s="1"/>
  <c r="AR9" i="17"/>
  <c r="AR31" i="17" s="1"/>
  <c r="AQ9" i="17"/>
  <c r="AQ31" i="17" s="1"/>
  <c r="AP9" i="17"/>
  <c r="AP31" i="17" s="1"/>
  <c r="AO9" i="17"/>
  <c r="AO31" i="17" s="1"/>
  <c r="AN9" i="17"/>
  <c r="AN31" i="17" s="1"/>
  <c r="AM9" i="17"/>
  <c r="AM31" i="17" s="1"/>
  <c r="AR8" i="17"/>
  <c r="AR30" i="17" s="1"/>
  <c r="AQ8" i="17"/>
  <c r="AQ30" i="17" s="1"/>
  <c r="AP8" i="17"/>
  <c r="AP30" i="17" s="1"/>
  <c r="AO8" i="17"/>
  <c r="AO30" i="17" s="1"/>
  <c r="AN8" i="17"/>
  <c r="AN30" i="17" s="1"/>
  <c r="AM8" i="17"/>
  <c r="AM30" i="17" s="1"/>
  <c r="AR7" i="17"/>
  <c r="AR29" i="17" s="1"/>
  <c r="AQ7" i="17"/>
  <c r="AQ29" i="17" s="1"/>
  <c r="AP7" i="17"/>
  <c r="AP29" i="17" s="1"/>
  <c r="AO7" i="17"/>
  <c r="AO29" i="17" s="1"/>
  <c r="AN7" i="17"/>
  <c r="AN29" i="17" s="1"/>
  <c r="AM7" i="17"/>
  <c r="AM29" i="17" s="1"/>
  <c r="AR6" i="17"/>
  <c r="AR28" i="17" s="1"/>
  <c r="AQ6" i="17"/>
  <c r="AQ28" i="17" s="1"/>
  <c r="AP6" i="17"/>
  <c r="AP28" i="17" s="1"/>
  <c r="AO6" i="17"/>
  <c r="AO28" i="17" s="1"/>
  <c r="AN6" i="17"/>
  <c r="AN28" i="17" s="1"/>
  <c r="AM6" i="17"/>
  <c r="AM28" i="17" s="1"/>
  <c r="AR5" i="17"/>
  <c r="AR27" i="17" s="1"/>
  <c r="AQ5" i="17"/>
  <c r="AQ27" i="17" s="1"/>
  <c r="AP5" i="17"/>
  <c r="AP27" i="17" s="1"/>
  <c r="AO5" i="17"/>
  <c r="AO27" i="17" s="1"/>
  <c r="AN5" i="17"/>
  <c r="AN27" i="17" s="1"/>
  <c r="AM5" i="17"/>
  <c r="AM27" i="17" s="1"/>
  <c r="AR4" i="17"/>
  <c r="AR26" i="17" s="1"/>
  <c r="AQ4" i="17"/>
  <c r="AQ26" i="17" s="1"/>
  <c r="AP4" i="17"/>
  <c r="AP26" i="17" s="1"/>
  <c r="AO4" i="17"/>
  <c r="AO26" i="17" s="1"/>
  <c r="AN4" i="17"/>
  <c r="AN26" i="17" s="1"/>
  <c r="AM4" i="17"/>
  <c r="AM26" i="17" s="1"/>
  <c r="BJ31" i="17"/>
  <c r="BI31" i="17"/>
  <c r="BE5" i="16"/>
  <c r="BF5" i="16"/>
  <c r="BG5" i="16"/>
  <c r="BH5" i="16"/>
  <c r="BI5" i="16"/>
  <c r="BJ5" i="16"/>
  <c r="BE6" i="16"/>
  <c r="BF6" i="16"/>
  <c r="BG6" i="16"/>
  <c r="BH6" i="16"/>
  <c r="BI6" i="16"/>
  <c r="BJ6" i="16"/>
  <c r="BE7" i="16"/>
  <c r="BF7" i="16"/>
  <c r="BG7" i="16"/>
  <c r="BH7" i="16"/>
  <c r="BI7" i="16"/>
  <c r="BJ7" i="16"/>
  <c r="BE8" i="16"/>
  <c r="BF8" i="16"/>
  <c r="BG8" i="16"/>
  <c r="BH8" i="16"/>
  <c r="BI8" i="16"/>
  <c r="BJ8" i="16"/>
  <c r="BE9" i="16"/>
  <c r="BF9" i="16"/>
  <c r="BG9" i="16"/>
  <c r="BH9" i="16"/>
  <c r="BI9" i="16"/>
  <c r="BI31" i="16" s="1"/>
  <c r="BJ9" i="16"/>
  <c r="BF4" i="16"/>
  <c r="BG4" i="16"/>
  <c r="BH4" i="16"/>
  <c r="BI4" i="16"/>
  <c r="BJ4" i="16"/>
  <c r="BE4" i="16"/>
  <c r="BF31" i="16"/>
  <c r="AV9" i="16"/>
  <c r="AW9" i="16"/>
  <c r="AX9" i="16"/>
  <c r="AY9" i="16"/>
  <c r="AZ9" i="16"/>
  <c r="AZ31" i="16" s="1"/>
  <c r="BA9" i="16"/>
  <c r="AV5" i="16"/>
  <c r="AW5" i="16"/>
  <c r="AX5" i="16"/>
  <c r="AY5" i="16"/>
  <c r="AZ5" i="16"/>
  <c r="BA5" i="16"/>
  <c r="AV6" i="16"/>
  <c r="AW6" i="16"/>
  <c r="AX6" i="16"/>
  <c r="AY6" i="16"/>
  <c r="AZ6" i="16"/>
  <c r="BA6" i="16"/>
  <c r="AV7" i="16"/>
  <c r="AV29" i="16" s="1"/>
  <c r="AW7" i="16"/>
  <c r="AX7" i="16"/>
  <c r="AY7" i="16"/>
  <c r="AZ7" i="16"/>
  <c r="BA7" i="16"/>
  <c r="AV8" i="16"/>
  <c r="AW8" i="16"/>
  <c r="AX8" i="16"/>
  <c r="AY8" i="16"/>
  <c r="AZ8" i="16"/>
  <c r="BA8" i="16"/>
  <c r="AW4" i="16"/>
  <c r="AX4" i="16"/>
  <c r="AY4" i="16"/>
  <c r="AZ4" i="16"/>
  <c r="BA4" i="16"/>
  <c r="AV4" i="16"/>
  <c r="AW31" i="16"/>
  <c r="AI9" i="17"/>
  <c r="AI31" i="17" s="1"/>
  <c r="AH9" i="17"/>
  <c r="AH31" i="17" s="1"/>
  <c r="AG9" i="17"/>
  <c r="AF9" i="17"/>
  <c r="AF31" i="17" s="1"/>
  <c r="AE9" i="17"/>
  <c r="AE31" i="17" s="1"/>
  <c r="AD9" i="17"/>
  <c r="AD31" i="17" s="1"/>
  <c r="AI8" i="17"/>
  <c r="AI30" i="17" s="1"/>
  <c r="AH8" i="17"/>
  <c r="AH30" i="17" s="1"/>
  <c r="AG8" i="17"/>
  <c r="AG30" i="17" s="1"/>
  <c r="AF8" i="17"/>
  <c r="AF30" i="17" s="1"/>
  <c r="AE8" i="17"/>
  <c r="AE30" i="17" s="1"/>
  <c r="AD8" i="17"/>
  <c r="AD30" i="17" s="1"/>
  <c r="AI7" i="17"/>
  <c r="AI29" i="17" s="1"/>
  <c r="AH7" i="17"/>
  <c r="AH29" i="17" s="1"/>
  <c r="AG7" i="17"/>
  <c r="AG29" i="17" s="1"/>
  <c r="AF7" i="17"/>
  <c r="AF29" i="17" s="1"/>
  <c r="AE7" i="17"/>
  <c r="AE29" i="17" s="1"/>
  <c r="AD7" i="17"/>
  <c r="AD29" i="17" s="1"/>
  <c r="AI6" i="17"/>
  <c r="AI28" i="17" s="1"/>
  <c r="AH6" i="17"/>
  <c r="AH28" i="17" s="1"/>
  <c r="AG6" i="17"/>
  <c r="AG28" i="17" s="1"/>
  <c r="AF6" i="17"/>
  <c r="AF28" i="17" s="1"/>
  <c r="AE6" i="17"/>
  <c r="AE28" i="17" s="1"/>
  <c r="AD6" i="17"/>
  <c r="AD28" i="17" s="1"/>
  <c r="AI5" i="17"/>
  <c r="AI27" i="17" s="1"/>
  <c r="AH5" i="17"/>
  <c r="AH27" i="17" s="1"/>
  <c r="AG5" i="17"/>
  <c r="AG27" i="17" s="1"/>
  <c r="AF5" i="17"/>
  <c r="AF27" i="17" s="1"/>
  <c r="AE5" i="17"/>
  <c r="AE27" i="17" s="1"/>
  <c r="AD5" i="17"/>
  <c r="AD27" i="17" s="1"/>
  <c r="AI4" i="17"/>
  <c r="AI26" i="17" s="1"/>
  <c r="AH4" i="17"/>
  <c r="AH26" i="17" s="1"/>
  <c r="AG4" i="17"/>
  <c r="AG26" i="17" s="1"/>
  <c r="AF4" i="17"/>
  <c r="AF26" i="17" s="1"/>
  <c r="AE4" i="17"/>
  <c r="AE26" i="17" s="1"/>
  <c r="AD4" i="17"/>
  <c r="AD26" i="17" s="1"/>
  <c r="Q10" i="17"/>
  <c r="Q32" i="17" s="1"/>
  <c r="P10" i="17"/>
  <c r="P32" i="17" s="1"/>
  <c r="O10" i="17"/>
  <c r="O32" i="17" s="1"/>
  <c r="N10" i="17"/>
  <c r="N32" i="17" s="1"/>
  <c r="M10" i="17"/>
  <c r="M32" i="17" s="1"/>
  <c r="L10" i="17"/>
  <c r="L32" i="17" s="1"/>
  <c r="Q9" i="17"/>
  <c r="Q31" i="17" s="1"/>
  <c r="P9" i="17"/>
  <c r="P31" i="17" s="1"/>
  <c r="O9" i="17"/>
  <c r="O31" i="17" s="1"/>
  <c r="N9" i="17"/>
  <c r="N31" i="17" s="1"/>
  <c r="M9" i="17"/>
  <c r="M31" i="17" s="1"/>
  <c r="L9" i="17"/>
  <c r="L31" i="17" s="1"/>
  <c r="Q8" i="17"/>
  <c r="Q30" i="17" s="1"/>
  <c r="P8" i="17"/>
  <c r="P30" i="17" s="1"/>
  <c r="O8" i="17"/>
  <c r="O30" i="17" s="1"/>
  <c r="N8" i="17"/>
  <c r="N30" i="17" s="1"/>
  <c r="M8" i="17"/>
  <c r="M30" i="17" s="1"/>
  <c r="L8" i="17"/>
  <c r="L30" i="17" s="1"/>
  <c r="Q7" i="17"/>
  <c r="Q29" i="17" s="1"/>
  <c r="P7" i="17"/>
  <c r="P29" i="17" s="1"/>
  <c r="O7" i="17"/>
  <c r="O29" i="17" s="1"/>
  <c r="N7" i="17"/>
  <c r="N29" i="17" s="1"/>
  <c r="M7" i="17"/>
  <c r="M29" i="17" s="1"/>
  <c r="L7" i="17"/>
  <c r="L29" i="17" s="1"/>
  <c r="Q6" i="17"/>
  <c r="Q28" i="17" s="1"/>
  <c r="P6" i="17"/>
  <c r="P28" i="17" s="1"/>
  <c r="O6" i="17"/>
  <c r="O28" i="17" s="1"/>
  <c r="N6" i="17"/>
  <c r="N28" i="17" s="1"/>
  <c r="M6" i="17"/>
  <c r="M28" i="17" s="1"/>
  <c r="L6" i="17"/>
  <c r="L28" i="17" s="1"/>
  <c r="Q5" i="17"/>
  <c r="Q27" i="17" s="1"/>
  <c r="P5" i="17"/>
  <c r="P27" i="17" s="1"/>
  <c r="O5" i="17"/>
  <c r="O27" i="17" s="1"/>
  <c r="N5" i="17"/>
  <c r="N27" i="17" s="1"/>
  <c r="M5" i="17"/>
  <c r="M27" i="17" s="1"/>
  <c r="L5" i="17"/>
  <c r="L27" i="17" s="1"/>
  <c r="Q4" i="17"/>
  <c r="P4" i="17"/>
  <c r="P26" i="17" s="1"/>
  <c r="O4" i="17"/>
  <c r="O26" i="17" s="1"/>
  <c r="N4" i="17"/>
  <c r="M4" i="17"/>
  <c r="L4" i="17"/>
  <c r="L26" i="17" s="1"/>
  <c r="AG31" i="17"/>
  <c r="AN9" i="16"/>
  <c r="AO9" i="16"/>
  <c r="AP9" i="16"/>
  <c r="AQ9" i="16"/>
  <c r="AR9" i="16"/>
  <c r="AM9" i="16"/>
  <c r="AD9" i="16"/>
  <c r="AE9" i="16"/>
  <c r="AF9" i="16"/>
  <c r="AG9" i="16"/>
  <c r="AH9" i="16"/>
  <c r="AI9" i="16"/>
  <c r="AI31" i="16" s="1"/>
  <c r="AM5" i="16"/>
  <c r="AN5" i="16"/>
  <c r="AO5" i="16"/>
  <c r="AP5" i="16"/>
  <c r="AQ5" i="16"/>
  <c r="AR5" i="16"/>
  <c r="AM6" i="16"/>
  <c r="AN6" i="16"/>
  <c r="AO6" i="16"/>
  <c r="AP6" i="16"/>
  <c r="AQ6" i="16"/>
  <c r="AR6" i="16"/>
  <c r="AM7" i="16"/>
  <c r="AN7" i="16"/>
  <c r="AO7" i="16"/>
  <c r="AP7" i="16"/>
  <c r="AQ7" i="16"/>
  <c r="AR7" i="16"/>
  <c r="AM8" i="16"/>
  <c r="AN8" i="16"/>
  <c r="AO8" i="16"/>
  <c r="AP8" i="16"/>
  <c r="AQ8" i="16"/>
  <c r="AQ30" i="16" s="1"/>
  <c r="AR8" i="16"/>
  <c r="AN4" i="16"/>
  <c r="AO4" i="16"/>
  <c r="AP4" i="16"/>
  <c r="AQ4" i="16"/>
  <c r="AR4" i="16"/>
  <c r="AM4" i="16"/>
  <c r="AD5" i="16"/>
  <c r="AE5" i="16"/>
  <c r="AF5" i="16"/>
  <c r="AG5" i="16"/>
  <c r="AH5" i="16"/>
  <c r="AI5" i="16"/>
  <c r="AD6" i="16"/>
  <c r="AE6" i="16"/>
  <c r="AF6" i="16"/>
  <c r="AG6" i="16"/>
  <c r="AH6" i="16"/>
  <c r="AI6" i="16"/>
  <c r="AD7" i="16"/>
  <c r="AE7" i="16"/>
  <c r="AF7" i="16"/>
  <c r="AG7" i="16"/>
  <c r="AH7" i="16"/>
  <c r="AI7" i="16"/>
  <c r="AD8" i="16"/>
  <c r="AE8" i="16"/>
  <c r="AF8" i="16"/>
  <c r="AG8" i="16"/>
  <c r="AH8" i="16"/>
  <c r="AI8" i="16"/>
  <c r="AE4" i="16"/>
  <c r="AF4" i="16"/>
  <c r="AG4" i="16"/>
  <c r="AH4" i="16"/>
  <c r="AI4" i="16"/>
  <c r="AD4" i="16"/>
  <c r="L5" i="16"/>
  <c r="M5" i="16"/>
  <c r="N5" i="16"/>
  <c r="O5" i="16"/>
  <c r="P5" i="16"/>
  <c r="Q5" i="16"/>
  <c r="L6" i="16"/>
  <c r="M6" i="16"/>
  <c r="N6" i="16"/>
  <c r="O6" i="16"/>
  <c r="P6" i="16"/>
  <c r="Q6" i="16"/>
  <c r="L7" i="16"/>
  <c r="M7" i="16"/>
  <c r="N7" i="16"/>
  <c r="O7" i="16"/>
  <c r="P7" i="16"/>
  <c r="Q7" i="16"/>
  <c r="L8" i="16"/>
  <c r="M8" i="16"/>
  <c r="N8" i="16"/>
  <c r="O8" i="16"/>
  <c r="P8" i="16"/>
  <c r="Q8" i="16"/>
  <c r="L9" i="16"/>
  <c r="M9" i="16"/>
  <c r="N9" i="16"/>
  <c r="O9" i="16"/>
  <c r="P9" i="16"/>
  <c r="Q9" i="16"/>
  <c r="L10" i="16"/>
  <c r="M10" i="16"/>
  <c r="N10" i="16"/>
  <c r="O10" i="16"/>
  <c r="P10" i="16"/>
  <c r="Q10" i="16"/>
  <c r="M4" i="16"/>
  <c r="N4" i="16"/>
  <c r="O4" i="16"/>
  <c r="P4" i="16"/>
  <c r="Q4" i="16"/>
  <c r="L4" i="16"/>
  <c r="L32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D12" i="16"/>
  <c r="E12" i="16"/>
  <c r="F12" i="16"/>
  <c r="G12" i="16"/>
  <c r="H12" i="16"/>
  <c r="C12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C9" i="16"/>
  <c r="D9" i="16"/>
  <c r="E9" i="16"/>
  <c r="F9" i="16"/>
  <c r="G9" i="16"/>
  <c r="H9" i="16"/>
  <c r="C10" i="16"/>
  <c r="D10" i="16"/>
  <c r="E10" i="16"/>
  <c r="F10" i="16"/>
  <c r="G10" i="16"/>
  <c r="H10" i="16"/>
  <c r="D4" i="16"/>
  <c r="E4" i="16"/>
  <c r="F4" i="16"/>
  <c r="G4" i="16"/>
  <c r="H4" i="16"/>
  <c r="C4" i="16"/>
  <c r="AI6" i="18" l="1"/>
  <c r="AI28" i="18" s="1"/>
  <c r="AR9" i="18"/>
  <c r="AR31" i="18" s="1"/>
  <c r="AN9" i="18"/>
  <c r="AN31" i="18" s="1"/>
  <c r="AV7" i="18"/>
  <c r="AV29" i="18" s="1"/>
  <c r="BI9" i="18"/>
  <c r="BI31" i="18" s="1"/>
  <c r="BE7" i="18"/>
  <c r="BE29" i="18" s="1"/>
  <c r="BG6" i="18"/>
  <c r="BG28" i="18" s="1"/>
  <c r="BI5" i="18"/>
  <c r="BI27" i="18" s="1"/>
  <c r="AO4" i="18"/>
  <c r="AO26" i="18" s="1"/>
  <c r="AM9" i="18"/>
  <c r="AM31" i="18" s="1"/>
  <c r="L10" i="18"/>
  <c r="L32" i="18" s="1"/>
  <c r="L4" i="18"/>
  <c r="L26" i="18" s="1"/>
  <c r="AQ9" i="18"/>
  <c r="AQ31" i="18" s="1"/>
  <c r="AZ9" i="18"/>
  <c r="AZ31" i="18" s="1"/>
  <c r="G37" i="18"/>
  <c r="AR4" i="18"/>
  <c r="AR26" i="18" s="1"/>
  <c r="AN4" i="18"/>
  <c r="AN26" i="18" s="1"/>
  <c r="BI27" i="16"/>
  <c r="F37" i="18"/>
  <c r="AM4" i="18"/>
  <c r="AM26" i="18" s="1"/>
  <c r="AO9" i="18"/>
  <c r="AO31" i="18" s="1"/>
  <c r="AQ4" i="18"/>
  <c r="AQ26" i="18" s="1"/>
  <c r="D37" i="18"/>
  <c r="AO26" i="16"/>
  <c r="Q4" i="18"/>
  <c r="Q26" i="18" s="1"/>
  <c r="M4" i="18"/>
  <c r="M26" i="18" s="1"/>
  <c r="BF9" i="18"/>
  <c r="BF31" i="18" s="1"/>
  <c r="P4" i="18"/>
  <c r="P26" i="18" s="1"/>
  <c r="AQ8" i="18"/>
  <c r="AQ30" i="18" s="1"/>
  <c r="AW9" i="18"/>
  <c r="AW31" i="18" s="1"/>
  <c r="C22" i="16"/>
  <c r="AN6" i="18"/>
  <c r="AN28" i="18" s="1"/>
  <c r="AI9" i="18"/>
  <c r="AI31" i="18" s="1"/>
  <c r="BG28" i="16"/>
  <c r="AI28" i="16"/>
  <c r="AP9" i="18"/>
  <c r="AP31" i="18" s="1"/>
  <c r="BE29" i="16"/>
  <c r="H116" i="16"/>
  <c r="H9" i="18"/>
  <c r="H116" i="18" s="1"/>
  <c r="G116" i="16"/>
  <c r="G9" i="18"/>
  <c r="G116" i="18" s="1"/>
  <c r="G111" i="16"/>
  <c r="G4" i="18"/>
  <c r="G111" i="18" s="1"/>
  <c r="H117" i="16"/>
  <c r="H10" i="18"/>
  <c r="H117" i="18" s="1"/>
  <c r="D117" i="16"/>
  <c r="D10" i="18"/>
  <c r="D117" i="18" s="1"/>
  <c r="F116" i="16"/>
  <c r="F9" i="18"/>
  <c r="F116" i="18" s="1"/>
  <c r="H115" i="16"/>
  <c r="H8" i="18"/>
  <c r="H115" i="18" s="1"/>
  <c r="D115" i="16"/>
  <c r="D8" i="18"/>
  <c r="D115" i="18" s="1"/>
  <c r="F114" i="16"/>
  <c r="F7" i="18"/>
  <c r="F114" i="18" s="1"/>
  <c r="H113" i="16"/>
  <c r="H6" i="18"/>
  <c r="H113" i="18" s="1"/>
  <c r="D113" i="16"/>
  <c r="D6" i="18"/>
  <c r="D113" i="18" s="1"/>
  <c r="F112" i="16"/>
  <c r="F5" i="18"/>
  <c r="F112" i="18" s="1"/>
  <c r="C119" i="16"/>
  <c r="C12" i="18"/>
  <c r="C119" i="18" s="1"/>
  <c r="E119" i="16"/>
  <c r="E12" i="18"/>
  <c r="E119" i="18" s="1"/>
  <c r="F126" i="16"/>
  <c r="F19" i="18"/>
  <c r="F126" i="18" s="1"/>
  <c r="H125" i="16"/>
  <c r="H18" i="18"/>
  <c r="H125" i="18" s="1"/>
  <c r="D125" i="16"/>
  <c r="D18" i="18"/>
  <c r="D125" i="18" s="1"/>
  <c r="F124" i="16"/>
  <c r="F17" i="18"/>
  <c r="F124" i="18" s="1"/>
  <c r="H123" i="16"/>
  <c r="H16" i="18"/>
  <c r="H123" i="18" s="1"/>
  <c r="D123" i="16"/>
  <c r="D16" i="18"/>
  <c r="D123" i="18" s="1"/>
  <c r="F122" i="16"/>
  <c r="F15" i="18"/>
  <c r="F122" i="18" s="1"/>
  <c r="H121" i="16"/>
  <c r="H14" i="18"/>
  <c r="H121" i="18" s="1"/>
  <c r="D121" i="16"/>
  <c r="D14" i="18"/>
  <c r="D121" i="18" s="1"/>
  <c r="F120" i="16"/>
  <c r="F22" i="16"/>
  <c r="F13" i="18"/>
  <c r="F120" i="18" s="1"/>
  <c r="O26" i="16"/>
  <c r="O4" i="18"/>
  <c r="O26" i="18" s="1"/>
  <c r="P32" i="16"/>
  <c r="P10" i="18"/>
  <c r="P32" i="18" s="1"/>
  <c r="N31" i="16"/>
  <c r="N9" i="18"/>
  <c r="N31" i="18" s="1"/>
  <c r="P30" i="16"/>
  <c r="P8" i="18"/>
  <c r="P30" i="18" s="1"/>
  <c r="L30" i="16"/>
  <c r="L8" i="18"/>
  <c r="L30" i="18" s="1"/>
  <c r="N29" i="16"/>
  <c r="N7" i="18"/>
  <c r="N29" i="18" s="1"/>
  <c r="P28" i="16"/>
  <c r="P6" i="18"/>
  <c r="P28" i="18" s="1"/>
  <c r="L28" i="16"/>
  <c r="L6" i="18"/>
  <c r="L28" i="18" s="1"/>
  <c r="N27" i="16"/>
  <c r="N5" i="18"/>
  <c r="N27" i="18" s="1"/>
  <c r="AG26" i="16"/>
  <c r="AG4" i="18"/>
  <c r="AG26" i="18" s="1"/>
  <c r="AH30" i="16"/>
  <c r="AH8" i="18"/>
  <c r="AH30" i="18" s="1"/>
  <c r="AD30" i="16"/>
  <c r="AD8" i="18"/>
  <c r="AD30" i="18" s="1"/>
  <c r="AF29" i="16"/>
  <c r="AF7" i="18"/>
  <c r="AF29" i="18" s="1"/>
  <c r="AH28" i="16"/>
  <c r="AH6" i="18"/>
  <c r="AH28" i="18" s="1"/>
  <c r="AD28" i="16"/>
  <c r="AD6" i="18"/>
  <c r="AD28" i="18" s="1"/>
  <c r="AF27" i="16"/>
  <c r="AF5" i="18"/>
  <c r="AF27" i="18" s="1"/>
  <c r="AP26" i="16"/>
  <c r="AP4" i="18"/>
  <c r="AP26" i="18" s="1"/>
  <c r="AM30" i="16"/>
  <c r="AM8" i="18"/>
  <c r="AM30" i="18" s="1"/>
  <c r="AO29" i="16"/>
  <c r="AO7" i="18"/>
  <c r="AO29" i="18" s="1"/>
  <c r="AQ28" i="16"/>
  <c r="AQ6" i="18"/>
  <c r="AQ28" i="18" s="1"/>
  <c r="AM28" i="16"/>
  <c r="AM6" i="18"/>
  <c r="AM28" i="18" s="1"/>
  <c r="AO27" i="16"/>
  <c r="AO5" i="18"/>
  <c r="AO27" i="18" s="1"/>
  <c r="AH31" i="16"/>
  <c r="AH9" i="18"/>
  <c r="AH31" i="18" s="1"/>
  <c r="AD31" i="16"/>
  <c r="AD9" i="18"/>
  <c r="AD31" i="18" s="1"/>
  <c r="AZ26" i="16"/>
  <c r="AZ4" i="18"/>
  <c r="AZ26" i="18" s="1"/>
  <c r="BA30" i="16"/>
  <c r="BA8" i="18"/>
  <c r="BA30" i="18" s="1"/>
  <c r="AW30" i="16"/>
  <c r="AW8" i="18"/>
  <c r="AW30" i="18" s="1"/>
  <c r="AY29" i="16"/>
  <c r="AY7" i="18"/>
  <c r="AY29" i="18" s="1"/>
  <c r="BA28" i="16"/>
  <c r="BA6" i="18"/>
  <c r="BA28" i="18" s="1"/>
  <c r="AW28" i="16"/>
  <c r="AW6" i="18"/>
  <c r="AW28" i="18" s="1"/>
  <c r="AY27" i="16"/>
  <c r="AY5" i="18"/>
  <c r="AY27" i="18" s="1"/>
  <c r="BA31" i="16"/>
  <c r="BA9" i="18"/>
  <c r="BA31" i="18" s="1"/>
  <c r="BJ26" i="16"/>
  <c r="BJ4" i="18"/>
  <c r="BJ26" i="18" s="1"/>
  <c r="BF26" i="16"/>
  <c r="BF4" i="18"/>
  <c r="BF26" i="18" s="1"/>
  <c r="BG31" i="16"/>
  <c r="BG9" i="18"/>
  <c r="BG31" i="18" s="1"/>
  <c r="BI30" i="16"/>
  <c r="BI8" i="18"/>
  <c r="BI30" i="18" s="1"/>
  <c r="BE30" i="16"/>
  <c r="BE8" i="18"/>
  <c r="BE30" i="18" s="1"/>
  <c r="BG29" i="16"/>
  <c r="BG7" i="18"/>
  <c r="BG29" i="18" s="1"/>
  <c r="BI28" i="16"/>
  <c r="BI6" i="18"/>
  <c r="BI28" i="18" s="1"/>
  <c r="BE28" i="16"/>
  <c r="BE6" i="18"/>
  <c r="BE28" i="18" s="1"/>
  <c r="BG27" i="16"/>
  <c r="BG5" i="18"/>
  <c r="BG27" i="18" s="1"/>
  <c r="E111" i="16"/>
  <c r="E4" i="18"/>
  <c r="E111" i="18" s="1"/>
  <c r="F115" i="16"/>
  <c r="F8" i="18"/>
  <c r="F115" i="18" s="1"/>
  <c r="F111" i="16"/>
  <c r="F4" i="18"/>
  <c r="F111" i="18" s="1"/>
  <c r="G117" i="16"/>
  <c r="G10" i="18"/>
  <c r="G117" i="18" s="1"/>
  <c r="C117" i="16"/>
  <c r="C10" i="18"/>
  <c r="C117" i="18" s="1"/>
  <c r="E116" i="16"/>
  <c r="E9" i="18"/>
  <c r="E116" i="18" s="1"/>
  <c r="G115" i="16"/>
  <c r="G8" i="18"/>
  <c r="G115" i="18" s="1"/>
  <c r="C115" i="16"/>
  <c r="C8" i="18"/>
  <c r="C115" i="18" s="1"/>
  <c r="E114" i="16"/>
  <c r="E7" i="18"/>
  <c r="E114" i="18" s="1"/>
  <c r="G113" i="16"/>
  <c r="G6" i="18"/>
  <c r="G113" i="18" s="1"/>
  <c r="C113" i="16"/>
  <c r="C6" i="18"/>
  <c r="C113" i="18" s="1"/>
  <c r="E112" i="16"/>
  <c r="E5" i="18"/>
  <c r="E112" i="18" s="1"/>
  <c r="H119" i="16"/>
  <c r="H12" i="18"/>
  <c r="H119" i="18" s="1"/>
  <c r="D119" i="16"/>
  <c r="D12" i="18"/>
  <c r="D119" i="18" s="1"/>
  <c r="E126" i="16"/>
  <c r="E19" i="18"/>
  <c r="E126" i="18" s="1"/>
  <c r="G125" i="16"/>
  <c r="G18" i="18"/>
  <c r="G125" i="18" s="1"/>
  <c r="C125" i="16"/>
  <c r="C18" i="18"/>
  <c r="C125" i="18" s="1"/>
  <c r="E124" i="16"/>
  <c r="E17" i="18"/>
  <c r="E124" i="18" s="1"/>
  <c r="G123" i="16"/>
  <c r="G16" i="18"/>
  <c r="G123" i="18" s="1"/>
  <c r="C123" i="16"/>
  <c r="C16" i="18"/>
  <c r="C123" i="18" s="1"/>
  <c r="E122" i="16"/>
  <c r="E15" i="18"/>
  <c r="E122" i="18" s="1"/>
  <c r="G121" i="16"/>
  <c r="G14" i="18"/>
  <c r="G121" i="18" s="1"/>
  <c r="C121" i="16"/>
  <c r="C14" i="18"/>
  <c r="C121" i="18" s="1"/>
  <c r="E120" i="16"/>
  <c r="E22" i="16"/>
  <c r="E13" i="18"/>
  <c r="E120" i="18" s="1"/>
  <c r="N26" i="16"/>
  <c r="N4" i="18"/>
  <c r="N26" i="18" s="1"/>
  <c r="O32" i="16"/>
  <c r="O10" i="18"/>
  <c r="O32" i="18" s="1"/>
  <c r="Q31" i="16"/>
  <c r="Q9" i="18"/>
  <c r="Q31" i="18" s="1"/>
  <c r="M31" i="16"/>
  <c r="M9" i="18"/>
  <c r="M31" i="18" s="1"/>
  <c r="O30" i="16"/>
  <c r="O8" i="18"/>
  <c r="O30" i="18" s="1"/>
  <c r="Q29" i="16"/>
  <c r="Q7" i="18"/>
  <c r="Q29" i="18" s="1"/>
  <c r="M29" i="16"/>
  <c r="M7" i="18"/>
  <c r="M29" i="18" s="1"/>
  <c r="O28" i="16"/>
  <c r="O6" i="18"/>
  <c r="O28" i="18" s="1"/>
  <c r="Q27" i="16"/>
  <c r="Q5" i="18"/>
  <c r="Q27" i="18" s="1"/>
  <c r="M27" i="16"/>
  <c r="M5" i="18"/>
  <c r="M27" i="18" s="1"/>
  <c r="AD26" i="16"/>
  <c r="AD4" i="18"/>
  <c r="AD26" i="18" s="1"/>
  <c r="AF26" i="16"/>
  <c r="AF4" i="18"/>
  <c r="AF26" i="18" s="1"/>
  <c r="AG30" i="16"/>
  <c r="AG8" i="18"/>
  <c r="AG30" i="18" s="1"/>
  <c r="AI29" i="16"/>
  <c r="AI7" i="18"/>
  <c r="AI29" i="18" s="1"/>
  <c r="AE29" i="16"/>
  <c r="AE7" i="18"/>
  <c r="AE29" i="18" s="1"/>
  <c r="AG28" i="16"/>
  <c r="AG6" i="18"/>
  <c r="AG28" i="18" s="1"/>
  <c r="AI27" i="16"/>
  <c r="AI5" i="18"/>
  <c r="AI27" i="18" s="1"/>
  <c r="AE27" i="16"/>
  <c r="AE5" i="18"/>
  <c r="AE27" i="18" s="1"/>
  <c r="AP30" i="16"/>
  <c r="AP8" i="18"/>
  <c r="AP30" i="18" s="1"/>
  <c r="AR29" i="16"/>
  <c r="AR7" i="18"/>
  <c r="AR29" i="18" s="1"/>
  <c r="AN29" i="16"/>
  <c r="AN7" i="18"/>
  <c r="AN29" i="18" s="1"/>
  <c r="AP28" i="16"/>
  <c r="AP6" i="18"/>
  <c r="AP28" i="18" s="1"/>
  <c r="AR27" i="16"/>
  <c r="AR5" i="18"/>
  <c r="AR27" i="18" s="1"/>
  <c r="AN27" i="16"/>
  <c r="AN5" i="18"/>
  <c r="AN27" i="18" s="1"/>
  <c r="AG31" i="16"/>
  <c r="AG9" i="18"/>
  <c r="AG31" i="18" s="1"/>
  <c r="AY26" i="16"/>
  <c r="AY4" i="18"/>
  <c r="AY26" i="18" s="1"/>
  <c r="AZ30" i="16"/>
  <c r="AZ8" i="18"/>
  <c r="AZ30" i="18" s="1"/>
  <c r="AV30" i="16"/>
  <c r="AV8" i="18"/>
  <c r="AV30" i="18" s="1"/>
  <c r="AX29" i="16"/>
  <c r="AX7" i="18"/>
  <c r="AX29" i="18" s="1"/>
  <c r="AZ28" i="16"/>
  <c r="AZ6" i="18"/>
  <c r="AZ28" i="18" s="1"/>
  <c r="AV28" i="16"/>
  <c r="AV6" i="18"/>
  <c r="AV28" i="18" s="1"/>
  <c r="AX27" i="16"/>
  <c r="AX5" i="18"/>
  <c r="AX27" i="18" s="1"/>
  <c r="AV31" i="16"/>
  <c r="AV9" i="18"/>
  <c r="AV31" i="18" s="1"/>
  <c r="BI26" i="16"/>
  <c r="BI4" i="18"/>
  <c r="BI26" i="18" s="1"/>
  <c r="BJ31" i="16"/>
  <c r="BJ9" i="18"/>
  <c r="BJ31" i="18" s="1"/>
  <c r="BH30" i="16"/>
  <c r="BH8" i="18"/>
  <c r="BH30" i="18" s="1"/>
  <c r="BJ29" i="16"/>
  <c r="BJ7" i="18"/>
  <c r="BJ29" i="18" s="1"/>
  <c r="BF29" i="16"/>
  <c r="BF7" i="18"/>
  <c r="BF29" i="18" s="1"/>
  <c r="BH28" i="16"/>
  <c r="BH6" i="18"/>
  <c r="BH28" i="18" s="1"/>
  <c r="BJ27" i="16"/>
  <c r="BJ5" i="18"/>
  <c r="BJ27" i="18" s="1"/>
  <c r="BF27" i="16"/>
  <c r="BF5" i="18"/>
  <c r="BF27" i="18" s="1"/>
  <c r="D116" i="16"/>
  <c r="D9" i="18"/>
  <c r="D116" i="18" s="1"/>
  <c r="D114" i="16"/>
  <c r="D7" i="18"/>
  <c r="D114" i="18" s="1"/>
  <c r="F113" i="16"/>
  <c r="F6" i="18"/>
  <c r="F113" i="18" s="1"/>
  <c r="H112" i="16"/>
  <c r="H5" i="18"/>
  <c r="H112" i="18" s="1"/>
  <c r="D112" i="16"/>
  <c r="D5" i="18"/>
  <c r="D112" i="18" s="1"/>
  <c r="G119" i="16"/>
  <c r="G12" i="18"/>
  <c r="G119" i="18" s="1"/>
  <c r="H126" i="16"/>
  <c r="H19" i="18"/>
  <c r="H126" i="18" s="1"/>
  <c r="D126" i="16"/>
  <c r="D19" i="18"/>
  <c r="D126" i="18" s="1"/>
  <c r="F125" i="16"/>
  <c r="F18" i="18"/>
  <c r="F125" i="18" s="1"/>
  <c r="H124" i="16"/>
  <c r="H17" i="18"/>
  <c r="H124" i="18" s="1"/>
  <c r="D124" i="16"/>
  <c r="D17" i="18"/>
  <c r="D124" i="18" s="1"/>
  <c r="F123" i="16"/>
  <c r="F16" i="18"/>
  <c r="F123" i="18" s="1"/>
  <c r="H122" i="16"/>
  <c r="H15" i="18"/>
  <c r="H122" i="18" s="1"/>
  <c r="D122" i="16"/>
  <c r="D15" i="18"/>
  <c r="D122" i="18" s="1"/>
  <c r="F121" i="16"/>
  <c r="F14" i="18"/>
  <c r="F121" i="18" s="1"/>
  <c r="H120" i="16"/>
  <c r="H22" i="16"/>
  <c r="H13" i="18"/>
  <c r="H120" i="18" s="1"/>
  <c r="D120" i="16"/>
  <c r="D22" i="16"/>
  <c r="D13" i="18"/>
  <c r="D120" i="18" s="1"/>
  <c r="N32" i="16"/>
  <c r="N10" i="18"/>
  <c r="N32" i="18" s="1"/>
  <c r="P31" i="16"/>
  <c r="P9" i="18"/>
  <c r="P31" i="18" s="1"/>
  <c r="L31" i="16"/>
  <c r="L9" i="18"/>
  <c r="L31" i="18" s="1"/>
  <c r="N30" i="16"/>
  <c r="N8" i="18"/>
  <c r="N30" i="18" s="1"/>
  <c r="P29" i="16"/>
  <c r="P7" i="18"/>
  <c r="P29" i="18" s="1"/>
  <c r="L29" i="16"/>
  <c r="L7" i="18"/>
  <c r="L29" i="18" s="1"/>
  <c r="N28" i="16"/>
  <c r="N6" i="18"/>
  <c r="N28" i="18" s="1"/>
  <c r="P27" i="16"/>
  <c r="P5" i="18"/>
  <c r="P27" i="18" s="1"/>
  <c r="L27" i="16"/>
  <c r="L5" i="18"/>
  <c r="L27" i="18" s="1"/>
  <c r="AI26" i="16"/>
  <c r="AI4" i="18"/>
  <c r="AI26" i="18" s="1"/>
  <c r="AE26" i="16"/>
  <c r="AE4" i="18"/>
  <c r="AE26" i="18" s="1"/>
  <c r="AF30" i="16"/>
  <c r="AF8" i="18"/>
  <c r="AF30" i="18" s="1"/>
  <c r="AH29" i="16"/>
  <c r="AH7" i="18"/>
  <c r="AH29" i="18" s="1"/>
  <c r="AD29" i="16"/>
  <c r="AD7" i="18"/>
  <c r="AD29" i="18" s="1"/>
  <c r="AF28" i="16"/>
  <c r="AF6" i="18"/>
  <c r="AF28" i="18" s="1"/>
  <c r="AH27" i="16"/>
  <c r="AH5" i="18"/>
  <c r="AH27" i="18" s="1"/>
  <c r="AD27" i="16"/>
  <c r="AD5" i="18"/>
  <c r="AD27" i="18" s="1"/>
  <c r="AO30" i="16"/>
  <c r="AO8" i="18"/>
  <c r="AO30" i="18" s="1"/>
  <c r="AQ29" i="16"/>
  <c r="AQ7" i="18"/>
  <c r="AQ29" i="18" s="1"/>
  <c r="AM29" i="16"/>
  <c r="AM7" i="18"/>
  <c r="AM29" i="18" s="1"/>
  <c r="AO28" i="16"/>
  <c r="AO6" i="18"/>
  <c r="AO28" i="18" s="1"/>
  <c r="AQ27" i="16"/>
  <c r="AQ5" i="18"/>
  <c r="AQ27" i="18" s="1"/>
  <c r="AM27" i="16"/>
  <c r="AM5" i="18"/>
  <c r="AM27" i="18" s="1"/>
  <c r="AF31" i="16"/>
  <c r="AF9" i="18"/>
  <c r="AF31" i="18" s="1"/>
  <c r="AV26" i="16"/>
  <c r="AV4" i="18"/>
  <c r="AV26" i="18" s="1"/>
  <c r="AX26" i="16"/>
  <c r="AX4" i="18"/>
  <c r="AX26" i="18" s="1"/>
  <c r="AY30" i="16"/>
  <c r="AY8" i="18"/>
  <c r="AY30" i="18" s="1"/>
  <c r="BA29" i="16"/>
  <c r="BA7" i="18"/>
  <c r="BA29" i="18" s="1"/>
  <c r="AW29" i="16"/>
  <c r="AW7" i="18"/>
  <c r="AW29" i="18" s="1"/>
  <c r="AY28" i="16"/>
  <c r="AY6" i="18"/>
  <c r="AY28" i="18" s="1"/>
  <c r="BA27" i="16"/>
  <c r="BA5" i="18"/>
  <c r="BA27" i="18" s="1"/>
  <c r="AW27" i="16"/>
  <c r="AW5" i="18"/>
  <c r="AW27" i="18" s="1"/>
  <c r="AY31" i="16"/>
  <c r="AY9" i="18"/>
  <c r="AY31" i="18" s="1"/>
  <c r="BH26" i="16"/>
  <c r="BH4" i="18"/>
  <c r="BH26" i="18" s="1"/>
  <c r="BE31" i="16"/>
  <c r="BE9" i="18"/>
  <c r="BE31" i="18" s="1"/>
  <c r="BG30" i="16"/>
  <c r="BG8" i="18"/>
  <c r="BG30" i="18" s="1"/>
  <c r="BI29" i="16"/>
  <c r="BI7" i="18"/>
  <c r="BI29" i="18" s="1"/>
  <c r="BE27" i="16"/>
  <c r="BE5" i="18"/>
  <c r="BE27" i="18" s="1"/>
  <c r="C111" i="16"/>
  <c r="C4" i="18"/>
  <c r="C111" i="18" s="1"/>
  <c r="F117" i="16"/>
  <c r="F10" i="18"/>
  <c r="F117" i="18" s="1"/>
  <c r="H114" i="16"/>
  <c r="H7" i="18"/>
  <c r="H114" i="18" s="1"/>
  <c r="H111" i="16"/>
  <c r="H4" i="18"/>
  <c r="H111" i="18" s="1"/>
  <c r="D111" i="16"/>
  <c r="D4" i="18"/>
  <c r="D111" i="18" s="1"/>
  <c r="E117" i="16"/>
  <c r="E10" i="18"/>
  <c r="E117" i="18" s="1"/>
  <c r="C116" i="16"/>
  <c r="C9" i="18"/>
  <c r="C116" i="18" s="1"/>
  <c r="E115" i="16"/>
  <c r="E8" i="18"/>
  <c r="E115" i="18" s="1"/>
  <c r="G114" i="16"/>
  <c r="G7" i="18"/>
  <c r="G114" i="18" s="1"/>
  <c r="C114" i="16"/>
  <c r="C7" i="18"/>
  <c r="C114" i="18" s="1"/>
  <c r="E113" i="16"/>
  <c r="E6" i="18"/>
  <c r="E113" i="18" s="1"/>
  <c r="G112" i="16"/>
  <c r="G5" i="18"/>
  <c r="G112" i="18" s="1"/>
  <c r="C112" i="16"/>
  <c r="C5" i="18"/>
  <c r="C112" i="18" s="1"/>
  <c r="F119" i="16"/>
  <c r="F12" i="18"/>
  <c r="F119" i="18" s="1"/>
  <c r="G126" i="16"/>
  <c r="G19" i="18"/>
  <c r="G126" i="18" s="1"/>
  <c r="C126" i="16"/>
  <c r="C19" i="18"/>
  <c r="C126" i="18" s="1"/>
  <c r="E125" i="16"/>
  <c r="E18" i="18"/>
  <c r="E125" i="18" s="1"/>
  <c r="G124" i="16"/>
  <c r="G17" i="18"/>
  <c r="G124" i="18" s="1"/>
  <c r="C124" i="16"/>
  <c r="C17" i="18"/>
  <c r="C124" i="18" s="1"/>
  <c r="E123" i="16"/>
  <c r="E16" i="18"/>
  <c r="E123" i="18" s="1"/>
  <c r="G122" i="16"/>
  <c r="G15" i="18"/>
  <c r="G122" i="18" s="1"/>
  <c r="C122" i="16"/>
  <c r="C15" i="18"/>
  <c r="C122" i="18" s="1"/>
  <c r="E121" i="16"/>
  <c r="E14" i="18"/>
  <c r="E121" i="18" s="1"/>
  <c r="G120" i="16"/>
  <c r="G22" i="16"/>
  <c r="G13" i="18"/>
  <c r="G120" i="18" s="1"/>
  <c r="C120" i="16"/>
  <c r="C13" i="18"/>
  <c r="C120" i="18" s="1"/>
  <c r="Q32" i="16"/>
  <c r="Q10" i="18"/>
  <c r="Q32" i="18" s="1"/>
  <c r="M32" i="16"/>
  <c r="M10" i="18"/>
  <c r="M32" i="18" s="1"/>
  <c r="O31" i="16"/>
  <c r="O9" i="18"/>
  <c r="O31" i="18" s="1"/>
  <c r="Q30" i="16"/>
  <c r="Q8" i="18"/>
  <c r="Q30" i="18" s="1"/>
  <c r="M30" i="16"/>
  <c r="M8" i="18"/>
  <c r="M30" i="18" s="1"/>
  <c r="O29" i="16"/>
  <c r="O7" i="18"/>
  <c r="O29" i="18" s="1"/>
  <c r="Q28" i="16"/>
  <c r="Q6" i="18"/>
  <c r="Q28" i="18" s="1"/>
  <c r="M28" i="16"/>
  <c r="M6" i="18"/>
  <c r="M28" i="18" s="1"/>
  <c r="O27" i="16"/>
  <c r="O5" i="18"/>
  <c r="O27" i="18" s="1"/>
  <c r="AH26" i="16"/>
  <c r="AH4" i="18"/>
  <c r="AH26" i="18" s="1"/>
  <c r="AI30" i="16"/>
  <c r="AI8" i="18"/>
  <c r="AI30" i="18" s="1"/>
  <c r="AE30" i="16"/>
  <c r="AE8" i="18"/>
  <c r="AE30" i="18" s="1"/>
  <c r="AG29" i="16"/>
  <c r="AG7" i="18"/>
  <c r="AG29" i="18" s="1"/>
  <c r="AE28" i="16"/>
  <c r="AE6" i="18"/>
  <c r="AE28" i="18" s="1"/>
  <c r="AG27" i="16"/>
  <c r="AG5" i="18"/>
  <c r="AG27" i="18" s="1"/>
  <c r="AR30" i="16"/>
  <c r="AR8" i="18"/>
  <c r="AR30" i="18" s="1"/>
  <c r="AN30" i="16"/>
  <c r="AN8" i="18"/>
  <c r="AN30" i="18" s="1"/>
  <c r="AP29" i="16"/>
  <c r="AP7" i="18"/>
  <c r="AP29" i="18" s="1"/>
  <c r="AR28" i="16"/>
  <c r="AR6" i="18"/>
  <c r="AR28" i="18" s="1"/>
  <c r="AP27" i="16"/>
  <c r="AP5" i="18"/>
  <c r="AP27" i="18" s="1"/>
  <c r="AE31" i="16"/>
  <c r="AE9" i="18"/>
  <c r="AE31" i="18" s="1"/>
  <c r="BA26" i="16"/>
  <c r="BA4" i="18"/>
  <c r="BA26" i="18" s="1"/>
  <c r="AW26" i="16"/>
  <c r="AW4" i="18"/>
  <c r="AW26" i="18" s="1"/>
  <c r="AX30" i="16"/>
  <c r="AX8" i="18"/>
  <c r="AX30" i="18" s="1"/>
  <c r="AZ29" i="16"/>
  <c r="AZ7" i="18"/>
  <c r="AZ29" i="18" s="1"/>
  <c r="AX28" i="16"/>
  <c r="AX6" i="18"/>
  <c r="AX28" i="18" s="1"/>
  <c r="AZ27" i="16"/>
  <c r="AZ5" i="18"/>
  <c r="AZ27" i="18" s="1"/>
  <c r="AV27" i="16"/>
  <c r="AV5" i="18"/>
  <c r="AV27" i="18" s="1"/>
  <c r="AX31" i="16"/>
  <c r="AX9" i="18"/>
  <c r="AX31" i="18" s="1"/>
  <c r="BE26" i="16"/>
  <c r="BE4" i="18"/>
  <c r="BE26" i="18" s="1"/>
  <c r="BG26" i="16"/>
  <c r="BG4" i="18"/>
  <c r="BG26" i="18" s="1"/>
  <c r="BH31" i="16"/>
  <c r="BH9" i="18"/>
  <c r="BH31" i="18" s="1"/>
  <c r="BJ30" i="16"/>
  <c r="BJ8" i="18"/>
  <c r="BJ30" i="18" s="1"/>
  <c r="BF30" i="16"/>
  <c r="BF8" i="18"/>
  <c r="BF30" i="18" s="1"/>
  <c r="BH29" i="16"/>
  <c r="BH7" i="18"/>
  <c r="BH29" i="18" s="1"/>
  <c r="BJ28" i="16"/>
  <c r="BJ6" i="18"/>
  <c r="BJ28" i="18" s="1"/>
  <c r="BF28" i="16"/>
  <c r="BF6" i="18"/>
  <c r="BF28" i="18" s="1"/>
  <c r="BH27" i="16"/>
  <c r="BH5" i="18"/>
  <c r="BH27" i="18" s="1"/>
  <c r="F128" i="17"/>
  <c r="D128" i="17"/>
  <c r="H128" i="17"/>
  <c r="E128" i="17"/>
  <c r="C128" i="17"/>
  <c r="G128" i="17"/>
  <c r="Q11" i="16"/>
  <c r="M11" i="16"/>
  <c r="P11" i="16"/>
  <c r="N11" i="17"/>
  <c r="N33" i="17" s="1"/>
  <c r="N26" i="17"/>
  <c r="O11" i="17"/>
  <c r="O33" i="17" s="1"/>
  <c r="M26" i="17"/>
  <c r="M11" i="17"/>
  <c r="M33" i="17" s="1"/>
  <c r="Q26" i="17"/>
  <c r="Q11" i="17"/>
  <c r="Q33" i="17" s="1"/>
  <c r="L11" i="17"/>
  <c r="L33" i="17" s="1"/>
  <c r="P11" i="17"/>
  <c r="P33" i="17" s="1"/>
  <c r="AQ31" i="16"/>
  <c r="AN31" i="16"/>
  <c r="AN28" i="16"/>
  <c r="AM31" i="16"/>
  <c r="AR31" i="16"/>
  <c r="AO31" i="16"/>
  <c r="AM26" i="16"/>
  <c r="AQ26" i="16"/>
  <c r="AP31" i="16"/>
  <c r="AN26" i="16"/>
  <c r="AR26" i="16"/>
  <c r="C11" i="16"/>
  <c r="L11" i="16"/>
  <c r="O11" i="16"/>
  <c r="N11" i="16"/>
  <c r="F11" i="16"/>
  <c r="F11" i="18" s="1"/>
  <c r="F118" i="18" s="1"/>
  <c r="E11" i="16"/>
  <c r="E11" i="18" s="1"/>
  <c r="E118" i="18" s="1"/>
  <c r="G11" i="16"/>
  <c r="G11" i="18" s="1"/>
  <c r="G118" i="18" s="1"/>
  <c r="H11" i="16"/>
  <c r="H11" i="18" s="1"/>
  <c r="H118" i="18" s="1"/>
  <c r="D11" i="16"/>
  <c r="D11" i="18" s="1"/>
  <c r="D118" i="18" s="1"/>
  <c r="L26" i="16"/>
  <c r="P26" i="16"/>
  <c r="M26" i="16"/>
  <c r="Q26" i="16"/>
  <c r="H35" i="12"/>
  <c r="G35" i="12"/>
  <c r="F35" i="12"/>
  <c r="E35" i="12"/>
  <c r="D35" i="12"/>
  <c r="C35" i="12"/>
  <c r="O11" i="18" l="1"/>
  <c r="O33" i="18" s="1"/>
  <c r="L11" i="18"/>
  <c r="L33" i="18" s="1"/>
  <c r="N11" i="18"/>
  <c r="N33" i="18" s="1"/>
  <c r="P11" i="18"/>
  <c r="P33" i="18" s="1"/>
  <c r="M11" i="18"/>
  <c r="M33" i="18" s="1"/>
  <c r="Q11" i="18"/>
  <c r="Q33" i="18" s="1"/>
  <c r="C22" i="18"/>
  <c r="C129" i="18" s="1"/>
  <c r="C129" i="16"/>
  <c r="G22" i="18"/>
  <c r="G129" i="18" s="1"/>
  <c r="G129" i="16"/>
  <c r="D22" i="18"/>
  <c r="D129" i="18" s="1"/>
  <c r="D129" i="16"/>
  <c r="H22" i="18"/>
  <c r="H129" i="18" s="1"/>
  <c r="H129" i="16"/>
  <c r="E22" i="18"/>
  <c r="E129" i="18" s="1"/>
  <c r="E129" i="16"/>
  <c r="F22" i="18"/>
  <c r="F129" i="18" s="1"/>
  <c r="F129" i="16"/>
  <c r="C118" i="16"/>
  <c r="C11" i="18"/>
  <c r="C118" i="18" s="1"/>
  <c r="C20" i="16"/>
  <c r="F20" i="16"/>
  <c r="F20" i="18" s="1"/>
  <c r="F127" i="18" s="1"/>
  <c r="F118" i="16"/>
  <c r="E20" i="16"/>
  <c r="E20" i="18" s="1"/>
  <c r="E127" i="18" s="1"/>
  <c r="E118" i="16"/>
  <c r="D118" i="16"/>
  <c r="D20" i="16"/>
  <c r="D20" i="18" s="1"/>
  <c r="D127" i="18" s="1"/>
  <c r="G20" i="16"/>
  <c r="G20" i="18" s="1"/>
  <c r="G127" i="18" s="1"/>
  <c r="G118" i="16"/>
  <c r="H118" i="16"/>
  <c r="H20" i="16"/>
  <c r="H20" i="18" s="1"/>
  <c r="H127" i="18" s="1"/>
  <c r="M33" i="16"/>
  <c r="Q33" i="16"/>
  <c r="P33" i="16"/>
  <c r="L33" i="16"/>
  <c r="B24" i="7"/>
  <c r="B49" i="7" s="1"/>
  <c r="C24" i="7"/>
  <c r="C49" i="7" s="1"/>
  <c r="D24" i="7"/>
  <c r="D49" i="7" s="1"/>
  <c r="E24" i="7"/>
  <c r="E49" i="7" s="1"/>
  <c r="F24" i="7"/>
  <c r="F49" i="7" s="1"/>
  <c r="G24" i="7"/>
  <c r="G49" i="7" s="1"/>
  <c r="C127" i="16" l="1"/>
  <c r="C20" i="18"/>
  <c r="C127" i="18" s="1"/>
  <c r="C21" i="16"/>
  <c r="G127" i="16"/>
  <c r="G21" i="16"/>
  <c r="H127" i="16"/>
  <c r="H21" i="16"/>
  <c r="D127" i="16"/>
  <c r="D21" i="16"/>
  <c r="E127" i="16"/>
  <c r="E21" i="16"/>
  <c r="F127" i="16"/>
  <c r="F21" i="16"/>
  <c r="O33" i="16"/>
  <c r="N33" i="16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G4" i="7"/>
  <c r="F4" i="7"/>
  <c r="E4" i="7"/>
  <c r="D4" i="7"/>
  <c r="C4" i="7"/>
  <c r="B4" i="7"/>
  <c r="E128" i="16" l="1"/>
  <c r="E21" i="18"/>
  <c r="E128" i="18" s="1"/>
  <c r="H128" i="16"/>
  <c r="H21" i="18"/>
  <c r="H128" i="18" s="1"/>
  <c r="C128" i="16"/>
  <c r="C21" i="18"/>
  <c r="C128" i="18" s="1"/>
  <c r="F128" i="16"/>
  <c r="F21" i="18"/>
  <c r="F128" i="18" s="1"/>
  <c r="D128" i="16"/>
  <c r="D21" i="18"/>
  <c r="D128" i="18" s="1"/>
  <c r="G128" i="16"/>
  <c r="G21" i="18"/>
  <c r="G128" i="18" s="1"/>
  <c r="B48" i="7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<sst xmlns="http://schemas.openxmlformats.org/spreadsheetml/2006/main" count="1597" uniqueCount="518">
  <si>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</si>
  <si>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</si>
  <si>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</si>
  <si>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</si>
  <si>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</si>
  <si>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</si>
  <si>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</si>
  <si>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</si>
  <si>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</si>
  <si>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</si>
  <si>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</si>
  <si>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</si>
  <si>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</si>
  <si>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</si>
  <si>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</si>
  <si>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</si>
  <si>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</si>
  <si>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</si>
  <si>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</si>
  <si>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</si>
  <si>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</si>
  <si>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</si>
  <si>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</si>
  <si>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</si>
  <si>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</si>
  <si>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</si>
  <si>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</si>
  <si>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</si>
  <si>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</si>
  <si>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</si>
  <si>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</si>
  <si>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</si>
  <si>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</si>
  <si>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</si>
  <si>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</si>
  <si>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</si>
  <si>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</si>
  <si>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</si>
  <si>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</si>
  <si>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</si>
  <si>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</si>
  <si>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</si>
  <si>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</si>
  <si>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</si>
  <si>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</si>
  <si>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</si>
  <si>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Taux de croissance du PIB</t>
  </si>
  <si>
    <t xml:space="preserve">Taux de chômage </t>
  </si>
  <si>
    <t>Subventions énergétiques (en pts de PIB)</t>
  </si>
  <si>
    <t>GDP growth rate</t>
  </si>
  <si>
    <t>Household consumption price</t>
  </si>
  <si>
    <t>unemployment rate</t>
  </si>
  <si>
    <t>Energy subsidies (in points of GDP)</t>
  </si>
  <si>
    <t>Emissions de CO2 (en Kt CO2)</t>
  </si>
  <si>
    <t>CO2 emissions (In Kt og CO2)</t>
  </si>
  <si>
    <t>f_l_0</t>
  </si>
  <si>
    <t>i_0</t>
  </si>
  <si>
    <t>ia_ind_0</t>
  </si>
  <si>
    <t>ia_trsp_0</t>
  </si>
  <si>
    <t>ia_ser_0</t>
  </si>
  <si>
    <t>ia_trsf_0</t>
  </si>
  <si>
    <t>ia_ele_0</t>
  </si>
  <si>
    <t>f_l_ind_0</t>
  </si>
  <si>
    <t>f_l_trsp_0</t>
  </si>
  <si>
    <t>f_l_ser_0</t>
  </si>
  <si>
    <t>f_l_trsf_0</t>
  </si>
  <si>
    <t>f_l_ele_0</t>
  </si>
  <si>
    <t>ci_toe_ind_0</t>
  </si>
  <si>
    <t>ci_toe_trsp_0</t>
  </si>
  <si>
    <t>ci_toe_ser_0</t>
  </si>
  <si>
    <t>ci_toe_trsf_0</t>
  </si>
  <si>
    <t>ci_toe_ele_0</t>
  </si>
  <si>
    <t>ci_toe_coil_trsf_0</t>
  </si>
  <si>
    <t>ci_toe_cfut_ind_0</t>
  </si>
  <si>
    <t>ci_toe_cfut_trsp_0</t>
  </si>
  <si>
    <t>ci_toe_cfut_ser_0</t>
  </si>
  <si>
    <t>ci_toe_cfut_trsf_0</t>
  </si>
  <si>
    <t>ci_toe_cfut_ele_0</t>
  </si>
  <si>
    <t>ci_toe_cfuh_ind_0</t>
  </si>
  <si>
    <t>ci_toe_cfuh_trsp_0</t>
  </si>
  <si>
    <t>ci_toe_cfuh_ser_0</t>
  </si>
  <si>
    <t>ci_toe_cfuh_trsf_0</t>
  </si>
  <si>
    <t>ci_toe_cfuh_ele_0</t>
  </si>
  <si>
    <t>ci_toe_cgas_ind_0</t>
  </si>
  <si>
    <t>ci_toe_cgas_trsp_0</t>
  </si>
  <si>
    <t>ci_toe_cgas_ser_0</t>
  </si>
  <si>
    <t>ci_toe_cgas_trsf_0</t>
  </si>
  <si>
    <t>ci_toe_cgas_ele_0</t>
  </si>
  <si>
    <t>ci_toe_cele_ind_0</t>
  </si>
  <si>
    <t>ci_toe_cele_trsp_0</t>
  </si>
  <si>
    <t>ci_toe_cele_ser_0</t>
  </si>
  <si>
    <t>ci_toe_cele_trsf_0</t>
  </si>
  <si>
    <t>y_toe_coil_trsf_0</t>
  </si>
  <si>
    <t>y_toe_cfut_trsf_0</t>
  </si>
  <si>
    <t>y_toe_cfuh_trsf_0</t>
  </si>
  <si>
    <t>y_toe_cgas_trsf_0</t>
  </si>
  <si>
    <t>y_toe_cele_ele_0</t>
  </si>
  <si>
    <t>f_l_2</t>
  </si>
  <si>
    <t>i_2</t>
  </si>
  <si>
    <t>ia_ind_2</t>
  </si>
  <si>
    <t>ia_trsp_2</t>
  </si>
  <si>
    <t>ia_ser_2</t>
  </si>
  <si>
    <t>ia_trsf_2</t>
  </si>
  <si>
    <t>ia_ele_2</t>
  </si>
  <si>
    <t>f_l_ind_2</t>
  </si>
  <si>
    <t>f_l_trsp_2</t>
  </si>
  <si>
    <t>f_l_ser_2</t>
  </si>
  <si>
    <t>f_l_trsf_2</t>
  </si>
  <si>
    <t>f_l_ele_2</t>
  </si>
  <si>
    <t>ci_toe_ind_2</t>
  </si>
  <si>
    <t>ci_toe_trsp_2</t>
  </si>
  <si>
    <t>ci_toe_ser_2</t>
  </si>
  <si>
    <t>ci_toe_trsf_2</t>
  </si>
  <si>
    <t>ci_toe_ele_2</t>
  </si>
  <si>
    <t>ci_toe_coil_trsf_2</t>
  </si>
  <si>
    <t>ci_toe_cfut_ind_2</t>
  </si>
  <si>
    <t>ci_toe_cfut_trsp_2</t>
  </si>
  <si>
    <t>ci_toe_cfut_ser_2</t>
  </si>
  <si>
    <t>ci_toe_cfut_trsf_2</t>
  </si>
  <si>
    <t>ci_toe_cfut_ele_2</t>
  </si>
  <si>
    <t>ci_toe_cfuh_ind_2</t>
  </si>
  <si>
    <t>ci_toe_cfuh_trsp_2</t>
  </si>
  <si>
    <t>ci_toe_cfuh_ser_2</t>
  </si>
  <si>
    <t>ci_toe_cfuh_trsf_2</t>
  </si>
  <si>
    <t>ci_toe_cfuh_ele_2</t>
  </si>
  <si>
    <t>ci_toe_cgas_ind_2</t>
  </si>
  <si>
    <t>ci_toe_cgas_trsp_2</t>
  </si>
  <si>
    <t>ci_toe_cgas_ser_2</t>
  </si>
  <si>
    <t>ci_toe_cgas_trsf_2</t>
  </si>
  <si>
    <t>ci_toe_cgas_ele_2</t>
  </si>
  <si>
    <t>ci_toe_cele_ind_2</t>
  </si>
  <si>
    <t>ci_toe_cele_trsp_2</t>
  </si>
  <si>
    <t>ci_toe_cele_ser_2</t>
  </si>
  <si>
    <t>ci_toe_cele_trsf_2</t>
  </si>
  <si>
    <t>y_toe_coil_trsf_2</t>
  </si>
  <si>
    <t>y_toe_cfut_trsf_2</t>
  </si>
  <si>
    <t>y_toe_cfuh_trsf_2</t>
  </si>
  <si>
    <t>y_toe_cgas_trsf_2</t>
  </si>
  <si>
    <t>y_toe_cele_ele_2</t>
  </si>
  <si>
    <t>Pétrole brut</t>
  </si>
  <si>
    <t>Electricité</t>
  </si>
  <si>
    <t>Industrie et agriculture</t>
  </si>
  <si>
    <t>Transports</t>
  </si>
  <si>
    <t>Services</t>
  </si>
  <si>
    <t>Ménages (transport et residentiel)</t>
  </si>
  <si>
    <t>Exportation</t>
  </si>
  <si>
    <t>Y_toe_0</t>
  </si>
  <si>
    <t>Carburants pourle transport</t>
  </si>
  <si>
    <t>Carburants pour d'autres usages</t>
  </si>
  <si>
    <t>M_toe_0</t>
  </si>
  <si>
    <t>CI_toe_0</t>
  </si>
  <si>
    <t>CH_toe_0</t>
  </si>
  <si>
    <t>X_toe_0</t>
  </si>
  <si>
    <t>Variations de stock</t>
  </si>
  <si>
    <t xml:space="preserve">Net energy production </t>
  </si>
  <si>
    <t>Crude oil</t>
  </si>
  <si>
    <t>Transport fuels</t>
  </si>
  <si>
    <t>other use fuels</t>
  </si>
  <si>
    <t>Natural gas</t>
  </si>
  <si>
    <t>Gaz naturel</t>
  </si>
  <si>
    <t>Electricity</t>
  </si>
  <si>
    <t>Net imported energy</t>
  </si>
  <si>
    <t>Net energy supply</t>
  </si>
  <si>
    <t>Sector energy end use</t>
  </si>
  <si>
    <t>Industry and agriculture</t>
  </si>
  <si>
    <t>Stock variaion</t>
  </si>
  <si>
    <t>Net energy use</t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</si>
  <si>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</si>
  <si>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EMS_CI_CO2_0</t>
  </si>
  <si>
    <t>EMS_ci_CO2_ind_0</t>
  </si>
  <si>
    <t>EMS_ci_co2_trsp_0</t>
  </si>
  <si>
    <t>EMS_ci_co2_ser_0</t>
  </si>
  <si>
    <t>EMS_ci_co2_trsf_0</t>
  </si>
  <si>
    <t>EMS_ci_co2_ele_0</t>
  </si>
  <si>
    <t>EMS_CH_co2_0</t>
  </si>
  <si>
    <t xml:space="preserve">EMS_CO2_0 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</si>
  <si>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</si>
  <si>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 xml:space="preserve">Energy transformation </t>
  </si>
  <si>
    <t xml:space="preserve">Energy Transformation </t>
  </si>
  <si>
    <t>Households  (transport et residential)</t>
  </si>
  <si>
    <t>Total</t>
  </si>
  <si>
    <r>
      <t>Total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</si>
  <si>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Total</t>
    </r>
  </si>
  <si>
    <t>Emploi (en milliers)</t>
  </si>
  <si>
    <t>Labor (in thousands)</t>
  </si>
  <si>
    <t>Transformation d'énergie</t>
  </si>
  <si>
    <t>Investissement (en million)</t>
  </si>
  <si>
    <t>Investment (en million)</t>
  </si>
  <si>
    <t>Balance énergétique (en tep)</t>
  </si>
  <si>
    <t>Energy balance (in toe)</t>
  </si>
  <si>
    <t>Y_toe_2</t>
  </si>
  <si>
    <t>M_toe_2</t>
  </si>
  <si>
    <t>CI_toe_2</t>
  </si>
  <si>
    <t>CH_toe_2</t>
  </si>
  <si>
    <t>X_toe_2</t>
  </si>
  <si>
    <t>EMS_CI_CO2_2</t>
  </si>
  <si>
    <t>EMS_ci_CO2_ind_2</t>
  </si>
  <si>
    <t>EMS_ci_co2_trsp_2</t>
  </si>
  <si>
    <t>EMS_ci_co2_ser_2</t>
  </si>
  <si>
    <t>EMS_ci_co2_trsf_2</t>
  </si>
  <si>
    <t>EMS_ci_co2_ele_2</t>
  </si>
  <si>
    <t>EMS_CH_co2_2</t>
  </si>
  <si>
    <t xml:space="preserve">EMS_CO2_2 </t>
  </si>
  <si>
    <t>Valeur Ajoutée</t>
  </si>
  <si>
    <t>Production</t>
  </si>
  <si>
    <t>Added Value</t>
  </si>
  <si>
    <t>va_ind_2</t>
  </si>
  <si>
    <t>va_trsp_2</t>
  </si>
  <si>
    <t>va_ser_2</t>
  </si>
  <si>
    <t>va_trsf_2</t>
  </si>
  <si>
    <t>va_ele_2</t>
  </si>
  <si>
    <t>va_2</t>
  </si>
  <si>
    <t>y_ind_2</t>
  </si>
  <si>
    <t>y_trsp_2</t>
  </si>
  <si>
    <t>y_ser_2</t>
  </si>
  <si>
    <t>y_trsf_2</t>
  </si>
  <si>
    <t>y_ele_2</t>
  </si>
  <si>
    <t>y_2</t>
  </si>
  <si>
    <t>va_ind_0</t>
  </si>
  <si>
    <t>va_trsp_0</t>
  </si>
  <si>
    <t>va_ser_0</t>
  </si>
  <si>
    <t>va_trsf_0</t>
  </si>
  <si>
    <t>va_ele_0</t>
  </si>
  <si>
    <t>va_0</t>
  </si>
  <si>
    <t>y_ind_0</t>
  </si>
  <si>
    <t>y_trsp_0</t>
  </si>
  <si>
    <t>y_ser_0</t>
  </si>
  <si>
    <t>y_trsf_0</t>
  </si>
  <si>
    <t>y_ele_0</t>
  </si>
  <si>
    <t>y_0</t>
  </si>
  <si>
    <t>ci_toe_coil_0</t>
  </si>
  <si>
    <t>ci_toe_cfut_0</t>
  </si>
  <si>
    <t>ci_toe_cfuh_0</t>
  </si>
  <si>
    <t>ci_toe_cgas_0</t>
  </si>
  <si>
    <t>ci_toe_cele_0</t>
  </si>
  <si>
    <t>ch_toe_cfut_0</t>
  </si>
  <si>
    <t>ch_toe_cfuh_0</t>
  </si>
  <si>
    <t>ch_toe_cgas_0</t>
  </si>
  <si>
    <t>ch_toe_cele_0</t>
  </si>
  <si>
    <t>x_toe_coil_0</t>
  </si>
  <si>
    <t>x_toe_cfut_0</t>
  </si>
  <si>
    <t>x_toe_cfuh_0</t>
  </si>
  <si>
    <t>x_toe_cele_0</t>
  </si>
  <si>
    <t>ci_toe_coil_2</t>
  </si>
  <si>
    <t>ci_toe_cfut_2</t>
  </si>
  <si>
    <t>ci_toe_cfuh_2</t>
  </si>
  <si>
    <t>ci_toe_cgas_2</t>
  </si>
  <si>
    <t>ci_toe_cele_2</t>
  </si>
  <si>
    <t>ch_toe_cfut_2</t>
  </si>
  <si>
    <t>ch_toe_cfuh_2</t>
  </si>
  <si>
    <t>ch_toe_cgas_2</t>
  </si>
  <si>
    <t>ch_toe_cele_2</t>
  </si>
  <si>
    <t>x_toe_coil_2</t>
  </si>
  <si>
    <t>x_toe_cfut_2</t>
  </si>
  <si>
    <t>x_toe_cfuh_2</t>
  </si>
  <si>
    <t>x_toe_cele_2</t>
  </si>
  <si>
    <t>Production nette d'énergie</t>
  </si>
  <si>
    <t>Importations  nettes</t>
  </si>
  <si>
    <t>Consommation d'énergie des secteurs d'activité</t>
  </si>
  <si>
    <t>Demande nette d'énergie</t>
  </si>
  <si>
    <t>Households  (transport and residential)</t>
  </si>
  <si>
    <t>Subventions à l'électricité (en pts de PIB)</t>
  </si>
  <si>
    <t>Subventions aux énegies fossiles (en pts de PIB)</t>
  </si>
  <si>
    <t>Electricity subsidies (in points of GDP)</t>
  </si>
  <si>
    <t>Pétrole Brut (en tep)</t>
  </si>
  <si>
    <t xml:space="preserve">Production nette </t>
  </si>
  <si>
    <t>M_toe_coil_0</t>
  </si>
  <si>
    <t>Carburant pour le transport (en tep)</t>
  </si>
  <si>
    <t>M_toe_cfut_0</t>
  </si>
  <si>
    <t>Carburant pour les autres usages (en tep)</t>
  </si>
  <si>
    <t>Gaz naturel (en tep)</t>
  </si>
  <si>
    <t>Electricité (en tep)</t>
  </si>
  <si>
    <t>M_toe_cfuh_0</t>
  </si>
  <si>
    <t>M_toe_cgas_0</t>
  </si>
  <si>
    <t>x_toe_cgas_0</t>
  </si>
  <si>
    <t>M_toe_cele_0</t>
  </si>
  <si>
    <t>ci_toe_cele_ele_0</t>
  </si>
  <si>
    <t>M_toe_coil_2</t>
  </si>
  <si>
    <t>M_toe_cfut_2</t>
  </si>
  <si>
    <t>M_toe_cfuh_2</t>
  </si>
  <si>
    <t>M_toe_cgas_2</t>
  </si>
  <si>
    <t>x_toe_cgas_2</t>
  </si>
  <si>
    <t>M_toe_cele_2</t>
  </si>
  <si>
    <t>ci_toe_cele_ele_2</t>
  </si>
  <si>
    <t>offre nette d'énergie</t>
  </si>
  <si>
    <t xml:space="preserve">Investissement </t>
  </si>
  <si>
    <t xml:space="preserve">Investment </t>
  </si>
  <si>
    <t>fossil energy subsidies (in points og GDP)</t>
  </si>
  <si>
    <t>Consommation finale d'énergie</t>
  </si>
  <si>
    <t>Final energy consumption</t>
  </si>
  <si>
    <t>Balance énergétique (en Ktep)</t>
  </si>
  <si>
    <t>Pétrole Brut (en Ktep)</t>
  </si>
  <si>
    <t>Carburant pour le transport (en Ktep)</t>
  </si>
  <si>
    <t>Carburant pour les autres usages (en Ktep)</t>
  </si>
  <si>
    <t>Gaz naturel (en Ktep)</t>
  </si>
  <si>
    <t>Electricité (en Ktep)</t>
  </si>
  <si>
    <t>Energy balance (in Ktoe)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</si>
  <si>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</si>
  <si>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</si>
  <si>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Consommation d'énergie finale</t>
  </si>
  <si>
    <t>Carburants pour le transport</t>
  </si>
  <si>
    <r>
      <t>Emissions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</si>
  <si>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Emissions de CO2 des ménages</t>
  </si>
  <si>
    <t>EMS_ci_CO2_cfut_0</t>
  </si>
  <si>
    <t>EMS_ci_co2_cfuh_0</t>
  </si>
  <si>
    <t>EMS_ci_co2_cgas_0</t>
  </si>
  <si>
    <t>EMS_CH_co2_cfut_0</t>
  </si>
  <si>
    <t>EMS_CH_co2_cfut_2</t>
  </si>
  <si>
    <t>EMS_CH_co2_cfuh_0</t>
  </si>
  <si>
    <t>EMS_CH_co2_cgas_0</t>
  </si>
  <si>
    <r>
      <t>Emissions de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"/>
        <family val="2"/>
        <scheme val="minor"/>
      </rPr>
      <t>Total</t>
    </r>
  </si>
  <si>
    <t>Households CO2 emissions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</si>
  <si>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</si>
  <si>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>EMS_ci_CO2_cfut_2</t>
  </si>
  <si>
    <t>EMS_ci_co2_cfuh_2</t>
  </si>
  <si>
    <t>EMS_ci_co2_cgas_2</t>
  </si>
  <si>
    <t>EMS_CH_co2_cfuh_2</t>
  </si>
  <si>
    <t>EMS_CH_co2_cgas_2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</si>
  <si>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</si>
  <si>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by energy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</si>
  <si>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 xml:space="preserve"> Emissions de CO</t>
    </r>
    <r>
      <rPr>
        <b/>
        <vertAlign val="subscript"/>
        <sz val="16"/>
        <color theme="1"/>
        <rFont val="Calibri (Corps)"/>
      </rPr>
      <t xml:space="preserve">2 </t>
    </r>
    <r>
      <rPr>
        <b/>
        <sz val="16"/>
        <color theme="1"/>
        <rFont val="Calibri"/>
        <family val="2"/>
        <scheme val="minor"/>
      </rPr>
      <t>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</si>
  <si>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@pch(gdp_0)</t>
  </si>
  <si>
    <t>@pch(pch_0)</t>
  </si>
  <si>
    <t>unr_0</t>
  </si>
  <si>
    <t>rdebt_g_val_0</t>
  </si>
  <si>
    <t>rbal_g_prim_val_0</t>
  </si>
  <si>
    <t>rbal_trade_val_0</t>
  </si>
  <si>
    <t>ems_co2_0</t>
  </si>
  <si>
    <t>esub_gdp_0</t>
  </si>
  <si>
    <t>t2vol_ci_co2_0</t>
  </si>
  <si>
    <t>t2vol_ch_co2_0</t>
  </si>
  <si>
    <t>esub_gdp_cfut_0</t>
  </si>
  <si>
    <t>esub_gdp_cfuh_0</t>
  </si>
  <si>
    <t>esub_gdp_cgas_0</t>
  </si>
  <si>
    <t>esub_gdp_cele_0</t>
  </si>
  <si>
    <t>@pch(gdp_2)</t>
  </si>
  <si>
    <t>@pch(pch_2)</t>
  </si>
  <si>
    <t>unr_2</t>
  </si>
  <si>
    <t>rdebt_g_val_2</t>
  </si>
  <si>
    <t>rbal_g_prim_val_2</t>
  </si>
  <si>
    <t>ems_co2_2</t>
  </si>
  <si>
    <t>esub_gdp_2</t>
  </si>
  <si>
    <t>t2vol_ci_co2_2</t>
  </si>
  <si>
    <t>t2vol_ch_co2_2</t>
  </si>
  <si>
    <t>esub_gdp_cfut_2</t>
  </si>
  <si>
    <t>esub_gdp_cfuh_2</t>
  </si>
  <si>
    <t>esub_gdp_cgas_2</t>
  </si>
  <si>
    <t>esub_gdp_cele_2</t>
  </si>
  <si>
    <t>Recette de la taxe carbone des secteurs</t>
  </si>
  <si>
    <t>Recette de la taxe carbone des ménages</t>
  </si>
  <si>
    <t>Subventions aux carburant pour le transport(en pts de PIB)</t>
  </si>
  <si>
    <t>Subventions aux carburant pour les autres usages(en pts de PIB)</t>
  </si>
  <si>
    <t>Subventions aux gaz naturel (en pts de PIB)</t>
  </si>
  <si>
    <t>Transport fuels subsidies (in points og GDP)</t>
  </si>
  <si>
    <t>other use fuels subsidies (in points og GDP)</t>
  </si>
  <si>
    <t>Natural gas subsidies (in points og GDP)</t>
  </si>
  <si>
    <t>rbal_trade_val_2</t>
  </si>
  <si>
    <t>Carbon tax revenu from sectors</t>
  </si>
  <si>
    <t>Carbon tax revenu from households</t>
  </si>
  <si>
    <t>t2vol_ci_co2_coil_0</t>
  </si>
  <si>
    <t>t2vol_ci_co2_cfut_0</t>
  </si>
  <si>
    <t>t2vol_ci_co2_cfuh_0</t>
  </si>
  <si>
    <t>t2vol_ci_co2_cgas_0</t>
  </si>
  <si>
    <t>t2vol_ci_co2_cele_0</t>
  </si>
  <si>
    <t>subc_vol_cfut_0</t>
  </si>
  <si>
    <t>subc_vol_cfuh_0</t>
  </si>
  <si>
    <t>subc_vol_cgas_0</t>
  </si>
  <si>
    <t>subc_vol_cele_0</t>
  </si>
  <si>
    <t>t2vol_ci_co2_coil_2</t>
  </si>
  <si>
    <t>t2vol_ci_co2_cfut_2</t>
  </si>
  <si>
    <t>t2vol_ci_co2_cfuh_2</t>
  </si>
  <si>
    <t>t2vol_ci_co2_cgas_2</t>
  </si>
  <si>
    <t>t2vol_ci_co2_cele_2</t>
  </si>
  <si>
    <t>subc_vol_cfut_2</t>
  </si>
  <si>
    <t>subc_vol_cfuh_2</t>
  </si>
  <si>
    <t>subc_vol_cgas_2</t>
  </si>
  <si>
    <t>subc_vol_cele_2</t>
  </si>
  <si>
    <t>Subvention à l'énergie</t>
  </si>
  <si>
    <t xml:space="preserve">Energy sudsidies </t>
  </si>
  <si>
    <t>Energy sudsidies</t>
  </si>
  <si>
    <t>_date_</t>
  </si>
  <si>
    <t>@date</t>
  </si>
  <si>
    <t>ems_ci_co2_0</t>
  </si>
  <si>
    <t>ems_ch_co2_0</t>
  </si>
  <si>
    <t>gr_prog_l_sgas_0</t>
  </si>
  <si>
    <t>Prix du pétrole</t>
  </si>
  <si>
    <t>PCH_0</t>
  </si>
  <si>
    <t>POP</t>
  </si>
  <si>
    <t>population</t>
  </si>
  <si>
    <t>Productivité du travail</t>
  </si>
  <si>
    <t>PIB</t>
  </si>
  <si>
    <t>GDP_0</t>
  </si>
  <si>
    <t>Subvention à l'energie (en point de PIB)</t>
  </si>
  <si>
    <t xml:space="preserve">Subvention à l'energie </t>
  </si>
  <si>
    <t>PWD_coil</t>
  </si>
  <si>
    <t>Taux de croissance de la population</t>
  </si>
  <si>
    <t>Prix à la consommation</t>
  </si>
  <si>
    <t>Emissions de CO2 des secteurs</t>
  </si>
  <si>
    <t>2015-2030</t>
  </si>
  <si>
    <t>2020-2030</t>
  </si>
  <si>
    <t>Carburant total</t>
  </si>
  <si>
    <t>esub_gdp_0*gdp_0*1000000/(ems_co2_0*1000)</t>
  </si>
  <si>
    <t>esub_gdp_2*gdp_2*1000000/(ems_co2_2*1000)</t>
  </si>
  <si>
    <t>Subvention à l'énergie par tCO2</t>
  </si>
  <si>
    <t>Energy sudsidies by tCO2</t>
  </si>
  <si>
    <t>RCO2TAX_VOL</t>
  </si>
  <si>
    <t>Taxe Carbone (en DT 2015)</t>
  </si>
  <si>
    <t>Carbon Tax (in DT 2015)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</si>
  <si>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</si>
  <si>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</si>
  <si>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</si>
  <si>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</si>
  <si>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</si>
  <si>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</si>
  <si>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</si>
  <si>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</si>
  <si>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</si>
  <si>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</si>
  <si>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</si>
  <si>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</si>
  <si>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</si>
  <si>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</si>
  <si>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</si>
  <si>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</si>
  <si>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</si>
  <si>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</si>
  <si>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</si>
  <si>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</si>
  <si>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100*(ems_co2_2/ems_co2_0-1)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</si>
  <si>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</si>
  <si>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</si>
  <si>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</si>
  <si>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</si>
  <si>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</si>
  <si>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</si>
  <si>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</si>
  <si>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pwd_coil</t>
  </si>
  <si>
    <t>rsubcd_cfut</t>
  </si>
  <si>
    <t>rsubcd_cfuh</t>
  </si>
  <si>
    <t>rsubcd_cgas</t>
  </si>
  <si>
    <t>rsubcd_cele</t>
  </si>
  <si>
    <t>rsubcm_cfut</t>
  </si>
  <si>
    <t>rsubcm_cfuh</t>
  </si>
  <si>
    <t>rsubcm_cgas</t>
  </si>
  <si>
    <t>rsubcm_cele</t>
  </si>
  <si>
    <t>rco2tax_vol*1000</t>
  </si>
  <si>
    <t>esub_gdp_coil_0</t>
  </si>
  <si>
    <t>gr_prog_l_sgas_2</t>
  </si>
  <si>
    <t>gdp_2</t>
  </si>
  <si>
    <t>pch_2</t>
  </si>
  <si>
    <t>ems_ch_co2_2</t>
  </si>
  <si>
    <t>ems_ci_co2_2</t>
  </si>
  <si>
    <t>esub_gdp_coil_2</t>
  </si>
  <si>
    <t>y_toe_0</t>
  </si>
  <si>
    <t>m_toe_0</t>
  </si>
  <si>
    <t>ci_toe_0</t>
  </si>
  <si>
    <t>ch_toe_0</t>
  </si>
  <si>
    <t>x_toe_0</t>
  </si>
  <si>
    <t>ch_hous_toe_cele_0</t>
  </si>
  <si>
    <t>ch_trsp_toe_cele_0</t>
  </si>
  <si>
    <t>ch_toe_hous_0</t>
  </si>
  <si>
    <t>ch_toe_trsp_0</t>
  </si>
  <si>
    <t>ems_ci_co2_ind_0</t>
  </si>
  <si>
    <t>ems_ci_co2_trsp_0</t>
  </si>
  <si>
    <t>ems_ci_co2_ser_0</t>
  </si>
  <si>
    <t>ems_ci_co2_trsf_0</t>
  </si>
  <si>
    <t>ems_ci_co2_ele_0</t>
  </si>
  <si>
    <t>ems_ci_co2_cfut_0</t>
  </si>
  <si>
    <t>ems_ci_co2_cfuh_0</t>
  </si>
  <si>
    <t>ems_ci_co2_cgas_0</t>
  </si>
  <si>
    <t>ems_ch_co2_cfut_0</t>
  </si>
  <si>
    <t>ems_ch_co2_cfuh_0</t>
  </si>
  <si>
    <t>ems_ch_co2_cgas_0</t>
  </si>
  <si>
    <t>y_toe_trsf_0</t>
  </si>
  <si>
    <t>y_toe_ele_0</t>
  </si>
  <si>
    <t>m_toe_coil_0</t>
  </si>
  <si>
    <t>m_toe_cfut_0</t>
  </si>
  <si>
    <t>m_toe_cfuh_0</t>
  </si>
  <si>
    <t>m_toe_cgas_0</t>
  </si>
  <si>
    <t>y_toe_2</t>
  </si>
  <si>
    <t>m_toe_2</t>
  </si>
  <si>
    <t>ci_toe_2</t>
  </si>
  <si>
    <t>ch_toe_2</t>
  </si>
  <si>
    <t>x_toe_2</t>
  </si>
  <si>
    <t>ch_hous_toe_cele_2</t>
  </si>
  <si>
    <t>ch_trsp_toe_cele_2</t>
  </si>
  <si>
    <t>ch_toe_hous_2</t>
  </si>
  <si>
    <t>ch_toe_trsp_2</t>
  </si>
  <si>
    <t>ems_ci_co2_ind_2</t>
  </si>
  <si>
    <t>ems_ci_co2_trsp_2</t>
  </si>
  <si>
    <t>ems_ci_co2_ser_2</t>
  </si>
  <si>
    <t>ems_ci_co2_trsf_2</t>
  </si>
  <si>
    <t>ems_ci_co2_ele_2</t>
  </si>
  <si>
    <t>ems_ci_co2_cfut_2</t>
  </si>
  <si>
    <t>ems_ci_co2_cfuh_2</t>
  </si>
  <si>
    <t>ems_ci_co2_cgas_2</t>
  </si>
  <si>
    <t>ems_ch_co2_cfut_2</t>
  </si>
  <si>
    <t>ems_ch_co2_cfuh_2</t>
  </si>
  <si>
    <t>ems_ch_co2_cgas_2</t>
  </si>
  <si>
    <t>y_toe_trsf_2</t>
  </si>
  <si>
    <t>y_toe_ele_2</t>
  </si>
  <si>
    <t>m_toe_coil_2</t>
  </si>
  <si>
    <t>m_toe_cfut_2</t>
  </si>
  <si>
    <t>m_toe_cfuh_2</t>
  </si>
  <si>
    <t>m_toe_cgas_2</t>
  </si>
  <si>
    <t>taxe Carbone (Dinars)</t>
  </si>
  <si>
    <t>Emissions CO2</t>
  </si>
  <si>
    <t>Solde primaire public</t>
  </si>
  <si>
    <t>Dette publique</t>
  </si>
  <si>
    <t>Contribution au PIB Consommation</t>
  </si>
  <si>
    <t>Contribution au PIB Balance Commerciale</t>
  </si>
  <si>
    <t>Contribution au PIB Investissement</t>
  </si>
  <si>
    <t>Balance commerciale (en points de pib)</t>
  </si>
  <si>
    <t>Exporations</t>
  </si>
  <si>
    <t>Prix à la Production</t>
  </si>
  <si>
    <t>Salaire nominal brut</t>
  </si>
  <si>
    <t>Nombre d'emplois (milliers)</t>
  </si>
  <si>
    <t>Taux de chômage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</si>
</sst>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00000"/>
    <numFmt numFmtId="166" formatCode="#,##0.000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 (Corps)"/>
    </font>
    <font>
      <b/>
      <vertAlign val="subscript"/>
      <sz val="16"/>
      <color theme="1"/>
      <name val="Calibri (Corps)"/>
    </font>
    <font>
      <b/>
      <sz val="11"/>
      <color theme="1"/>
      <name val="Calibri (Corps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/>
    <xf numFmtId="2" fontId="1" fillId="3" borderId="5" xfId="0" applyNumberFormat="1" applyFont="1" applyFill="1" applyBorder="1"/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3" fontId="8" fillId="3" borderId="0" xfId="1" applyNumberFormat="1" applyFont="1" applyFill="1" applyBorder="1" applyAlignment="1">
      <alignment horizontal="center" vertical="center"/>
    </xf>
    <xf numFmtId="3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9" fillId="3" borderId="0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wrapText="1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 indent="1"/>
    </xf>
    <xf numFmtId="2" fontId="1" fillId="3" borderId="0" xfId="0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vertical="center" wrapText="1"/>
    </xf>
    <xf numFmtId="2" fontId="1" fillId="3" borderId="5" xfId="0" applyNumberFormat="1" applyFont="1" applyFill="1" applyBorder="1" applyAlignment="1">
      <alignment horizontal="left" indent="1"/>
    </xf>
    <xf numFmtId="9" fontId="5" fillId="3" borderId="0" xfId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166" fontId="5" fillId="4" borderId="0" xfId="1" applyNumberFormat="1" applyFont="1" applyFill="1" applyBorder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3" fontId="5" fillId="4" borderId="0" xfId="1" applyNumberFormat="1" applyFont="1" applyFill="1" applyBorder="1" applyAlignment="1">
      <alignment horizontal="center" vertical="center"/>
    </xf>
    <xf numFmtId="9" fontId="8" fillId="3" borderId="5" xfId="1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164" fontId="5" fillId="5" borderId="0" xfId="1" applyNumberFormat="1" applyFont="1" applyFill="1" applyBorder="1" applyAlignment="1">
      <alignment horizontal="center" vertical="center"/>
    </xf>
    <xf numFmtId="9" fontId="0" fillId="3" borderId="0" xfId="1" applyFont="1" applyFill="1"/>
    <xf numFmtId="2" fontId="5" fillId="3" borderId="0" xfId="1" applyNumberFormat="1" applyFont="1" applyFill="1" applyBorder="1" applyAlignment="1">
      <alignment horizontal="center" vertical="center"/>
    </xf>
    <xf numFmtId="2" fontId="8" fillId="3" borderId="5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9" fontId="5" fillId="4" borderId="0" xfId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left" indent="2"/>
    </xf>
    <xf numFmtId="3" fontId="5" fillId="3" borderId="5" xfId="1" applyNumberFormat="1" applyFont="1" applyFill="1" applyBorder="1" applyAlignment="1">
      <alignment horizontal="center" vertical="center"/>
    </xf>
    <xf numFmtId="0" fontId="1" fillId="3" borderId="0" xfId="0" applyFont="1" applyFill="1"/>
    <xf numFmtId="164" fontId="8" fillId="3" borderId="0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wrapText="1"/>
    </xf>
    <xf numFmtId="0" fontId="0" fillId="3" borderId="7" xfId="0" applyFill="1" applyBorder="1"/>
    <xf numFmtId="0" fontId="1" fillId="3" borderId="8" xfId="0" applyFont="1" applyFill="1" applyBorder="1" applyAlignment="1">
      <alignment wrapText="1"/>
    </xf>
    <xf numFmtId="2" fontId="1" fillId="3" borderId="7" xfId="0" applyNumberFormat="1" applyFont="1" applyFill="1" applyBorder="1"/>
    <xf numFmtId="0" fontId="1" fillId="3" borderId="7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3" borderId="8" xfId="0" applyFill="1" applyBorder="1"/>
    <xf numFmtId="3" fontId="0" fillId="3" borderId="0" xfId="0" applyNumberFormat="1" applyFill="1"/>
    <xf numFmtId="4" fontId="5" fillId="3" borderId="0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164" fontId="5" fillId="3" borderId="13" xfId="1" applyNumberFormat="1" applyFont="1" applyFill="1" applyBorder="1" applyAlignment="1">
      <alignment horizontal="center" vertical="center"/>
    </xf>
    <xf numFmtId="164" fontId="5" fillId="3" borderId="14" xfId="1" applyNumberFormat="1" applyFont="1" applyFill="1" applyBorder="1" applyAlignment="1">
      <alignment horizontal="center" vertical="center"/>
    </xf>
    <xf numFmtId="3" fontId="5" fillId="3" borderId="14" xfId="1" applyNumberFormat="1" applyFont="1" applyFill="1" applyBorder="1" applyAlignment="1">
      <alignment horizontal="center" vertical="center"/>
    </xf>
    <xf numFmtId="164" fontId="5" fillId="3" borderId="15" xfId="1" applyNumberFormat="1" applyFont="1" applyFill="1" applyBorder="1" applyAlignment="1">
      <alignment horizontal="center" vertical="center"/>
    </xf>
    <xf numFmtId="164" fontId="5" fillId="3" borderId="16" xfId="1" applyNumberFormat="1" applyFont="1" applyFill="1" applyBorder="1" applyAlignment="1">
      <alignment horizontal="center" vertical="center"/>
    </xf>
    <xf numFmtId="3" fontId="5" fillId="3" borderId="16" xfId="1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2" fontId="1" fillId="3" borderId="0" xfId="0" applyNumberFormat="1" applyFont="1" applyFill="1" applyBorder="1" applyAlignment="1"/>
    <xf numFmtId="0" fontId="0" fillId="6" borderId="0" xfId="0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zoomScale="115" zoomScaleNormal="115" workbookViewId="0">
      <selection activeCell="B55" sqref="B55"/>
    </sheetView>
  </sheetViews>
  <sheetFormatPr baseColWidth="10" defaultColWidth="12.42578125" defaultRowHeight="15"/>
  <cols>
    <col min="1" max="1" width="37.42578125" bestFit="1" customWidth="1"/>
  </cols>
  <sheetData>
    <row r="1" spans="1:10" ht="30" customHeight="1">
      <c r="A1" s="7"/>
      <c r="B1" s="84" t="s">
        <v>41</v>
      </c>
      <c r="C1" s="84"/>
      <c r="D1" s="84"/>
      <c r="E1" s="84"/>
      <c r="F1" s="84"/>
      <c r="G1" s="84"/>
      <c r="H1" s="10"/>
      <c r="I1" s="10"/>
      <c r="J1" s="10"/>
    </row>
    <row r="2" spans="1:10" ht="15.75">
      <c r="A2" s="8"/>
      <c r="B2" s="85" t="s">
        <v>0</v>
      </c>
      <c r="C2" s="86"/>
      <c r="D2" s="86"/>
      <c r="E2" s="86"/>
      <c r="F2" s="86"/>
      <c r="G2" s="87"/>
      <c r="H2" s="10"/>
      <c r="I2" s="10"/>
      <c r="J2" s="10"/>
    </row>
    <row r="3" spans="1:10">
      <c r="A3" s="1"/>
      <c r="B3" s="2">
        <v>2021</v>
      </c>
      <c r="C3" s="3">
        <v>2022</v>
      </c>
      <c r="D3" s="3">
        <v>2023</v>
      </c>
      <c r="E3" s="3">
        <v>2025</v>
      </c>
      <c r="F3" s="3">
        <v>2030</v>
      </c>
      <c r="G3" s="4">
        <v>2050</v>
      </c>
      <c r="H3" s="10"/>
      <c r="I3" s="10"/>
      <c r="J3" s="10"/>
    </row>
    <row r="4" spans="1:10">
      <c r="A4" s="5" t="s">
        <v>1</v>
      </c>
      <c r="B4" s="11">
        <f>Macro!I2</f>
        <v>-4.9719741361919922E-3</v>
      </c>
      <c r="C4" s="12">
        <f>Macro!J2</f>
        <v>-1.4480945275552326E-2</v>
      </c>
      <c r="D4" s="12">
        <f>Macro!K2</f>
        <v>-2.715145424362353E-2</v>
      </c>
      <c r="E4" s="12">
        <f>Macro!M2</f>
        <v>-5.2892041508134646E-2</v>
      </c>
      <c r="F4" s="12">
        <f>Macro!R2</f>
        <v>-7.1714749880502637E-2</v>
      </c>
      <c r="G4" s="13">
        <f>Macro!AL2</f>
        <v>-1.4676940010462158</v>
      </c>
      <c r="H4" s="10"/>
      <c r="I4" s="10"/>
      <c r="J4" s="10"/>
    </row>
    <row r="5" spans="1:10">
      <c r="A5" s="5" t="s">
        <v>2</v>
      </c>
      <c r="B5" s="11">
        <f>Macro!I3</f>
        <v>-4.7565869280574713E-2</v>
      </c>
      <c r="C5" s="12">
        <f>Macro!J3</f>
        <v>-8.8965311918765E-2</v>
      </c>
      <c r="D5" s="12">
        <f>Macro!K3</f>
        <v>-0.11731864848144591</v>
      </c>
      <c r="E5" s="12">
        <f>Macro!M3</f>
        <v>-0.15418276474805648</v>
      </c>
      <c r="F5" s="12">
        <f>Macro!R3</f>
        <v>-0.18487460533348488</v>
      </c>
      <c r="G5" s="13">
        <f>Macro!AL3</f>
        <v>-1.6200883038893665</v>
      </c>
      <c r="H5" s="10"/>
      <c r="I5" s="10"/>
      <c r="J5" s="10"/>
    </row>
    <row r="6" spans="1:10">
      <c r="A6" s="5" t="s">
        <v>3</v>
      </c>
      <c r="B6" s="11">
        <f>Macro!I4</f>
        <v>1.9048546441302605E-3</v>
      </c>
      <c r="C6" s="12">
        <f>Macro!J4</f>
        <v>-8.272556084554239E-3</v>
      </c>
      <c r="D6" s="12">
        <f>Macro!K4</f>
        <v>-3.1834799364061084E-2</v>
      </c>
      <c r="E6" s="12">
        <f>Macro!M4</f>
        <v>-9.1391598644940952E-2</v>
      </c>
      <c r="F6" s="12">
        <f>Macro!R4</f>
        <v>-0.14612971086508386</v>
      </c>
      <c r="G6" s="13">
        <f>Macro!AL4</f>
        <v>-5.6195683967308341E-4</v>
      </c>
      <c r="H6" s="10"/>
      <c r="I6" s="10"/>
      <c r="J6" s="10"/>
    </row>
    <row r="7" spans="1:10">
      <c r="A7" s="5" t="s">
        <v>4</v>
      </c>
      <c r="B7" s="11">
        <f>Macro!I5</f>
        <v>-4.3686839120815613E-3</v>
      </c>
      <c r="C7" s="12">
        <f>Macro!J5</f>
        <v>-1.2785149749006131E-2</v>
      </c>
      <c r="D7" s="12">
        <f>Macro!K5</f>
        <v>-2.4208751434084963E-2</v>
      </c>
      <c r="E7" s="12">
        <f>Macro!M5</f>
        <v>-5.1981955435986826E-2</v>
      </c>
      <c r="F7" s="12">
        <f>Macro!R5</f>
        <v>-0.12562491532864817</v>
      </c>
      <c r="G7" s="13">
        <f>Macro!AL5</f>
        <v>-3.8845808702186457</v>
      </c>
      <c r="H7" s="10"/>
      <c r="I7" s="10"/>
      <c r="J7" s="10"/>
    </row>
    <row r="8" spans="1:10">
      <c r="A8" s="5" t="s">
        <v>5</v>
      </c>
      <c r="B8" s="11">
        <f>Macro!I6</f>
        <v>-5.6364163919153665E-2</v>
      </c>
      <c r="C8" s="12">
        <f>Macro!J6</f>
        <v>-0.1034262974474176</v>
      </c>
      <c r="D8" s="12">
        <f>Macro!K6</f>
        <v>-0.13483210601248352</v>
      </c>
      <c r="E8" s="12">
        <f>Macro!M6</f>
        <v>-0.17800756075190272</v>
      </c>
      <c r="F8" s="12">
        <f>Macro!R6</f>
        <v>-0.24994511436472466</v>
      </c>
      <c r="G8" s="13">
        <f>Macro!AL6</f>
        <v>-2.1807103750696277</v>
      </c>
      <c r="H8" s="10"/>
      <c r="I8" s="10"/>
      <c r="J8" s="10"/>
    </row>
    <row r="9" spans="1:10">
      <c r="A9" s="5" t="s">
        <v>6</v>
      </c>
      <c r="B9" s="11">
        <f>Macro!I7</f>
        <v>-6.7803045767833581E-2</v>
      </c>
      <c r="C9" s="12">
        <f>Macro!J7</f>
        <v>-0.10258326624534853</v>
      </c>
      <c r="D9" s="12">
        <f>Macro!K7</f>
        <v>-0.12297621939442172</v>
      </c>
      <c r="E9" s="12">
        <f>Macro!M7</f>
        <v>-0.15401076499704791</v>
      </c>
      <c r="F9" s="12">
        <f>Macro!R7</f>
        <v>-0.17892769894005678</v>
      </c>
      <c r="G9" s="13">
        <f>Macro!AL7</f>
        <v>-1.6179046862019542</v>
      </c>
      <c r="H9" s="10"/>
      <c r="I9" s="10"/>
      <c r="J9" s="10"/>
    </row>
    <row r="10" spans="1:10">
      <c r="A10" s="5" t="s">
        <v>7</v>
      </c>
      <c r="B10" s="11">
        <f>Macro!I8</f>
        <v>-1.8591879999999006E-2</v>
      </c>
      <c r="C10" s="12">
        <f>Macro!J8</f>
        <v>-1.2526629999999594E-2</v>
      </c>
      <c r="D10" s="12">
        <f>Macro!K8</f>
        <v>-5.2117300000001365E-3</v>
      </c>
      <c r="E10" s="12">
        <f>Macro!M8</f>
        <v>1.5909000000008389E-4</v>
      </c>
      <c r="F10" s="12">
        <f>Macro!R8</f>
        <v>5.4942400000007607E-3</v>
      </c>
      <c r="G10" s="13">
        <f>Macro!AL8</f>
        <v>2.0520199999998767E-3</v>
      </c>
      <c r="H10" s="10"/>
      <c r="I10" s="10"/>
      <c r="J10" s="10"/>
    </row>
    <row r="11" spans="1:10">
      <c r="A11" s="5" t="s">
        <v>8</v>
      </c>
      <c r="B11" s="11">
        <f>Macro!I9</f>
        <v>6.7091946437902727E-2</v>
      </c>
      <c r="C11" s="12">
        <f>Macro!J9</f>
        <v>0.11405834171405171</v>
      </c>
      <c r="D11" s="12">
        <f>Macro!K9</f>
        <v>0.15226699406529765</v>
      </c>
      <c r="E11" s="12">
        <f>Macro!M9</f>
        <v>0.22047918021543822</v>
      </c>
      <c r="F11" s="12">
        <f>Macro!R9</f>
        <v>0.37618081899966072</v>
      </c>
      <c r="G11" s="13">
        <f>Macro!AL9</f>
        <v>10.579166310594257</v>
      </c>
      <c r="H11" s="10"/>
      <c r="I11" s="10"/>
      <c r="J11" s="10"/>
    </row>
    <row r="12" spans="1:10">
      <c r="A12" s="5" t="s">
        <v>39</v>
      </c>
      <c r="B12" s="11">
        <f>Macro!I10</f>
        <v>4.6419033779931951E-2</v>
      </c>
      <c r="C12" s="12">
        <f>Macro!J10</f>
        <v>9.9014614006232016E-2</v>
      </c>
      <c r="D12" s="12">
        <f>Macro!K10</f>
        <v>0.14865390615874663</v>
      </c>
      <c r="E12" s="12">
        <f>Macro!M10</f>
        <v>0.23264307073189716</v>
      </c>
      <c r="F12" s="12">
        <f>Macro!R10</f>
        <v>0.41252267841351831</v>
      </c>
      <c r="G12" s="13">
        <f>Macro!AL10</f>
        <v>12.649417929839913</v>
      </c>
      <c r="H12" s="10"/>
      <c r="I12" s="10"/>
      <c r="J12" s="10"/>
    </row>
    <row r="13" spans="1:10">
      <c r="A13" s="5" t="s">
        <v>37</v>
      </c>
      <c r="B13" s="11">
        <f>Macro!I11</f>
        <v>-4.2093494607198245E-2</v>
      </c>
      <c r="C13" s="12">
        <f>Macro!J11</f>
        <v>-1.7596414281695338E-2</v>
      </c>
      <c r="D13" s="12">
        <f>Macro!K11</f>
        <v>2.1321015788600128E-2</v>
      </c>
      <c r="E13" s="12">
        <f>Macro!M11</f>
        <v>9.9315534392241389E-2</v>
      </c>
      <c r="F13" s="12">
        <f>Macro!R11</f>
        <v>0.27940147565803652</v>
      </c>
      <c r="G13" s="13">
        <f>Macro!AL11</f>
        <v>11.329349307084758</v>
      </c>
      <c r="H13" s="10"/>
      <c r="I13" s="10"/>
      <c r="J13" s="10"/>
    </row>
    <row r="14" spans="1:10">
      <c r="A14" s="5" t="s">
        <v>38</v>
      </c>
      <c r="B14" s="11">
        <f>Macro!I12</f>
        <v>0.14138870564663897</v>
      </c>
      <c r="C14" s="12">
        <f>Macro!J12</f>
        <v>0.22339564147586533</v>
      </c>
      <c r="D14" s="12">
        <f>Macro!K12</f>
        <v>0.28322992943690117</v>
      </c>
      <c r="E14" s="12">
        <f>Macro!M12</f>
        <v>0.37217008038452626</v>
      </c>
      <c r="F14" s="12">
        <f>Macro!R12</f>
        <v>0.5515072527090048</v>
      </c>
      <c r="G14" s="13">
        <f>Macro!AL12</f>
        <v>14.133657517037502</v>
      </c>
      <c r="H14" s="10"/>
      <c r="I14" s="10"/>
      <c r="J14" s="10"/>
    </row>
    <row r="15" spans="1:10">
      <c r="A15" s="5" t="s">
        <v>9</v>
      </c>
      <c r="B15" s="11">
        <f>Macro!I13</f>
        <v>2.5234025011822148E-2</v>
      </c>
      <c r="C15" s="12">
        <f>Macro!J13</f>
        <v>5.5356898512348707E-2</v>
      </c>
      <c r="D15" s="12">
        <f>Macro!K13</f>
        <v>8.5656425210389742E-2</v>
      </c>
      <c r="E15" s="12">
        <f>Macro!M13</f>
        <v>0.14316575119179831</v>
      </c>
      <c r="F15" s="12">
        <f>Macro!R13</f>
        <v>0.26649898596406985</v>
      </c>
      <c r="G15" s="13">
        <f>Macro!AL13</f>
        <v>7.8185148991255948</v>
      </c>
      <c r="H15" s="10"/>
      <c r="I15" s="10"/>
      <c r="J15" s="10"/>
    </row>
    <row r="16" spans="1:10">
      <c r="A16" s="5" t="s">
        <v>10</v>
      </c>
      <c r="B16" s="11">
        <f>Macro!I14</f>
        <v>-5.8419547560917273E-3</v>
      </c>
      <c r="C16" s="12">
        <f>Macro!J14</f>
        <v>-2.3952828040962881E-2</v>
      </c>
      <c r="D16" s="12">
        <f>Macro!K14</f>
        <v>-4.9150129962838296E-2</v>
      </c>
      <c r="E16" s="12">
        <f>Macro!M14</f>
        <v>-9.9928276335092825E-2</v>
      </c>
      <c r="F16" s="12">
        <f>Macro!R14</f>
        <v>-0.1238143024796079</v>
      </c>
      <c r="G16" s="13">
        <f>Macro!AL14</f>
        <v>-0.99519049607660337</v>
      </c>
      <c r="H16" s="10"/>
      <c r="I16" s="10"/>
      <c r="J16" s="10"/>
    </row>
    <row r="17" spans="1:10">
      <c r="A17" s="5" t="s">
        <v>11</v>
      </c>
      <c r="B17" s="11">
        <f>Macro!I15</f>
        <v>2.1049429239639039E-4</v>
      </c>
      <c r="C17" s="12">
        <f>Macro!J15</f>
        <v>1.7626906287171451E-2</v>
      </c>
      <c r="D17" s="12">
        <f>Macro!K15</f>
        <v>4.4737643825687456E-2</v>
      </c>
      <c r="E17" s="12">
        <f>Macro!M15</f>
        <v>0.10630859820659477</v>
      </c>
      <c r="F17" s="12">
        <f>Macro!R15</f>
        <v>0.26546718689084425</v>
      </c>
      <c r="G17" s="13">
        <f>Macro!AL15</f>
        <v>9.0619160007273649</v>
      </c>
      <c r="H17" s="10"/>
      <c r="I17" s="10"/>
      <c r="J17" s="10"/>
    </row>
    <row r="18" spans="1:10">
      <c r="A18" s="5" t="s">
        <v>12</v>
      </c>
      <c r="B18" s="11">
        <f>Macro!I16</f>
        <v>4.232568713995466E-2</v>
      </c>
      <c r="C18" s="12">
        <f>Macro!J16</f>
        <v>3.5168387653183864E-2</v>
      </c>
      <c r="D18" s="12">
        <f>Macro!K16</f>
        <v>2.3180656616350603E-2</v>
      </c>
      <c r="E18" s="12">
        <f>Macro!M16</f>
        <v>6.3440847791751409E-3</v>
      </c>
      <c r="F18" s="12">
        <f>Macro!R16</f>
        <v>-1.4700162800063143E-2</v>
      </c>
      <c r="G18" s="13">
        <f>Macro!AL16</f>
        <v>-2.056203558589309</v>
      </c>
      <c r="H18" s="10"/>
      <c r="I18" s="10"/>
      <c r="J18" s="10"/>
    </row>
    <row r="19" spans="1:10">
      <c r="A19" s="5" t="s">
        <v>13</v>
      </c>
      <c r="B19" s="11">
        <f>Macro!I17</f>
        <v>6.8354999999883148E-2</v>
      </c>
      <c r="C19" s="12">
        <f>Macro!J17</f>
        <v>-1.8822000000000116E-2</v>
      </c>
      <c r="D19" s="12">
        <f>Macro!K17</f>
        <v>-0.3740099999999984</v>
      </c>
      <c r="E19" s="12">
        <f>Macro!M17</f>
        <v>-1.667210999999952</v>
      </c>
      <c r="F19" s="12">
        <f>Macro!R17</f>
        <v>-4.0077070000002095</v>
      </c>
      <c r="G19" s="13">
        <f>Macro!AL17</f>
        <v>-42.996137999999519</v>
      </c>
      <c r="H19" s="10"/>
      <c r="I19" s="10"/>
      <c r="J19" s="10"/>
    </row>
    <row r="20" spans="1:10">
      <c r="A20" s="5" t="s">
        <v>42</v>
      </c>
      <c r="B20" s="11">
        <f>Macro!I18</f>
        <v>-1.2367099999993636E-3</v>
      </c>
      <c r="C20" s="12">
        <f>Macro!J18</f>
        <v>4.6888000000133712E-4</v>
      </c>
      <c r="D20" s="12">
        <f>Macro!K18</f>
        <v>6.6451900000014108E-3</v>
      </c>
      <c r="E20" s="12">
        <f>Macro!M18</f>
        <v>2.6954519999999871E-2</v>
      </c>
      <c r="F20" s="12">
        <f>Macro!R18</f>
        <v>5.724755999999831E-2</v>
      </c>
      <c r="G20" s="13">
        <f>Macro!AL18</f>
        <v>0.56475327999999936</v>
      </c>
      <c r="H20" s="10"/>
      <c r="I20" s="10"/>
      <c r="J20" s="10"/>
    </row>
    <row r="21" spans="1:10">
      <c r="A21" s="5" t="s">
        <v>14</v>
      </c>
      <c r="B21" s="11">
        <f>Macro!I19</f>
        <v>4.9544120000000191E-2</v>
      </c>
      <c r="C21" s="12">
        <f>Macro!J19</f>
        <v>0.10459398000000064</v>
      </c>
      <c r="D21" s="12">
        <f>Macro!K19</f>
        <v>0.15742454000000072</v>
      </c>
      <c r="E21" s="12">
        <f>Macro!M19</f>
        <v>0.24824069000000115</v>
      </c>
      <c r="F21" s="12">
        <f>Macro!R19</f>
        <v>0.34899173000000061</v>
      </c>
      <c r="G21" s="13">
        <f>Macro!AL19</f>
        <v>3.3890155499999999</v>
      </c>
      <c r="H21" s="10"/>
      <c r="I21" s="10"/>
      <c r="J21" s="10"/>
    </row>
    <row r="22" spans="1:10">
      <c r="A22" s="5" t="s">
        <v>40</v>
      </c>
      <c r="B22" s="11">
        <f>Macro!I20</f>
        <v>9.1250690000000204E-2</v>
      </c>
      <c r="C22" s="12">
        <f>Macro!J20</f>
        <v>0.12884484000000029</v>
      </c>
      <c r="D22" s="12">
        <f>Macro!K20</f>
        <v>0.1611776500000002</v>
      </c>
      <c r="E22" s="12">
        <f>Macro!M20</f>
        <v>0.22473074000000023</v>
      </c>
      <c r="F22" s="12">
        <f>Macro!R20</f>
        <v>0.30978491999999991</v>
      </c>
      <c r="G22" s="13">
        <f>Macro!AL20</f>
        <v>3.4889403799999998</v>
      </c>
      <c r="H22" s="10"/>
      <c r="I22" s="10"/>
      <c r="J22" s="10"/>
    </row>
    <row r="23" spans="1:10">
      <c r="A23" s="5" t="s">
        <v>35</v>
      </c>
      <c r="B23" s="11">
        <f>Macro!I21</f>
        <v>-0.12636942999999512</v>
      </c>
      <c r="C23" s="12">
        <f>Macro!J21</f>
        <v>-0.28051600999999815</v>
      </c>
      <c r="D23" s="12">
        <f>Macro!K21</f>
        <v>-0.46191619000000017</v>
      </c>
      <c r="E23" s="12">
        <f>Macro!M21</f>
        <v>-0.89212559000000358</v>
      </c>
      <c r="F23" s="12">
        <f>Macro!R21</f>
        <v>-2.0572789400000069</v>
      </c>
      <c r="G23" s="13">
        <f>Macro!AL21</f>
        <v>-39.202382639999996</v>
      </c>
      <c r="H23" s="10"/>
      <c r="I23" s="10"/>
      <c r="J23" s="10"/>
    </row>
    <row r="24" spans="1:10">
      <c r="A24" s="5" t="s">
        <v>44</v>
      </c>
      <c r="B24" s="11">
        <f>Macro!I22</f>
        <v>-0.64357633075774467</v>
      </c>
      <c r="C24" s="12">
        <f>Macro!J22</f>
        <v>-1.2192061932070342</v>
      </c>
      <c r="D24" s="12">
        <f>Macro!K22</f>
        <v>-1.6310196856676118</v>
      </c>
      <c r="E24" s="12">
        <f>Macro!M22</f>
        <v>-2.2205174252465376</v>
      </c>
      <c r="F24" s="12">
        <f>Macro!R22</f>
        <v>-3.2013422934728308</v>
      </c>
      <c r="G24" s="13">
        <f>Macro!AL22</f>
        <v>-45.673232373967132</v>
      </c>
      <c r="H24" s="10"/>
      <c r="I24" s="10"/>
      <c r="J24" s="10"/>
    </row>
    <row r="25" spans="1:10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>
      <c r="A26" s="7"/>
      <c r="B26" s="88" t="s">
        <v>15</v>
      </c>
      <c r="C26" s="88"/>
      <c r="D26" s="88"/>
      <c r="E26" s="88"/>
      <c r="F26" s="88"/>
      <c r="G26" s="88"/>
      <c r="H26" s="10"/>
      <c r="I26" s="10"/>
      <c r="J26" s="10"/>
    </row>
    <row r="27" spans="1:10" ht="15.75">
      <c r="A27" s="8"/>
      <c r="B27" s="89" t="s">
        <v>16</v>
      </c>
      <c r="C27" s="89"/>
      <c r="D27" s="89"/>
      <c r="E27" s="89"/>
      <c r="F27" s="89"/>
      <c r="G27" s="90"/>
      <c r="H27" s="10"/>
      <c r="I27" s="10"/>
      <c r="J27" s="10"/>
    </row>
    <row r="28" spans="1:10">
      <c r="A28" s="1"/>
      <c r="B28" s="2">
        <v>2021</v>
      </c>
      <c r="C28" s="3">
        <v>2022</v>
      </c>
      <c r="D28" s="3">
        <v>2023</v>
      </c>
      <c r="E28" s="3">
        <v>2025</v>
      </c>
      <c r="F28" s="3">
        <v>2030</v>
      </c>
      <c r="G28" s="4">
        <v>2050</v>
      </c>
      <c r="H28" s="10"/>
      <c r="I28" s="10"/>
      <c r="J28" s="10"/>
    </row>
    <row r="29" spans="1:10">
      <c r="A29" s="5" t="s">
        <v>17</v>
      </c>
      <c r="B29" s="11">
        <f>B4</f>
        <v>-4.9719741361919922E-3</v>
      </c>
      <c r="C29" s="12">
        <f t="shared" ref="C29:G29" si="0">C4</f>
        <v>-1.4480945275552326E-2</v>
      </c>
      <c r="D29" s="12">
        <f t="shared" si="0"/>
        <v>-2.715145424362353E-2</v>
      </c>
      <c r="E29" s="12">
        <f t="shared" si="0"/>
        <v>-5.2892041508134646E-2</v>
      </c>
      <c r="F29" s="12">
        <f t="shared" si="0"/>
        <v>-7.1714749880502637E-2</v>
      </c>
      <c r="G29" s="13">
        <f t="shared" si="0"/>
        <v>-1.4676940010462158</v>
      </c>
      <c r="H29" s="10"/>
      <c r="I29" s="10"/>
      <c r="J29" s="10"/>
    </row>
    <row r="30" spans="1:10">
      <c r="A30" s="5" t="s">
        <v>18</v>
      </c>
      <c r="B30" s="11">
        <f t="shared" ref="B30:G30" si="1">B5</f>
        <v>-4.7565869280574713E-2</v>
      </c>
      <c r="C30" s="12">
        <f t="shared" si="1"/>
        <v>-8.8965311918765E-2</v>
      </c>
      <c r="D30" s="12">
        <f t="shared" si="1"/>
        <v>-0.11731864848144591</v>
      </c>
      <c r="E30" s="12">
        <f t="shared" si="1"/>
        <v>-0.15418276474805648</v>
      </c>
      <c r="F30" s="12">
        <f t="shared" si="1"/>
        <v>-0.18487460533348488</v>
      </c>
      <c r="G30" s="13">
        <f t="shared" si="1"/>
        <v>-1.6200883038893665</v>
      </c>
      <c r="H30" s="10"/>
      <c r="I30" s="10"/>
      <c r="J30" s="10"/>
    </row>
    <row r="31" spans="1:10">
      <c r="A31" s="5" t="s">
        <v>19</v>
      </c>
      <c r="B31" s="11">
        <f t="shared" ref="B31:G31" si="2">B6</f>
        <v>1.9048546441302605E-3</v>
      </c>
      <c r="C31" s="12">
        <f t="shared" si="2"/>
        <v>-8.272556084554239E-3</v>
      </c>
      <c r="D31" s="12">
        <f t="shared" si="2"/>
        <v>-3.1834799364061084E-2</v>
      </c>
      <c r="E31" s="12">
        <f t="shared" si="2"/>
        <v>-9.1391598644940952E-2</v>
      </c>
      <c r="F31" s="12">
        <f t="shared" si="2"/>
        <v>-0.14612971086508386</v>
      </c>
      <c r="G31" s="13">
        <f t="shared" si="2"/>
        <v>-5.6195683967308341E-4</v>
      </c>
      <c r="H31" s="10"/>
      <c r="I31" s="10"/>
      <c r="J31" s="10"/>
    </row>
    <row r="32" spans="1:10">
      <c r="A32" s="5" t="s">
        <v>20</v>
      </c>
      <c r="B32" s="11">
        <f t="shared" ref="B32:G32" si="3">B7</f>
        <v>-4.3686839120815613E-3</v>
      </c>
      <c r="C32" s="12">
        <f t="shared" si="3"/>
        <v>-1.2785149749006131E-2</v>
      </c>
      <c r="D32" s="12">
        <f t="shared" si="3"/>
        <v>-2.4208751434084963E-2</v>
      </c>
      <c r="E32" s="12">
        <f t="shared" si="3"/>
        <v>-5.1981955435986826E-2</v>
      </c>
      <c r="F32" s="12">
        <f t="shared" si="3"/>
        <v>-0.12562491532864817</v>
      </c>
      <c r="G32" s="13">
        <f t="shared" si="3"/>
        <v>-3.8845808702186457</v>
      </c>
      <c r="H32" s="10"/>
      <c r="I32" s="10"/>
      <c r="J32" s="10"/>
    </row>
    <row r="33" spans="1:10">
      <c r="A33" s="5" t="s">
        <v>21</v>
      </c>
      <c r="B33" s="11">
        <f t="shared" ref="B33:G33" si="4">B8</f>
        <v>-5.6364163919153665E-2</v>
      </c>
      <c r="C33" s="12">
        <f t="shared" si="4"/>
        <v>-0.1034262974474176</v>
      </c>
      <c r="D33" s="12">
        <f t="shared" si="4"/>
        <v>-0.13483210601248352</v>
      </c>
      <c r="E33" s="12">
        <f t="shared" si="4"/>
        <v>-0.17800756075190272</v>
      </c>
      <c r="F33" s="12">
        <f t="shared" si="4"/>
        <v>-0.24994511436472466</v>
      </c>
      <c r="G33" s="13">
        <f t="shared" si="4"/>
        <v>-2.1807103750696277</v>
      </c>
      <c r="H33" s="10"/>
      <c r="I33" s="10"/>
      <c r="J33" s="10"/>
    </row>
    <row r="34" spans="1:10">
      <c r="A34" s="5" t="s">
        <v>22</v>
      </c>
      <c r="B34" s="11">
        <f t="shared" ref="B34:G34" si="5">B9</f>
        <v>-6.7803045767833581E-2</v>
      </c>
      <c r="C34" s="12">
        <f t="shared" si="5"/>
        <v>-0.10258326624534853</v>
      </c>
      <c r="D34" s="12">
        <f t="shared" si="5"/>
        <v>-0.12297621939442172</v>
      </c>
      <c r="E34" s="12">
        <f t="shared" si="5"/>
        <v>-0.15401076499704791</v>
      </c>
      <c r="F34" s="12">
        <f t="shared" si="5"/>
        <v>-0.17892769894005678</v>
      </c>
      <c r="G34" s="13">
        <f t="shared" si="5"/>
        <v>-1.6179046862019542</v>
      </c>
      <c r="H34" s="10"/>
      <c r="I34" s="10"/>
      <c r="J34" s="10"/>
    </row>
    <row r="35" spans="1:10">
      <c r="A35" s="5" t="s">
        <v>23</v>
      </c>
      <c r="B35" s="11">
        <f t="shared" ref="B35:G35" si="6">B10</f>
        <v>-1.8591879999999006E-2</v>
      </c>
      <c r="C35" s="12">
        <f t="shared" si="6"/>
        <v>-1.2526629999999594E-2</v>
      </c>
      <c r="D35" s="12">
        <f t="shared" si="6"/>
        <v>-5.2117300000001365E-3</v>
      </c>
      <c r="E35" s="12">
        <f t="shared" si="6"/>
        <v>1.5909000000008389E-4</v>
      </c>
      <c r="F35" s="12">
        <f t="shared" si="6"/>
        <v>5.4942400000007607E-3</v>
      </c>
      <c r="G35" s="13">
        <f t="shared" si="6"/>
        <v>2.0520199999998767E-3</v>
      </c>
      <c r="H35" s="10"/>
      <c r="I35" s="10"/>
      <c r="J35" s="10"/>
    </row>
    <row r="36" spans="1:10">
      <c r="A36" s="5" t="s">
        <v>24</v>
      </c>
      <c r="B36" s="11">
        <f t="shared" ref="B36:G36" si="7">B11</f>
        <v>6.7091946437902727E-2</v>
      </c>
      <c r="C36" s="12">
        <f t="shared" si="7"/>
        <v>0.11405834171405171</v>
      </c>
      <c r="D36" s="12">
        <f t="shared" si="7"/>
        <v>0.15226699406529765</v>
      </c>
      <c r="E36" s="12">
        <f t="shared" si="7"/>
        <v>0.22047918021543822</v>
      </c>
      <c r="F36" s="12">
        <f t="shared" si="7"/>
        <v>0.37618081899966072</v>
      </c>
      <c r="G36" s="13">
        <f t="shared" si="7"/>
        <v>10.579166310594257</v>
      </c>
      <c r="H36" s="10"/>
      <c r="I36" s="10"/>
      <c r="J36" s="10"/>
    </row>
    <row r="37" spans="1:10">
      <c r="A37" s="5" t="s">
        <v>25</v>
      </c>
      <c r="B37" s="11">
        <f t="shared" ref="B37:G37" si="8">B12</f>
        <v>4.6419033779931951E-2</v>
      </c>
      <c r="C37" s="12">
        <f t="shared" si="8"/>
        <v>9.9014614006232016E-2</v>
      </c>
      <c r="D37" s="12">
        <f t="shared" si="8"/>
        <v>0.14865390615874663</v>
      </c>
      <c r="E37" s="12">
        <f t="shared" si="8"/>
        <v>0.23264307073189716</v>
      </c>
      <c r="F37" s="12">
        <f t="shared" si="8"/>
        <v>0.41252267841351831</v>
      </c>
      <c r="G37" s="13">
        <f t="shared" si="8"/>
        <v>12.649417929839913</v>
      </c>
      <c r="H37" s="10"/>
      <c r="I37" s="10"/>
      <c r="J37" s="10"/>
    </row>
    <row r="38" spans="1:10">
      <c r="A38" s="5" t="s">
        <v>26</v>
      </c>
      <c r="B38" s="11">
        <f t="shared" ref="B38:G38" si="9">B13</f>
        <v>-4.2093494607198245E-2</v>
      </c>
      <c r="C38" s="12">
        <f t="shared" si="9"/>
        <v>-1.7596414281695338E-2</v>
      </c>
      <c r="D38" s="12">
        <f t="shared" si="9"/>
        <v>2.1321015788600128E-2</v>
      </c>
      <c r="E38" s="12">
        <f t="shared" si="9"/>
        <v>9.9315534392241389E-2</v>
      </c>
      <c r="F38" s="12">
        <f t="shared" si="9"/>
        <v>0.27940147565803652</v>
      </c>
      <c r="G38" s="13">
        <f t="shared" si="9"/>
        <v>11.329349307084758</v>
      </c>
      <c r="H38" s="10"/>
      <c r="I38" s="10"/>
      <c r="J38" s="10"/>
    </row>
    <row r="39" spans="1:10">
      <c r="A39" s="5" t="s">
        <v>27</v>
      </c>
      <c r="B39" s="11">
        <f t="shared" ref="B39:G39" si="10">B14</f>
        <v>0.14138870564663897</v>
      </c>
      <c r="C39" s="12">
        <f t="shared" si="10"/>
        <v>0.22339564147586533</v>
      </c>
      <c r="D39" s="12">
        <f t="shared" si="10"/>
        <v>0.28322992943690117</v>
      </c>
      <c r="E39" s="12">
        <f t="shared" si="10"/>
        <v>0.37217008038452626</v>
      </c>
      <c r="F39" s="12">
        <f t="shared" si="10"/>
        <v>0.5515072527090048</v>
      </c>
      <c r="G39" s="13">
        <f t="shared" si="10"/>
        <v>14.133657517037502</v>
      </c>
      <c r="H39" s="10"/>
      <c r="I39" s="10"/>
      <c r="J39" s="10"/>
    </row>
    <row r="40" spans="1:10">
      <c r="A40" s="5" t="s">
        <v>28</v>
      </c>
      <c r="B40" s="11">
        <f t="shared" ref="B40:G40" si="11">B15</f>
        <v>2.5234025011822148E-2</v>
      </c>
      <c r="C40" s="12">
        <f t="shared" si="11"/>
        <v>5.5356898512348707E-2</v>
      </c>
      <c r="D40" s="12">
        <f t="shared" si="11"/>
        <v>8.5656425210389742E-2</v>
      </c>
      <c r="E40" s="12">
        <f t="shared" si="11"/>
        <v>0.14316575119179831</v>
      </c>
      <c r="F40" s="12">
        <f t="shared" si="11"/>
        <v>0.26649898596406985</v>
      </c>
      <c r="G40" s="13">
        <f t="shared" si="11"/>
        <v>7.8185148991255948</v>
      </c>
      <c r="H40" s="10"/>
      <c r="I40" s="10"/>
      <c r="J40" s="10"/>
    </row>
    <row r="41" spans="1:10">
      <c r="A41" s="5" t="s">
        <v>29</v>
      </c>
      <c r="B41" s="11">
        <f t="shared" ref="B41:G41" si="12">B16</f>
        <v>-5.8419547560917273E-3</v>
      </c>
      <c r="C41" s="12">
        <f t="shared" si="12"/>
        <v>-2.3952828040962881E-2</v>
      </c>
      <c r="D41" s="12">
        <f t="shared" si="12"/>
        <v>-4.9150129962838296E-2</v>
      </c>
      <c r="E41" s="12">
        <f t="shared" si="12"/>
        <v>-9.9928276335092825E-2</v>
      </c>
      <c r="F41" s="12">
        <f t="shared" si="12"/>
        <v>-0.1238143024796079</v>
      </c>
      <c r="G41" s="13">
        <f t="shared" si="12"/>
        <v>-0.99519049607660337</v>
      </c>
      <c r="H41" s="10"/>
      <c r="I41" s="10"/>
      <c r="J41" s="10"/>
    </row>
    <row r="42" spans="1:10">
      <c r="A42" s="5" t="s">
        <v>30</v>
      </c>
      <c r="B42" s="11">
        <f t="shared" ref="B42:G42" si="13">B17</f>
        <v>2.1049429239639039E-4</v>
      </c>
      <c r="C42" s="12">
        <f t="shared" si="13"/>
        <v>1.7626906287171451E-2</v>
      </c>
      <c r="D42" s="12">
        <f t="shared" si="13"/>
        <v>4.4737643825687456E-2</v>
      </c>
      <c r="E42" s="12">
        <f t="shared" si="13"/>
        <v>0.10630859820659477</v>
      </c>
      <c r="F42" s="12">
        <f t="shared" si="13"/>
        <v>0.26546718689084425</v>
      </c>
      <c r="G42" s="13">
        <f t="shared" si="13"/>
        <v>9.0619160007273649</v>
      </c>
      <c r="H42" s="10"/>
      <c r="I42" s="10"/>
      <c r="J42" s="10"/>
    </row>
    <row r="43" spans="1:10">
      <c r="A43" s="5" t="s">
        <v>31</v>
      </c>
      <c r="B43" s="11">
        <f t="shared" ref="B43:G43" si="14">B18</f>
        <v>4.232568713995466E-2</v>
      </c>
      <c r="C43" s="12">
        <f t="shared" si="14"/>
        <v>3.5168387653183864E-2</v>
      </c>
      <c r="D43" s="12">
        <f t="shared" si="14"/>
        <v>2.3180656616350603E-2</v>
      </c>
      <c r="E43" s="12">
        <f t="shared" si="14"/>
        <v>6.3440847791751409E-3</v>
      </c>
      <c r="F43" s="12">
        <f t="shared" si="14"/>
        <v>-1.4700162800063143E-2</v>
      </c>
      <c r="G43" s="13">
        <f t="shared" si="14"/>
        <v>-2.056203558589309</v>
      </c>
      <c r="H43" s="10"/>
      <c r="I43" s="10"/>
      <c r="J43" s="10"/>
    </row>
    <row r="44" spans="1:10">
      <c r="A44" s="5" t="s">
        <v>32</v>
      </c>
      <c r="B44" s="11">
        <f t="shared" ref="B44:G44" si="15">B19</f>
        <v>6.8354999999883148E-2</v>
      </c>
      <c r="C44" s="12">
        <f t="shared" si="15"/>
        <v>-1.8822000000000116E-2</v>
      </c>
      <c r="D44" s="12">
        <f t="shared" si="15"/>
        <v>-0.3740099999999984</v>
      </c>
      <c r="E44" s="12">
        <f t="shared" si="15"/>
        <v>-1.667210999999952</v>
      </c>
      <c r="F44" s="12">
        <f t="shared" si="15"/>
        <v>-4.0077070000002095</v>
      </c>
      <c r="G44" s="13">
        <f t="shared" si="15"/>
        <v>-42.996137999999519</v>
      </c>
      <c r="H44" s="10"/>
      <c r="I44" s="10"/>
      <c r="J44" s="10"/>
    </row>
    <row r="45" spans="1:10">
      <c r="A45" s="5" t="s">
        <v>43</v>
      </c>
      <c r="B45" s="11">
        <f t="shared" ref="B45:G45" si="16">B20</f>
        <v>-1.2367099999993636E-3</v>
      </c>
      <c r="C45" s="12">
        <f t="shared" si="16"/>
        <v>4.6888000000133712E-4</v>
      </c>
      <c r="D45" s="12">
        <f t="shared" si="16"/>
        <v>6.6451900000014108E-3</v>
      </c>
      <c r="E45" s="12">
        <f t="shared" si="16"/>
        <v>2.6954519999999871E-2</v>
      </c>
      <c r="F45" s="12">
        <f t="shared" si="16"/>
        <v>5.724755999999831E-2</v>
      </c>
      <c r="G45" s="13">
        <f t="shared" si="16"/>
        <v>0.56475327999999936</v>
      </c>
      <c r="H45" s="10"/>
      <c r="I45" s="10"/>
      <c r="J45" s="10"/>
    </row>
    <row r="46" spans="1:10">
      <c r="A46" s="5" t="s">
        <v>33</v>
      </c>
      <c r="B46" s="11">
        <f t="shared" ref="B46:G46" si="17">B21</f>
        <v>4.9544120000000191E-2</v>
      </c>
      <c r="C46" s="12">
        <f t="shared" si="17"/>
        <v>0.10459398000000064</v>
      </c>
      <c r="D46" s="12">
        <f t="shared" si="17"/>
        <v>0.15742454000000072</v>
      </c>
      <c r="E46" s="12">
        <f t="shared" si="17"/>
        <v>0.24824069000000115</v>
      </c>
      <c r="F46" s="12">
        <f t="shared" si="17"/>
        <v>0.34899173000000061</v>
      </c>
      <c r="G46" s="13">
        <f t="shared" si="17"/>
        <v>3.3890155499999999</v>
      </c>
      <c r="H46" s="10"/>
      <c r="I46" s="10"/>
      <c r="J46" s="10"/>
    </row>
    <row r="47" spans="1:10">
      <c r="A47" s="6" t="s">
        <v>34</v>
      </c>
      <c r="B47" s="11">
        <f t="shared" ref="B47:G49" si="18">B22</f>
        <v>9.1250690000000204E-2</v>
      </c>
      <c r="C47" s="12">
        <f t="shared" si="18"/>
        <v>0.12884484000000029</v>
      </c>
      <c r="D47" s="12">
        <f t="shared" si="18"/>
        <v>0.1611776500000002</v>
      </c>
      <c r="E47" s="12">
        <f t="shared" si="18"/>
        <v>0.22473074000000023</v>
      </c>
      <c r="F47" s="12">
        <f t="shared" si="18"/>
        <v>0.30978491999999991</v>
      </c>
      <c r="G47" s="13">
        <f t="shared" si="18"/>
        <v>3.4889403799999998</v>
      </c>
      <c r="H47" s="10"/>
      <c r="I47" s="10"/>
      <c r="J47" s="10"/>
    </row>
    <row r="48" spans="1:10">
      <c r="A48" s="6" t="s">
        <v>36</v>
      </c>
      <c r="B48" s="11">
        <f t="shared" si="18"/>
        <v>-0.12636942999999512</v>
      </c>
      <c r="C48" s="12">
        <f t="shared" si="18"/>
        <v>-0.28051600999999815</v>
      </c>
      <c r="D48" s="12">
        <f t="shared" si="18"/>
        <v>-0.46191619000000017</v>
      </c>
      <c r="E48" s="12">
        <f t="shared" si="18"/>
        <v>-0.89212559000000358</v>
      </c>
      <c r="F48" s="12">
        <f t="shared" si="18"/>
        <v>-2.0572789400000069</v>
      </c>
      <c r="G48" s="13">
        <f t="shared" si="18"/>
        <v>-39.202382639999996</v>
      </c>
      <c r="H48" s="10"/>
      <c r="I48" s="10"/>
      <c r="J48" s="10"/>
    </row>
    <row r="49" spans="1:10">
      <c r="A49" s="6" t="s">
        <v>45</v>
      </c>
      <c r="B49" s="11">
        <f t="shared" si="18"/>
        <v>-0.64357633075774467</v>
      </c>
      <c r="C49" s="12">
        <f t="shared" si="18"/>
        <v>-1.2192061932070342</v>
      </c>
      <c r="D49" s="12">
        <f t="shared" si="18"/>
        <v>-1.6310196856676118</v>
      </c>
      <c r="E49" s="12">
        <f t="shared" si="18"/>
        <v>-2.2205174252465376</v>
      </c>
      <c r="F49" s="12">
        <f t="shared" si="18"/>
        <v>-3.2013422934728308</v>
      </c>
      <c r="G49" s="13">
        <f t="shared" si="18"/>
        <v>-45.673232373967132</v>
      </c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ColWidth="11.42578125" defaultRowHeight="15"/>
  <cols>
    <col min="1" max="1" width="19.85546875" customWidth="1"/>
  </cols>
  <sheetData>
    <row r="1" spans="1:37" s="14" customFormat="1">
      <c r="A1" s="14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340</v>
      </c>
      <c r="B2">
        <v>23895.68173</v>
      </c>
      <c r="C2">
        <v>24338.60715</v>
      </c>
      <c r="D2">
        <v>24740.977080000001</v>
      </c>
      <c r="E2">
        <v>25335.44989</v>
      </c>
      <c r="F2">
        <v>26229.82532</v>
      </c>
      <c r="G2">
        <v>27316.607769999999</v>
      </c>
      <c r="H2">
        <v>28919.513279999999</v>
      </c>
      <c r="I2">
        <v>29996.034090000001</v>
      </c>
      <c r="J2">
        <v>30936.87959</v>
      </c>
      <c r="K2">
        <v>31736.92669</v>
      </c>
      <c r="L2">
        <v>32394.972580000001</v>
      </c>
      <c r="M2">
        <v>33235.495739999998</v>
      </c>
      <c r="N2">
        <v>34608.138229999997</v>
      </c>
      <c r="O2">
        <v>36667.852509999997</v>
      </c>
      <c r="P2">
        <v>39477.857649999998</v>
      </c>
      <c r="Q2">
        <v>42855.96473</v>
      </c>
      <c r="R2">
        <v>43522.867749999998</v>
      </c>
      <c r="S2">
        <v>43403.291530000002</v>
      </c>
      <c r="T2">
        <v>43114.004029999996</v>
      </c>
      <c r="U2">
        <v>42864.322319999999</v>
      </c>
      <c r="V2">
        <v>42709.089090000001</v>
      </c>
      <c r="W2">
        <v>42642.743620000001</v>
      </c>
      <c r="X2">
        <v>42635.773979999998</v>
      </c>
      <c r="Y2">
        <v>42649.613669999999</v>
      </c>
      <c r="Z2">
        <v>42642.486109999998</v>
      </c>
      <c r="AA2">
        <v>42571.885340000001</v>
      </c>
      <c r="AB2">
        <v>42425.995640000001</v>
      </c>
      <c r="AC2">
        <v>42225.305619999999</v>
      </c>
      <c r="AD2">
        <v>41984.794139999998</v>
      </c>
      <c r="AE2">
        <v>41717.813920000001</v>
      </c>
      <c r="AF2">
        <v>41437.201090000002</v>
      </c>
      <c r="AG2">
        <v>41155.298069999997</v>
      </c>
      <c r="AH2">
        <v>40884.56452</v>
      </c>
      <c r="AI2">
        <v>40638.509389999999</v>
      </c>
      <c r="AJ2">
        <v>40431.951549999998</v>
      </c>
      <c r="AK2">
        <v>40281.766369999998</v>
      </c>
    </row>
    <row r="3" spans="1:37">
      <c r="A3" t="s">
        <v>451</v>
      </c>
      <c r="B3">
        <v>18609.931690000001</v>
      </c>
      <c r="C3">
        <v>19045.121760000002</v>
      </c>
      <c r="D3">
        <v>19463.32287</v>
      </c>
      <c r="E3">
        <v>20035.802220000001</v>
      </c>
      <c r="F3">
        <v>20824.456450000001</v>
      </c>
      <c r="G3">
        <v>21721.19729</v>
      </c>
      <c r="H3">
        <v>22949.533790000001</v>
      </c>
      <c r="I3">
        <v>24264.624629999998</v>
      </c>
      <c r="J3">
        <v>25704.507099999999</v>
      </c>
      <c r="K3">
        <v>26961.336950000001</v>
      </c>
      <c r="L3">
        <v>27869.47365</v>
      </c>
      <c r="M3">
        <v>28671.002339999999</v>
      </c>
      <c r="N3">
        <v>29652.705890000001</v>
      </c>
      <c r="O3">
        <v>30970.160159999999</v>
      </c>
      <c r="P3">
        <v>32690.976480000001</v>
      </c>
      <c r="Q3">
        <v>34755.173199999997</v>
      </c>
      <c r="R3">
        <v>35170.2327</v>
      </c>
      <c r="S3">
        <v>35238.586259999996</v>
      </c>
      <c r="T3">
        <v>35241.875359999998</v>
      </c>
      <c r="U3">
        <v>35260.895550000001</v>
      </c>
      <c r="V3">
        <v>35316.248079999998</v>
      </c>
      <c r="W3">
        <v>35404.6633</v>
      </c>
      <c r="X3">
        <v>35512.029860000002</v>
      </c>
      <c r="Y3">
        <v>35619.429259999997</v>
      </c>
      <c r="Z3">
        <v>35706.046820000003</v>
      </c>
      <c r="AA3">
        <v>35750.673119999999</v>
      </c>
      <c r="AB3">
        <v>35752.137519999997</v>
      </c>
      <c r="AC3">
        <v>35726.542800000003</v>
      </c>
      <c r="AD3">
        <v>35682.391689999997</v>
      </c>
      <c r="AE3">
        <v>35626.500749999999</v>
      </c>
      <c r="AF3">
        <v>35565.130640000003</v>
      </c>
      <c r="AG3">
        <v>35503.796779999997</v>
      </c>
      <c r="AH3">
        <v>35447.287530000001</v>
      </c>
      <c r="AI3">
        <v>35399.882120000002</v>
      </c>
      <c r="AJ3">
        <v>35365.265850000003</v>
      </c>
      <c r="AK3">
        <v>35346.499739999999</v>
      </c>
    </row>
    <row r="4" spans="1:37">
      <c r="A4" t="s">
        <v>450</v>
      </c>
      <c r="B4">
        <v>5285.7500440000003</v>
      </c>
      <c r="C4">
        <v>5293.4853899999998</v>
      </c>
      <c r="D4">
        <v>5277.6542060000002</v>
      </c>
      <c r="E4">
        <v>5299.6476629999997</v>
      </c>
      <c r="F4">
        <v>5405.3688700000002</v>
      </c>
      <c r="G4">
        <v>5595.4104799999996</v>
      </c>
      <c r="H4">
        <v>5969.9794940000002</v>
      </c>
      <c r="I4">
        <v>5731.4094590000004</v>
      </c>
      <c r="J4">
        <v>5232.3724910000001</v>
      </c>
      <c r="K4">
        <v>4775.5897430000005</v>
      </c>
      <c r="L4">
        <v>4525.4989249999999</v>
      </c>
      <c r="M4">
        <v>4564.4934050000002</v>
      </c>
      <c r="N4">
        <v>4955.4323379999996</v>
      </c>
      <c r="O4">
        <v>5697.6923550000001</v>
      </c>
      <c r="P4">
        <v>6786.8811720000003</v>
      </c>
      <c r="Q4">
        <v>8100.7915370000001</v>
      </c>
      <c r="R4">
        <v>8352.6350509999993</v>
      </c>
      <c r="S4">
        <v>8164.7052780000004</v>
      </c>
      <c r="T4">
        <v>7872.1286659999996</v>
      </c>
      <c r="U4">
        <v>7603.4267630000004</v>
      </c>
      <c r="V4">
        <v>7392.8410059999997</v>
      </c>
      <c r="W4">
        <v>7238.0803130000004</v>
      </c>
      <c r="X4">
        <v>7123.7441289999997</v>
      </c>
      <c r="Y4">
        <v>7030.1844060000003</v>
      </c>
      <c r="Z4">
        <v>6936.4392900000003</v>
      </c>
      <c r="AA4">
        <v>6821.2122230000004</v>
      </c>
      <c r="AB4">
        <v>6673.858115</v>
      </c>
      <c r="AC4">
        <v>6498.7628219999997</v>
      </c>
      <c r="AD4">
        <v>6302.4024499999996</v>
      </c>
      <c r="AE4">
        <v>6091.313169</v>
      </c>
      <c r="AF4">
        <v>5872.0704560000004</v>
      </c>
      <c r="AG4">
        <v>5651.5012930000003</v>
      </c>
      <c r="AH4">
        <v>5437.2769870000002</v>
      </c>
      <c r="AI4">
        <v>5238.6272660000004</v>
      </c>
      <c r="AJ4">
        <v>5066.6857040000004</v>
      </c>
      <c r="AK4">
        <v>4935.2666280000003</v>
      </c>
    </row>
    <row r="5" spans="1:37">
      <c r="A5" t="s">
        <v>479</v>
      </c>
      <c r="B5">
        <v>11651.815259999999</v>
      </c>
      <c r="C5">
        <v>11916.97978</v>
      </c>
      <c r="D5">
        <v>12133.82684</v>
      </c>
      <c r="E5">
        <v>12378.73897</v>
      </c>
      <c r="F5">
        <v>12689.562400000001</v>
      </c>
      <c r="G5">
        <v>13031.643599999999</v>
      </c>
      <c r="H5">
        <v>13509.242819999999</v>
      </c>
      <c r="I5">
        <v>14372.52044</v>
      </c>
      <c r="J5">
        <v>15601.795480000001</v>
      </c>
      <c r="K5">
        <v>16788.243729999998</v>
      </c>
      <c r="L5">
        <v>17672.113809999999</v>
      </c>
      <c r="M5">
        <v>18353.292020000001</v>
      </c>
      <c r="N5">
        <v>18979.564709999999</v>
      </c>
      <c r="O5">
        <v>19667.439600000002</v>
      </c>
      <c r="P5">
        <v>20485.300350000001</v>
      </c>
      <c r="Q5">
        <v>21460.33812</v>
      </c>
      <c r="R5">
        <v>21752.536660000002</v>
      </c>
      <c r="S5">
        <v>21951.611239999998</v>
      </c>
      <c r="T5">
        <v>22156.642589999999</v>
      </c>
      <c r="U5">
        <v>22382.87743</v>
      </c>
      <c r="V5">
        <v>22627.37486</v>
      </c>
      <c r="W5">
        <v>22883.169330000001</v>
      </c>
      <c r="X5">
        <v>23142.3138</v>
      </c>
      <c r="Y5">
        <v>23396.623220000001</v>
      </c>
      <c r="Z5">
        <v>23637.825049999999</v>
      </c>
      <c r="AA5">
        <v>23857.572830000001</v>
      </c>
      <c r="AB5">
        <v>24056.440559999999</v>
      </c>
      <c r="AC5">
        <v>24242.5128</v>
      </c>
      <c r="AD5">
        <v>24420.090459999999</v>
      </c>
      <c r="AE5">
        <v>24592.59592</v>
      </c>
      <c r="AF5">
        <v>24763.22783</v>
      </c>
      <c r="AG5">
        <v>24934.877199999999</v>
      </c>
      <c r="AH5">
        <v>25110.086579999999</v>
      </c>
      <c r="AI5">
        <v>25291.11001</v>
      </c>
      <c r="AJ5">
        <v>25479.86536</v>
      </c>
      <c r="AK5">
        <v>25677.874879999999</v>
      </c>
    </row>
    <row r="6" spans="1:37">
      <c r="A6" t="s">
        <v>480</v>
      </c>
      <c r="B6">
        <v>7532</v>
      </c>
      <c r="C6">
        <v>7642.0958549999996</v>
      </c>
      <c r="D6">
        <v>7742.733604</v>
      </c>
      <c r="E6">
        <v>7896.6287730000004</v>
      </c>
      <c r="F6">
        <v>8140.4894400000003</v>
      </c>
      <c r="G6">
        <v>8447.3053639999998</v>
      </c>
      <c r="H6">
        <v>8879.0895139999993</v>
      </c>
      <c r="I6">
        <v>9119.2407330000005</v>
      </c>
      <c r="J6">
        <v>9322.3596440000001</v>
      </c>
      <c r="K6">
        <v>9498.5316409999996</v>
      </c>
      <c r="L6">
        <v>9642.0811940000003</v>
      </c>
      <c r="M6">
        <v>9845.9078609999997</v>
      </c>
      <c r="N6">
        <v>10229.681269999999</v>
      </c>
      <c r="O6">
        <v>10856.915590000001</v>
      </c>
      <c r="P6">
        <v>11756.79889</v>
      </c>
      <c r="Q6">
        <v>12867.998439999999</v>
      </c>
      <c r="R6">
        <v>13203.61729</v>
      </c>
      <c r="S6">
        <v>13255.743700000001</v>
      </c>
      <c r="T6">
        <v>13233.98633</v>
      </c>
      <c r="U6">
        <v>13212.090819999999</v>
      </c>
      <c r="V6">
        <v>13209.849539999999</v>
      </c>
      <c r="W6">
        <v>13226.004499999999</v>
      </c>
      <c r="X6">
        <v>13250.62571</v>
      </c>
      <c r="Y6">
        <v>13270.09404</v>
      </c>
      <c r="Z6">
        <v>13269.122670000001</v>
      </c>
      <c r="AA6">
        <v>13231.71004</v>
      </c>
      <c r="AB6">
        <v>13152.470660000001</v>
      </c>
      <c r="AC6">
        <v>13038.53045</v>
      </c>
      <c r="AD6">
        <v>12896.2392</v>
      </c>
      <c r="AE6">
        <v>12731.4316</v>
      </c>
      <c r="AF6">
        <v>12549.723819999999</v>
      </c>
      <c r="AG6">
        <v>12356.48753</v>
      </c>
      <c r="AH6">
        <v>12157.04803</v>
      </c>
      <c r="AI6">
        <v>11957.033380000001</v>
      </c>
      <c r="AJ6">
        <v>11762.482550000001</v>
      </c>
      <c r="AK6">
        <v>11580.15004</v>
      </c>
    </row>
    <row r="7" spans="1:37">
      <c r="A7" t="s">
        <v>481</v>
      </c>
      <c r="B7">
        <v>14205.15351</v>
      </c>
      <c r="C7">
        <v>14566.04702</v>
      </c>
      <c r="D7">
        <v>14873.455169999999</v>
      </c>
      <c r="E7">
        <v>15241.802180000001</v>
      </c>
      <c r="F7">
        <v>15729.278630000001</v>
      </c>
      <c r="G7">
        <v>16276.56292</v>
      </c>
      <c r="H7">
        <v>17011.63941</v>
      </c>
      <c r="I7">
        <v>18123.24121</v>
      </c>
      <c r="J7">
        <v>19637.16966</v>
      </c>
      <c r="K7">
        <v>21087.08884</v>
      </c>
      <c r="L7">
        <v>22155.81193</v>
      </c>
      <c r="M7">
        <v>22988.715260000001</v>
      </c>
      <c r="N7">
        <v>23821.99221</v>
      </c>
      <c r="O7">
        <v>24832.088479999999</v>
      </c>
      <c r="P7">
        <v>26117.940859999999</v>
      </c>
      <c r="Q7">
        <v>27689.134249999999</v>
      </c>
      <c r="R7">
        <v>28184.84002</v>
      </c>
      <c r="S7">
        <v>28463.911540000001</v>
      </c>
      <c r="T7">
        <v>28714.42482</v>
      </c>
      <c r="U7">
        <v>28978.306039999999</v>
      </c>
      <c r="V7">
        <v>29259.276419999998</v>
      </c>
      <c r="W7">
        <v>29549.37989</v>
      </c>
      <c r="X7">
        <v>29835.95246</v>
      </c>
      <c r="Y7">
        <v>30104.08295</v>
      </c>
      <c r="Z7">
        <v>30337.66459</v>
      </c>
      <c r="AA7">
        <v>30519.967420000001</v>
      </c>
      <c r="AB7">
        <v>30649.819619999998</v>
      </c>
      <c r="AC7">
        <v>30740.631440000001</v>
      </c>
      <c r="AD7">
        <v>30800.67585</v>
      </c>
      <c r="AE7">
        <v>30836.81712</v>
      </c>
      <c r="AF7">
        <v>30855.475259999999</v>
      </c>
      <c r="AG7">
        <v>30862.442080000001</v>
      </c>
      <c r="AH7">
        <v>30862.828440000001</v>
      </c>
      <c r="AI7">
        <v>30861.222430000002</v>
      </c>
      <c r="AJ7">
        <v>30861.629720000001</v>
      </c>
      <c r="AK7">
        <v>30867.448499999999</v>
      </c>
    </row>
    <row r="8" spans="1:37">
      <c r="A8" t="s">
        <v>482</v>
      </c>
      <c r="B8">
        <v>2263.6441289999998</v>
      </c>
      <c r="C8">
        <v>2277.451008</v>
      </c>
      <c r="D8">
        <v>2287.0938259999998</v>
      </c>
      <c r="E8">
        <v>2316.1327580000002</v>
      </c>
      <c r="F8">
        <v>2381.258851</v>
      </c>
      <c r="G8">
        <v>2481.0243580000001</v>
      </c>
      <c r="H8">
        <v>2653.1988889999998</v>
      </c>
      <c r="I8">
        <v>2641.8380269999998</v>
      </c>
      <c r="J8">
        <v>2556.0451269999999</v>
      </c>
      <c r="K8">
        <v>2464.515234</v>
      </c>
      <c r="L8">
        <v>2419.523811</v>
      </c>
      <c r="M8">
        <v>2468.1805749999999</v>
      </c>
      <c r="N8">
        <v>2641.4128839999998</v>
      </c>
      <c r="O8">
        <v>2942.5124959999998</v>
      </c>
      <c r="P8">
        <v>3369.913098</v>
      </c>
      <c r="Q8">
        <v>3879.8068320000002</v>
      </c>
      <c r="R8">
        <v>4007.6038319999998</v>
      </c>
      <c r="S8">
        <v>3975.4785320000001</v>
      </c>
      <c r="T8">
        <v>3903.9383929999999</v>
      </c>
      <c r="U8">
        <v>3840.0480640000001</v>
      </c>
      <c r="V8">
        <v>3796.9670689999998</v>
      </c>
      <c r="W8">
        <v>3774.4679030000002</v>
      </c>
      <c r="X8">
        <v>3767.3823739999998</v>
      </c>
      <c r="Y8">
        <v>3768.868524</v>
      </c>
      <c r="Z8">
        <v>3771.5324139999998</v>
      </c>
      <c r="AA8">
        <v>3767.8226880000002</v>
      </c>
      <c r="AB8">
        <v>3753.9824079999999</v>
      </c>
      <c r="AC8">
        <v>3731.6282449999999</v>
      </c>
      <c r="AD8">
        <v>3703.1333570000002</v>
      </c>
      <c r="AE8">
        <v>3670.8761610000001</v>
      </c>
      <c r="AF8">
        <v>3637.227042</v>
      </c>
      <c r="AG8">
        <v>3604.6262849999998</v>
      </c>
      <c r="AH8">
        <v>3575.798354</v>
      </c>
      <c r="AI8">
        <v>3554.005193</v>
      </c>
      <c r="AJ8">
        <v>3543.1650030000001</v>
      </c>
      <c r="AK8">
        <v>3548.1226379999998</v>
      </c>
    </row>
    <row r="9" spans="1:37">
      <c r="A9" t="s">
        <v>483</v>
      </c>
      <c r="B9">
        <v>2698.017621</v>
      </c>
      <c r="C9">
        <v>2698.2532460000002</v>
      </c>
      <c r="D9">
        <v>2698.3565400000002</v>
      </c>
      <c r="E9">
        <v>2699.4410419999999</v>
      </c>
      <c r="F9">
        <v>2701.1793130000001</v>
      </c>
      <c r="G9">
        <v>2702.6768010000001</v>
      </c>
      <c r="H9">
        <v>2704.4526430000001</v>
      </c>
      <c r="I9">
        <v>2707.2772369999998</v>
      </c>
      <c r="J9">
        <v>2711.1653970000002</v>
      </c>
      <c r="K9">
        <v>2715.0190560000001</v>
      </c>
      <c r="L9">
        <v>2718.322506</v>
      </c>
      <c r="M9">
        <v>2721.375454</v>
      </c>
      <c r="N9">
        <v>2724.512972</v>
      </c>
      <c r="O9">
        <v>2728.0193640000002</v>
      </c>
      <c r="P9">
        <v>2732.095738</v>
      </c>
      <c r="Q9">
        <v>2736.8233129999999</v>
      </c>
      <c r="R9">
        <v>2740.7072539999999</v>
      </c>
      <c r="S9">
        <v>2744.5231359999998</v>
      </c>
      <c r="T9">
        <v>2748.3767149999999</v>
      </c>
      <c r="U9">
        <v>2752.2693469999999</v>
      </c>
      <c r="V9">
        <v>2756.1716099999999</v>
      </c>
      <c r="W9">
        <v>2760.0433670000002</v>
      </c>
      <c r="X9">
        <v>2763.8396170000001</v>
      </c>
      <c r="Y9">
        <v>2767.5091219999999</v>
      </c>
      <c r="Z9">
        <v>2770.993078</v>
      </c>
      <c r="AA9">
        <v>2774.224588</v>
      </c>
      <c r="AB9">
        <v>2777.3207440000001</v>
      </c>
      <c r="AC9">
        <v>2780.4649100000001</v>
      </c>
      <c r="AD9">
        <v>2783.6614749999999</v>
      </c>
      <c r="AE9">
        <v>2786.9246349999999</v>
      </c>
      <c r="AF9">
        <v>2790.2786019999999</v>
      </c>
      <c r="AG9">
        <v>2793.7537950000001</v>
      </c>
      <c r="AH9">
        <v>2797.3824869999999</v>
      </c>
      <c r="AI9">
        <v>2801.1965749999999</v>
      </c>
      <c r="AJ9">
        <v>2805.2287849999998</v>
      </c>
      <c r="AK9">
        <v>2809.5126300000002</v>
      </c>
    </row>
    <row r="10" spans="1:37">
      <c r="A10" t="s">
        <v>97</v>
      </c>
      <c r="B10">
        <v>3392.8195249999999</v>
      </c>
      <c r="C10">
        <v>3436.211041</v>
      </c>
      <c r="D10">
        <v>3478.6179940000002</v>
      </c>
      <c r="E10">
        <v>3523.650412</v>
      </c>
      <c r="F10">
        <v>3584.3362120000002</v>
      </c>
      <c r="G10">
        <v>3651.798346</v>
      </c>
      <c r="H10">
        <v>3707.8362320000001</v>
      </c>
      <c r="I10">
        <v>3754.2517330000001</v>
      </c>
      <c r="J10">
        <v>3794.1308199999999</v>
      </c>
      <c r="K10">
        <v>3831.1338660000001</v>
      </c>
      <c r="L10">
        <v>3866.4086339999999</v>
      </c>
      <c r="M10">
        <v>3898.379308</v>
      </c>
      <c r="N10">
        <v>3925.2474440000001</v>
      </c>
      <c r="O10">
        <v>3946.5995619999999</v>
      </c>
      <c r="P10">
        <v>3963.0894960000001</v>
      </c>
      <c r="Q10">
        <v>3976.0980239999999</v>
      </c>
      <c r="R10">
        <v>3987.4709149999999</v>
      </c>
      <c r="S10">
        <v>3998.46047</v>
      </c>
      <c r="T10">
        <v>4009.5712939999999</v>
      </c>
      <c r="U10">
        <v>4021.0346340000001</v>
      </c>
      <c r="V10">
        <v>4033.0718579999998</v>
      </c>
      <c r="W10">
        <v>4045.8265430000001</v>
      </c>
      <c r="X10">
        <v>4059.048464</v>
      </c>
      <c r="Y10">
        <v>4072.2844749999999</v>
      </c>
      <c r="Z10">
        <v>4084.984907</v>
      </c>
      <c r="AA10">
        <v>4096.5560539999997</v>
      </c>
      <c r="AB10">
        <v>4106.5142150000001</v>
      </c>
      <c r="AC10">
        <v>4114.860017</v>
      </c>
      <c r="AD10">
        <v>4121.9238530000002</v>
      </c>
      <c r="AE10">
        <v>4128.1169280000004</v>
      </c>
      <c r="AF10">
        <v>4133.8784859999996</v>
      </c>
      <c r="AG10">
        <v>4139.3442050000003</v>
      </c>
      <c r="AH10">
        <v>4144.4102130000001</v>
      </c>
      <c r="AI10">
        <v>4149.116344</v>
      </c>
      <c r="AJ10">
        <v>4153.5701010000002</v>
      </c>
      <c r="AK10">
        <v>4157.9009210000004</v>
      </c>
    </row>
    <row r="11" spans="1:37">
      <c r="A11" t="s">
        <v>98</v>
      </c>
      <c r="B11">
        <v>16808.7</v>
      </c>
      <c r="C11">
        <v>17099.806840000001</v>
      </c>
      <c r="D11">
        <v>17381.929380000001</v>
      </c>
      <c r="E11">
        <v>17807.64977</v>
      </c>
      <c r="F11">
        <v>18437.63653</v>
      </c>
      <c r="G11">
        <v>19184.010869999998</v>
      </c>
      <c r="H11">
        <v>20013.456819999999</v>
      </c>
      <c r="I11">
        <v>20964.699400000001</v>
      </c>
      <c r="J11">
        <v>22064.857499999998</v>
      </c>
      <c r="K11">
        <v>23288.741470000001</v>
      </c>
      <c r="L11">
        <v>24592.873449999999</v>
      </c>
      <c r="M11">
        <v>25963.18895</v>
      </c>
      <c r="N11">
        <v>27414.075250000002</v>
      </c>
      <c r="O11">
        <v>28974.85485</v>
      </c>
      <c r="P11">
        <v>30677.055179999999</v>
      </c>
      <c r="Q11">
        <v>32549.378499999999</v>
      </c>
      <c r="R11">
        <v>34454.583630000001</v>
      </c>
      <c r="S11">
        <v>36471.003490000003</v>
      </c>
      <c r="T11">
        <v>38652.190790000001</v>
      </c>
      <c r="U11">
        <v>41023.375760000003</v>
      </c>
      <c r="V11">
        <v>43594.316760000002</v>
      </c>
      <c r="W11">
        <v>46366.118049999997</v>
      </c>
      <c r="X11">
        <v>49333.221420000002</v>
      </c>
      <c r="Y11">
        <v>52483.403160000002</v>
      </c>
      <c r="Z11">
        <v>55796.88293</v>
      </c>
      <c r="AA11">
        <v>59245.184759999996</v>
      </c>
      <c r="AB11">
        <v>62825.294869999998</v>
      </c>
      <c r="AC11">
        <v>66565.471720000001</v>
      </c>
      <c r="AD11">
        <v>70483.358099999998</v>
      </c>
      <c r="AE11">
        <v>74591.188320000001</v>
      </c>
      <c r="AF11">
        <v>78899.327130000005</v>
      </c>
      <c r="AG11">
        <v>83417.689790000004</v>
      </c>
      <c r="AH11">
        <v>88156.573480000006</v>
      </c>
      <c r="AI11">
        <v>93127.299960000004</v>
      </c>
      <c r="AJ11">
        <v>98342.309599999993</v>
      </c>
      <c r="AK11">
        <v>103815.21859999999</v>
      </c>
    </row>
    <row r="12" spans="1:37">
      <c r="A12" t="s">
        <v>211</v>
      </c>
      <c r="B12">
        <v>78446.300010000006</v>
      </c>
      <c r="C12">
        <v>79547.086580000003</v>
      </c>
      <c r="D12">
        <v>80646.797290000002</v>
      </c>
      <c r="E12">
        <v>82887.701400000005</v>
      </c>
      <c r="F12">
        <v>86173.643419999993</v>
      </c>
      <c r="G12">
        <v>89610.486340000003</v>
      </c>
      <c r="H12">
        <v>93222.277589999998</v>
      </c>
      <c r="I12">
        <v>97099.328290000005</v>
      </c>
      <c r="J12">
        <v>101262.5092</v>
      </c>
      <c r="K12">
        <v>105684.5016</v>
      </c>
      <c r="L12">
        <v>110341.3245</v>
      </c>
      <c r="M12">
        <v>115229.4206</v>
      </c>
      <c r="N12">
        <v>120366.7496</v>
      </c>
      <c r="O12">
        <v>125782.8787</v>
      </c>
      <c r="P12">
        <v>131512.1678</v>
      </c>
      <c r="Q12">
        <v>137599.37390000001</v>
      </c>
      <c r="R12">
        <v>144519.51790000001</v>
      </c>
      <c r="S12">
        <v>152299.90580000001</v>
      </c>
      <c r="T12">
        <v>160850.89009999999</v>
      </c>
      <c r="U12">
        <v>170119.10930000001</v>
      </c>
      <c r="V12">
        <v>180062.64430000001</v>
      </c>
      <c r="W12">
        <v>190635.32019999999</v>
      </c>
      <c r="X12">
        <v>201776.4712</v>
      </c>
      <c r="Y12">
        <v>213404.00760000001</v>
      </c>
      <c r="Z12">
        <v>225410.0276</v>
      </c>
      <c r="AA12">
        <v>237658.0864</v>
      </c>
      <c r="AB12">
        <v>250214.25959999999</v>
      </c>
      <c r="AC12">
        <v>263269.38339999999</v>
      </c>
      <c r="AD12">
        <v>276850.36440000002</v>
      </c>
      <c r="AE12">
        <v>290988.68949999998</v>
      </c>
      <c r="AF12">
        <v>305720.78259999998</v>
      </c>
      <c r="AG12">
        <v>321087.86170000001</v>
      </c>
      <c r="AH12">
        <v>337135.64399999997</v>
      </c>
      <c r="AI12">
        <v>353914.19870000001</v>
      </c>
      <c r="AJ12">
        <v>371478.12800000003</v>
      </c>
      <c r="AK12">
        <v>389886.35800000001</v>
      </c>
    </row>
    <row r="13" spans="1:37">
      <c r="A13" t="s">
        <v>217</v>
      </c>
      <c r="B13">
        <v>150502.7647</v>
      </c>
      <c r="C13">
        <v>152874.29740000001</v>
      </c>
      <c r="D13">
        <v>155181.16080000001</v>
      </c>
      <c r="E13">
        <v>159396.25700000001</v>
      </c>
      <c r="F13">
        <v>165576.8253</v>
      </c>
      <c r="G13">
        <v>172248.4791</v>
      </c>
      <c r="H13">
        <v>179433.04790000001</v>
      </c>
      <c r="I13">
        <v>187322.4565</v>
      </c>
      <c r="J13">
        <v>196005.2769</v>
      </c>
      <c r="K13">
        <v>205150.23730000001</v>
      </c>
      <c r="L13">
        <v>214492.3223</v>
      </c>
      <c r="M13">
        <v>224120.0196</v>
      </c>
      <c r="N13">
        <v>234242.3278</v>
      </c>
      <c r="O13">
        <v>245058.02849999999</v>
      </c>
      <c r="P13">
        <v>256719.54730000001</v>
      </c>
      <c r="Q13">
        <v>269318.92090000003</v>
      </c>
      <c r="R13">
        <v>282236.80839999998</v>
      </c>
      <c r="S13">
        <v>296357.59490000003</v>
      </c>
      <c r="T13">
        <v>311770.42129999999</v>
      </c>
      <c r="U13">
        <v>328459.95610000001</v>
      </c>
      <c r="V13">
        <v>346373.68969999999</v>
      </c>
      <c r="W13">
        <v>365429.97970000003</v>
      </c>
      <c r="X13">
        <v>385512.25060000003</v>
      </c>
      <c r="Y13">
        <v>406461.71169999999</v>
      </c>
      <c r="Z13">
        <v>428071.58299999998</v>
      </c>
      <c r="AA13">
        <v>450083.17290000001</v>
      </c>
      <c r="AB13">
        <v>472575.17239999998</v>
      </c>
      <c r="AC13">
        <v>495872.43930000003</v>
      </c>
      <c r="AD13">
        <v>520057.92119999998</v>
      </c>
      <c r="AE13">
        <v>545203.7635</v>
      </c>
      <c r="AF13">
        <v>571385.40830000001</v>
      </c>
      <c r="AG13">
        <v>598684.27709999995</v>
      </c>
      <c r="AH13">
        <v>627188.4216</v>
      </c>
      <c r="AI13">
        <v>656992.95330000005</v>
      </c>
      <c r="AJ13">
        <v>688200.14749999996</v>
      </c>
      <c r="AK13">
        <v>720919.04619999998</v>
      </c>
    </row>
    <row r="14" spans="1:37">
      <c r="A14" t="s">
        <v>249</v>
      </c>
      <c r="B14">
        <v>542</v>
      </c>
      <c r="C14">
        <v>554.43031259999998</v>
      </c>
      <c r="D14">
        <v>567.05901089999998</v>
      </c>
      <c r="E14">
        <v>581.47676060000003</v>
      </c>
      <c r="F14">
        <v>599.91273839999997</v>
      </c>
      <c r="G14">
        <v>621.15851959999998</v>
      </c>
      <c r="H14">
        <v>781.88616790000003</v>
      </c>
      <c r="I14">
        <v>779.92098180000005</v>
      </c>
      <c r="J14">
        <v>707.79259820000004</v>
      </c>
      <c r="K14">
        <v>636.31151729999999</v>
      </c>
      <c r="L14">
        <v>591.32597380000004</v>
      </c>
      <c r="M14">
        <v>576.32680379999999</v>
      </c>
      <c r="N14">
        <v>599.964068</v>
      </c>
      <c r="O14">
        <v>653.04994009999996</v>
      </c>
      <c r="P14">
        <v>729.92105460000005</v>
      </c>
      <c r="Q14">
        <v>805.2631887</v>
      </c>
      <c r="R14">
        <v>766.10087309999994</v>
      </c>
      <c r="S14">
        <v>698.85362940000005</v>
      </c>
      <c r="T14">
        <v>635.65069300000005</v>
      </c>
      <c r="U14">
        <v>583.81729029999997</v>
      </c>
      <c r="V14">
        <v>542.89473180000005</v>
      </c>
      <c r="W14">
        <v>510.76136100000002</v>
      </c>
      <c r="X14">
        <v>485.40585620000002</v>
      </c>
      <c r="Y14">
        <v>465.3094284</v>
      </c>
      <c r="Z14">
        <v>449.42868759999999</v>
      </c>
      <c r="AA14">
        <v>437.09976110000002</v>
      </c>
      <c r="AB14">
        <v>428.2160599</v>
      </c>
      <c r="AC14">
        <v>423.144114</v>
      </c>
      <c r="AD14">
        <v>422.31031200000001</v>
      </c>
      <c r="AE14">
        <v>426.1859882</v>
      </c>
      <c r="AF14">
        <v>435.33111129999998</v>
      </c>
      <c r="AG14">
        <v>450.4435431</v>
      </c>
      <c r="AH14">
        <v>472.41034209999998</v>
      </c>
      <c r="AI14">
        <v>502.3579378</v>
      </c>
      <c r="AJ14">
        <v>541.69955449999998</v>
      </c>
      <c r="AK14">
        <v>592.19244019999996</v>
      </c>
    </row>
    <row r="15" spans="1:37">
      <c r="A15" t="s">
        <v>250</v>
      </c>
      <c r="B15">
        <v>216</v>
      </c>
      <c r="C15">
        <v>219.514161</v>
      </c>
      <c r="D15">
        <v>223.34945999999999</v>
      </c>
      <c r="E15">
        <v>229.0885735</v>
      </c>
      <c r="F15">
        <v>237.5232796</v>
      </c>
      <c r="G15">
        <v>248.024271</v>
      </c>
      <c r="H15">
        <v>263.86370599999998</v>
      </c>
      <c r="I15">
        <v>280.12036380000001</v>
      </c>
      <c r="J15">
        <v>291.73527200000001</v>
      </c>
      <c r="K15">
        <v>299.64110799999997</v>
      </c>
      <c r="L15">
        <v>306.15405509999999</v>
      </c>
      <c r="M15">
        <v>315.40008790000002</v>
      </c>
      <c r="N15">
        <v>328.65881910000002</v>
      </c>
      <c r="O15">
        <v>345.55137070000001</v>
      </c>
      <c r="P15">
        <v>365.0417023</v>
      </c>
      <c r="Q15">
        <v>385.89287159999998</v>
      </c>
      <c r="R15">
        <v>400.86918910000003</v>
      </c>
      <c r="S15">
        <v>413.5506714</v>
      </c>
      <c r="T15">
        <v>425.6686325</v>
      </c>
      <c r="U15">
        <v>437.981176</v>
      </c>
      <c r="V15">
        <v>450.78798510000001</v>
      </c>
      <c r="W15">
        <v>464.18488259999998</v>
      </c>
      <c r="X15">
        <v>478.18026709999998</v>
      </c>
      <c r="Y15">
        <v>492.74846739999998</v>
      </c>
      <c r="Z15">
        <v>507.8522552</v>
      </c>
      <c r="AA15">
        <v>523.45238629999994</v>
      </c>
      <c r="AB15">
        <v>539.55344030000003</v>
      </c>
      <c r="AC15">
        <v>556.22025880000001</v>
      </c>
      <c r="AD15">
        <v>573.52582180000002</v>
      </c>
      <c r="AE15">
        <v>591.53455020000001</v>
      </c>
      <c r="AF15">
        <v>610.30176340000003</v>
      </c>
      <c r="AG15">
        <v>629.87627780000003</v>
      </c>
      <c r="AH15">
        <v>650.30399290000003</v>
      </c>
      <c r="AI15">
        <v>671.63029310000002</v>
      </c>
      <c r="AJ15">
        <v>693.90000339999995</v>
      </c>
      <c r="AK15">
        <v>717.15791999999999</v>
      </c>
    </row>
    <row r="16" spans="1:37">
      <c r="A16" t="s">
        <v>484</v>
      </c>
      <c r="B16">
        <v>396.00360000000001</v>
      </c>
      <c r="C16">
        <v>406.69549280000001</v>
      </c>
      <c r="D16">
        <v>421.34275129999997</v>
      </c>
      <c r="E16">
        <v>441.92637830000001</v>
      </c>
      <c r="F16">
        <v>469.08867659999999</v>
      </c>
      <c r="G16">
        <v>501.27940510000002</v>
      </c>
      <c r="H16">
        <v>542.56629859999998</v>
      </c>
      <c r="I16">
        <v>610.84527509999998</v>
      </c>
      <c r="J16">
        <v>694.97394799999995</v>
      </c>
      <c r="K16">
        <v>759.48340859999996</v>
      </c>
      <c r="L16">
        <v>799.49276989999998</v>
      </c>
      <c r="M16">
        <v>832.70690639999998</v>
      </c>
      <c r="N16">
        <v>868.0910768</v>
      </c>
      <c r="O16">
        <v>909.09469190000004</v>
      </c>
      <c r="P16">
        <v>955.78910140000005</v>
      </c>
      <c r="Q16">
        <v>1006.677964</v>
      </c>
      <c r="R16">
        <v>1043.8115359999999</v>
      </c>
      <c r="S16">
        <v>1073.7179289999999</v>
      </c>
      <c r="T16">
        <v>1100.6868890000001</v>
      </c>
      <c r="U16">
        <v>1127.131427</v>
      </c>
      <c r="V16">
        <v>1154.2648119999999</v>
      </c>
      <c r="W16">
        <v>1182.6086769999999</v>
      </c>
      <c r="X16">
        <v>1212.311518</v>
      </c>
      <c r="Y16">
        <v>1243.334983</v>
      </c>
      <c r="Z16">
        <v>1275.5530650000001</v>
      </c>
      <c r="AA16">
        <v>1308.803827</v>
      </c>
      <c r="AB16">
        <v>1343.0219589999999</v>
      </c>
      <c r="AC16">
        <v>1378.29413</v>
      </c>
      <c r="AD16">
        <v>1414.737695</v>
      </c>
      <c r="AE16">
        <v>1452.456895</v>
      </c>
      <c r="AF16">
        <v>1491.537268</v>
      </c>
      <c r="AG16">
        <v>1532.0500030000001</v>
      </c>
      <c r="AH16">
        <v>1574.06044</v>
      </c>
      <c r="AI16">
        <v>1617.633761</v>
      </c>
      <c r="AJ16">
        <v>1662.83457</v>
      </c>
      <c r="AK16">
        <v>1709.7283420000001</v>
      </c>
    </row>
    <row r="17" spans="1:37">
      <c r="A17" t="s">
        <v>248</v>
      </c>
      <c r="B17">
        <v>1109.2441289999999</v>
      </c>
      <c r="C17">
        <v>1096.4773250000001</v>
      </c>
      <c r="D17">
        <v>1075.070518</v>
      </c>
      <c r="E17">
        <v>1063.425336</v>
      </c>
      <c r="F17">
        <v>1074.5672199999999</v>
      </c>
      <c r="G17">
        <v>1110.4383479999999</v>
      </c>
      <c r="H17">
        <v>1064.749986</v>
      </c>
      <c r="I17">
        <v>970.70874030000004</v>
      </c>
      <c r="J17">
        <v>861.11734249999995</v>
      </c>
      <c r="K17">
        <v>768.55529079999997</v>
      </c>
      <c r="L17">
        <v>722.01968999999997</v>
      </c>
      <c r="M17">
        <v>743.20284040000001</v>
      </c>
      <c r="N17">
        <v>844.11447039999996</v>
      </c>
      <c r="O17">
        <v>1034.1505749999999</v>
      </c>
      <c r="P17">
        <v>1318.366125</v>
      </c>
      <c r="Q17">
        <v>1680.9973</v>
      </c>
      <c r="R17">
        <v>1795.8344090000001</v>
      </c>
      <c r="S17">
        <v>1788.3827309999999</v>
      </c>
      <c r="T17">
        <v>1740.9835270000001</v>
      </c>
      <c r="U17">
        <v>1690.197373</v>
      </c>
      <c r="V17">
        <v>1648.125982</v>
      </c>
      <c r="W17">
        <v>1616.044641</v>
      </c>
      <c r="X17">
        <v>1590.639287</v>
      </c>
      <c r="Y17">
        <v>1566.651046</v>
      </c>
      <c r="Z17">
        <v>1537.893198</v>
      </c>
      <c r="AA17">
        <v>1497.6802339999999</v>
      </c>
      <c r="AB17">
        <v>1442.4225939999999</v>
      </c>
      <c r="AC17">
        <v>1373.2181419999999</v>
      </c>
      <c r="AD17">
        <v>1291.822795</v>
      </c>
      <c r="AE17">
        <v>1199.9747789999999</v>
      </c>
      <c r="AF17">
        <v>1099.343621</v>
      </c>
      <c r="AG17">
        <v>991.55179539999995</v>
      </c>
      <c r="AH17">
        <v>878.32554300000004</v>
      </c>
      <c r="AI17">
        <v>761.68990240000005</v>
      </c>
      <c r="AJ17">
        <v>644.04057909999995</v>
      </c>
      <c r="AK17">
        <v>528.35514639999997</v>
      </c>
    </row>
    <row r="18" spans="1:37">
      <c r="A18" t="s">
        <v>485</v>
      </c>
      <c r="B18">
        <v>0.39639999999999997</v>
      </c>
      <c r="C18">
        <v>0.33371667630000001</v>
      </c>
      <c r="D18">
        <v>0.27208573079999998</v>
      </c>
      <c r="E18">
        <v>0.21570937100000001</v>
      </c>
      <c r="F18">
        <v>0.16693644329999999</v>
      </c>
      <c r="G18">
        <v>0.12381525559999999</v>
      </c>
      <c r="H18">
        <v>0.1327302766</v>
      </c>
      <c r="I18">
        <v>0.24266551110000001</v>
      </c>
      <c r="J18">
        <v>0.4259664145</v>
      </c>
      <c r="K18">
        <v>0.52390892820000001</v>
      </c>
      <c r="L18">
        <v>0.53132214479999995</v>
      </c>
      <c r="M18">
        <v>0.5439360996</v>
      </c>
      <c r="N18">
        <v>0.58444944190000003</v>
      </c>
      <c r="O18">
        <v>0.66591835970000002</v>
      </c>
      <c r="P18">
        <v>0.79511512559999997</v>
      </c>
      <c r="Q18">
        <v>0.97550771960000005</v>
      </c>
      <c r="R18">
        <v>0.9878252501</v>
      </c>
      <c r="S18">
        <v>0.97357061440000003</v>
      </c>
      <c r="T18">
        <v>0.94865223320000003</v>
      </c>
      <c r="U18">
        <v>0.92079675500000002</v>
      </c>
      <c r="V18">
        <v>0.89355720599999999</v>
      </c>
      <c r="W18">
        <v>0.86834093140000002</v>
      </c>
      <c r="X18">
        <v>0.84544489190000005</v>
      </c>
      <c r="Y18">
        <v>0.82459949759999995</v>
      </c>
      <c r="Z18">
        <v>0.80520829189999998</v>
      </c>
      <c r="AA18">
        <v>0.78647915059999995</v>
      </c>
      <c r="AB18">
        <v>0.7683549113</v>
      </c>
      <c r="AC18">
        <v>0.75160068550000003</v>
      </c>
      <c r="AD18">
        <v>0.7367330513</v>
      </c>
      <c r="AE18">
        <v>0.72394888260000001</v>
      </c>
      <c r="AF18">
        <v>0.71327789409999998</v>
      </c>
      <c r="AG18">
        <v>0.70466530199999999</v>
      </c>
      <c r="AH18">
        <v>0.69803616540000002</v>
      </c>
      <c r="AI18">
        <v>0.69329857449999999</v>
      </c>
      <c r="AJ18">
        <v>0.69029595700000002</v>
      </c>
      <c r="AK18">
        <v>0.68879011209999996</v>
      </c>
    </row>
    <row r="19" spans="1:37">
      <c r="A19" t="s">
        <v>486</v>
      </c>
      <c r="B19">
        <v>1154.0036</v>
      </c>
      <c r="C19">
        <v>1180.639966</v>
      </c>
      <c r="D19">
        <v>1211.7512220000001</v>
      </c>
      <c r="E19">
        <v>1252.491712</v>
      </c>
      <c r="F19">
        <v>1306.5246950000001</v>
      </c>
      <c r="G19">
        <v>1370.4621959999999</v>
      </c>
      <c r="H19">
        <v>1588.3161720000001</v>
      </c>
      <c r="I19">
        <v>1670.8866210000001</v>
      </c>
      <c r="J19">
        <v>1694.501818</v>
      </c>
      <c r="K19">
        <v>1695.4360340000001</v>
      </c>
      <c r="L19">
        <v>1696.9727989999999</v>
      </c>
      <c r="M19">
        <v>1724.433798</v>
      </c>
      <c r="N19">
        <v>1796.713964</v>
      </c>
      <c r="O19">
        <v>1907.696003</v>
      </c>
      <c r="P19">
        <v>2050.7518580000001</v>
      </c>
      <c r="Q19">
        <v>2197.8340240000002</v>
      </c>
      <c r="R19">
        <v>2210.781598</v>
      </c>
      <c r="S19">
        <v>2186.1222299999999</v>
      </c>
      <c r="T19">
        <v>2162.006214</v>
      </c>
      <c r="U19">
        <v>2148.9298939999999</v>
      </c>
      <c r="V19">
        <v>2147.947529</v>
      </c>
      <c r="W19">
        <v>2157.55492</v>
      </c>
      <c r="X19">
        <v>2175.8976419999999</v>
      </c>
      <c r="Y19">
        <v>2201.392879</v>
      </c>
      <c r="Z19">
        <v>2232.8340069999999</v>
      </c>
      <c r="AA19">
        <v>2269.3559749999999</v>
      </c>
      <c r="AB19">
        <v>2310.7914599999999</v>
      </c>
      <c r="AC19">
        <v>2357.6585030000001</v>
      </c>
      <c r="AD19">
        <v>2410.5738289999999</v>
      </c>
      <c r="AE19">
        <v>2470.1774340000002</v>
      </c>
      <c r="AF19">
        <v>2537.1701429999998</v>
      </c>
      <c r="AG19">
        <v>2612.3698239999999</v>
      </c>
      <c r="AH19">
        <v>2696.7747749999999</v>
      </c>
      <c r="AI19">
        <v>2791.6219919999999</v>
      </c>
      <c r="AJ19">
        <v>2898.4341279999999</v>
      </c>
      <c r="AK19">
        <v>3019.0787019999998</v>
      </c>
    </row>
    <row r="20" spans="1:37">
      <c r="A20" t="s">
        <v>487</v>
      </c>
      <c r="B20">
        <v>1109.640529</v>
      </c>
      <c r="C20">
        <v>1096.811042</v>
      </c>
      <c r="D20">
        <v>1075.3426039999999</v>
      </c>
      <c r="E20">
        <v>1063.6410450000001</v>
      </c>
      <c r="F20">
        <v>1074.734156</v>
      </c>
      <c r="G20">
        <v>1110.5621630000001</v>
      </c>
      <c r="H20">
        <v>1064.8827160000001</v>
      </c>
      <c r="I20">
        <v>970.95140579999997</v>
      </c>
      <c r="J20">
        <v>861.54330890000006</v>
      </c>
      <c r="K20">
        <v>769.07919979999997</v>
      </c>
      <c r="L20">
        <v>722.55101209999998</v>
      </c>
      <c r="M20">
        <v>743.74677650000001</v>
      </c>
      <c r="N20">
        <v>844.6989198</v>
      </c>
      <c r="O20">
        <v>1034.816493</v>
      </c>
      <c r="P20">
        <v>1319.1612399999999</v>
      </c>
      <c r="Q20">
        <v>1681.972808</v>
      </c>
      <c r="R20">
        <v>1796.822234</v>
      </c>
      <c r="S20">
        <v>1789.3563019999999</v>
      </c>
      <c r="T20">
        <v>1741.9321789999999</v>
      </c>
      <c r="U20">
        <v>1691.11817</v>
      </c>
      <c r="V20">
        <v>1649.01954</v>
      </c>
      <c r="W20">
        <v>1616.9129820000001</v>
      </c>
      <c r="X20">
        <v>1591.4847319999999</v>
      </c>
      <c r="Y20">
        <v>1567.475645</v>
      </c>
      <c r="Z20">
        <v>1538.698406</v>
      </c>
      <c r="AA20">
        <v>1498.466713</v>
      </c>
      <c r="AB20">
        <v>1443.190949</v>
      </c>
      <c r="AC20">
        <v>1373.969742</v>
      </c>
      <c r="AD20">
        <v>1292.559528</v>
      </c>
      <c r="AE20">
        <v>1200.6987280000001</v>
      </c>
      <c r="AF20">
        <v>1100.0568989999999</v>
      </c>
      <c r="AG20">
        <v>992.25646070000005</v>
      </c>
      <c r="AH20">
        <v>879.02357919999997</v>
      </c>
      <c r="AI20">
        <v>762.38320099999999</v>
      </c>
      <c r="AJ20">
        <v>644.73087499999997</v>
      </c>
      <c r="AK20">
        <v>529.04393649999997</v>
      </c>
    </row>
    <row r="21" spans="1:37">
      <c r="A21" t="s">
        <v>99</v>
      </c>
      <c r="B21">
        <v>3353.1214869999999</v>
      </c>
      <c r="C21">
        <v>3407.0923630000002</v>
      </c>
      <c r="D21">
        <v>3455.0852559999998</v>
      </c>
      <c r="E21">
        <v>3526.3756360000002</v>
      </c>
      <c r="F21">
        <v>3635.5350509999998</v>
      </c>
      <c r="G21">
        <v>3768.3737000000001</v>
      </c>
      <c r="H21">
        <v>3910.9774809999999</v>
      </c>
      <c r="I21">
        <v>4068.9320010000001</v>
      </c>
      <c r="J21">
        <v>4242.6483449999996</v>
      </c>
      <c r="K21">
        <v>4436.7638610000004</v>
      </c>
      <c r="L21">
        <v>4650.7813100000003</v>
      </c>
      <c r="M21">
        <v>4880.0651950000001</v>
      </c>
      <c r="N21">
        <v>5121.2157710000001</v>
      </c>
      <c r="O21">
        <v>5374.0945149999998</v>
      </c>
      <c r="P21">
        <v>5640.2663679999996</v>
      </c>
      <c r="Q21">
        <v>5923.4001330000001</v>
      </c>
      <c r="R21">
        <v>6262.1345709999996</v>
      </c>
      <c r="S21">
        <v>6659.2300059999998</v>
      </c>
      <c r="T21">
        <v>7110.5462319999997</v>
      </c>
      <c r="U21">
        <v>7613.122695</v>
      </c>
      <c r="V21">
        <v>8165.9329989999997</v>
      </c>
      <c r="W21">
        <v>8768.9097079999992</v>
      </c>
      <c r="X21">
        <v>9421.8306319999992</v>
      </c>
      <c r="Y21">
        <v>10123.52137</v>
      </c>
      <c r="Z21">
        <v>10871.300300000001</v>
      </c>
      <c r="AA21">
        <v>11660.58165</v>
      </c>
      <c r="AB21">
        <v>12490.82504</v>
      </c>
      <c r="AC21">
        <v>13367.34468</v>
      </c>
      <c r="AD21">
        <v>14294.36629</v>
      </c>
      <c r="AE21">
        <v>15275.284970000001</v>
      </c>
      <c r="AF21">
        <v>16313.119989999999</v>
      </c>
      <c r="AG21">
        <v>17410.748100000001</v>
      </c>
      <c r="AH21">
        <v>18571.094140000001</v>
      </c>
      <c r="AI21">
        <v>19797.283289999999</v>
      </c>
      <c r="AJ21">
        <v>21092.638449999999</v>
      </c>
      <c r="AK21">
        <v>22460.673760000001</v>
      </c>
    </row>
    <row r="22" spans="1:37">
      <c r="A22" t="s">
        <v>100</v>
      </c>
      <c r="B22">
        <v>2603.9507410000001</v>
      </c>
      <c r="C22">
        <v>2665.3262530000002</v>
      </c>
      <c r="D22">
        <v>2740.2968529999998</v>
      </c>
      <c r="E22">
        <v>2849.1341499999999</v>
      </c>
      <c r="F22">
        <v>3000.0236490000002</v>
      </c>
      <c r="G22">
        <v>3179.1880200000001</v>
      </c>
      <c r="H22">
        <v>3382.3204949999999</v>
      </c>
      <c r="I22">
        <v>3606.440689</v>
      </c>
      <c r="J22">
        <v>3853.8439360000002</v>
      </c>
      <c r="K22">
        <v>4127.3905940000004</v>
      </c>
      <c r="L22">
        <v>4429.6248349999996</v>
      </c>
      <c r="M22">
        <v>4764.739219</v>
      </c>
      <c r="N22">
        <v>5139.6430289999998</v>
      </c>
      <c r="O22">
        <v>5562.6788939999997</v>
      </c>
      <c r="P22">
        <v>6042.3319510000001</v>
      </c>
      <c r="Q22">
        <v>6585.880701</v>
      </c>
      <c r="R22">
        <v>7072.212278</v>
      </c>
      <c r="S22">
        <v>7515.787781</v>
      </c>
      <c r="T22">
        <v>7951.8281269999998</v>
      </c>
      <c r="U22">
        <v>8404.7173980000007</v>
      </c>
      <c r="V22">
        <v>8886.2658599999995</v>
      </c>
      <c r="W22">
        <v>9399.9883730000001</v>
      </c>
      <c r="X22">
        <v>9944.6537449999996</v>
      </c>
      <c r="Y22">
        <v>10516.29484</v>
      </c>
      <c r="Z22">
        <v>11109.068139999999</v>
      </c>
      <c r="AA22">
        <v>11715.501619999999</v>
      </c>
      <c r="AB22">
        <v>12332.68425</v>
      </c>
      <c r="AC22">
        <v>12963.88429</v>
      </c>
      <c r="AD22">
        <v>13611.418530000001</v>
      </c>
      <c r="AE22">
        <v>14276.81357</v>
      </c>
      <c r="AF22">
        <v>14961.19218</v>
      </c>
      <c r="AG22">
        <v>15665.528619999999</v>
      </c>
      <c r="AH22">
        <v>16390.882140000002</v>
      </c>
      <c r="AI22">
        <v>17138.58106</v>
      </c>
      <c r="AJ22">
        <v>17910.263070000001</v>
      </c>
      <c r="AK22">
        <v>18707.904279999999</v>
      </c>
    </row>
    <row r="23" spans="1:37">
      <c r="A23" t="s">
        <v>101</v>
      </c>
      <c r="B23">
        <v>8879.3744210000004</v>
      </c>
      <c r="C23">
        <v>9013.293662</v>
      </c>
      <c r="D23">
        <v>9133.7532680000004</v>
      </c>
      <c r="E23">
        <v>9337.5270569999993</v>
      </c>
      <c r="F23">
        <v>9656.0866050000004</v>
      </c>
      <c r="G23">
        <v>10031.68353</v>
      </c>
      <c r="H23">
        <v>10442.708769999999</v>
      </c>
      <c r="I23">
        <v>10875.67517</v>
      </c>
      <c r="J23">
        <v>11333.96423</v>
      </c>
      <c r="K23">
        <v>11828.14286</v>
      </c>
      <c r="L23">
        <v>12363.96832</v>
      </c>
      <c r="M23">
        <v>12943.402679999999</v>
      </c>
      <c r="N23">
        <v>13569.82209</v>
      </c>
      <c r="O23">
        <v>14246.868469999999</v>
      </c>
      <c r="P23">
        <v>14978.265380000001</v>
      </c>
      <c r="Q23">
        <v>15767.12635</v>
      </c>
      <c r="R23">
        <v>16666.392609999999</v>
      </c>
      <c r="S23">
        <v>17699.94238</v>
      </c>
      <c r="T23">
        <v>18866.2821</v>
      </c>
      <c r="U23">
        <v>20160.089390000001</v>
      </c>
      <c r="V23">
        <v>21577.450649999999</v>
      </c>
      <c r="W23">
        <v>23115.366910000001</v>
      </c>
      <c r="X23">
        <v>24769.968629999999</v>
      </c>
      <c r="Y23">
        <v>26534.88883</v>
      </c>
      <c r="Z23">
        <v>28399.94658</v>
      </c>
      <c r="AA23">
        <v>30350.114020000001</v>
      </c>
      <c r="AB23">
        <v>32385.781419999999</v>
      </c>
      <c r="AC23">
        <v>34524.76685</v>
      </c>
      <c r="AD23">
        <v>36776.54898</v>
      </c>
      <c r="AE23">
        <v>39147.124589999999</v>
      </c>
      <c r="AF23">
        <v>41641.575409999998</v>
      </c>
      <c r="AG23">
        <v>44264.954100000003</v>
      </c>
      <c r="AH23">
        <v>47022.661840000001</v>
      </c>
      <c r="AI23">
        <v>49920.717019999996</v>
      </c>
      <c r="AJ23">
        <v>52965.809520000003</v>
      </c>
      <c r="AK23">
        <v>56165.333789999997</v>
      </c>
    </row>
    <row r="24" spans="1:37">
      <c r="A24" t="s">
        <v>102</v>
      </c>
      <c r="B24">
        <v>1590.655315</v>
      </c>
      <c r="C24">
        <v>1620.5690669999999</v>
      </c>
      <c r="D24">
        <v>1646.845309</v>
      </c>
      <c r="E24">
        <v>1673.9241420000001</v>
      </c>
      <c r="F24">
        <v>1706.4658400000001</v>
      </c>
      <c r="G24">
        <v>1743.0712590000001</v>
      </c>
      <c r="H24">
        <v>1791.1132580000001</v>
      </c>
      <c r="I24">
        <v>1882.307689</v>
      </c>
      <c r="J24">
        <v>2031.464948</v>
      </c>
      <c r="K24">
        <v>2208.2929880000002</v>
      </c>
      <c r="L24">
        <v>2374.4907090000002</v>
      </c>
      <c r="M24">
        <v>2517.507126</v>
      </c>
      <c r="N24">
        <v>2643.4081219999998</v>
      </c>
      <c r="O24">
        <v>2765.5558500000002</v>
      </c>
      <c r="P24">
        <v>2897.0429869999998</v>
      </c>
      <c r="Q24">
        <v>3047.583858</v>
      </c>
      <c r="R24">
        <v>3148.4758529999999</v>
      </c>
      <c r="S24">
        <v>3219.2820700000002</v>
      </c>
      <c r="T24">
        <v>3276.0345219999999</v>
      </c>
      <c r="U24">
        <v>3325.2621559999998</v>
      </c>
      <c r="V24">
        <v>3369.0445770000001</v>
      </c>
      <c r="W24">
        <v>3407.8286840000001</v>
      </c>
      <c r="X24">
        <v>3441.4420639999998</v>
      </c>
      <c r="Y24">
        <v>3469.4224989999998</v>
      </c>
      <c r="Z24">
        <v>3491.1245370000001</v>
      </c>
      <c r="AA24">
        <v>3505.763504</v>
      </c>
      <c r="AB24">
        <v>3513.469705</v>
      </c>
      <c r="AC24">
        <v>3515.4884889999998</v>
      </c>
      <c r="AD24">
        <v>3512.93307</v>
      </c>
      <c r="AE24">
        <v>3506.7027720000001</v>
      </c>
      <c r="AF24">
        <v>3497.5596220000002</v>
      </c>
      <c r="AG24">
        <v>3486.155064</v>
      </c>
      <c r="AH24">
        <v>3473.045885</v>
      </c>
      <c r="AI24">
        <v>3458.7150740000002</v>
      </c>
      <c r="AJ24">
        <v>3443.5736139999999</v>
      </c>
      <c r="AK24">
        <v>3427.9620799999998</v>
      </c>
    </row>
    <row r="25" spans="1:37">
      <c r="A25" t="s">
        <v>103</v>
      </c>
      <c r="B25">
        <v>381.5980361</v>
      </c>
      <c r="C25">
        <v>393.52549679999998</v>
      </c>
      <c r="D25">
        <v>405.94869590000002</v>
      </c>
      <c r="E25">
        <v>420.68878319999999</v>
      </c>
      <c r="F25">
        <v>439.5253889</v>
      </c>
      <c r="G25">
        <v>461.69435809999999</v>
      </c>
      <c r="H25">
        <v>486.336816</v>
      </c>
      <c r="I25">
        <v>531.34385329999998</v>
      </c>
      <c r="J25">
        <v>602.93603440000004</v>
      </c>
      <c r="K25">
        <v>688.15116250000005</v>
      </c>
      <c r="L25">
        <v>774.00828579999995</v>
      </c>
      <c r="M25">
        <v>857.47472679999998</v>
      </c>
      <c r="N25">
        <v>939.9862382</v>
      </c>
      <c r="O25">
        <v>1025.6571269999999</v>
      </c>
      <c r="P25">
        <v>1119.148498</v>
      </c>
      <c r="Q25">
        <v>1225.3874619999999</v>
      </c>
      <c r="R25">
        <v>1305.36832</v>
      </c>
      <c r="S25">
        <v>1376.7612529999999</v>
      </c>
      <c r="T25">
        <v>1447.4998049999999</v>
      </c>
      <c r="U25">
        <v>1520.1841159999999</v>
      </c>
      <c r="V25">
        <v>1595.62267</v>
      </c>
      <c r="W25">
        <v>1674.0243740000001</v>
      </c>
      <c r="X25">
        <v>1755.3263440000001</v>
      </c>
      <c r="Y25">
        <v>1839.2756240000001</v>
      </c>
      <c r="Z25">
        <v>1925.4433670000001</v>
      </c>
      <c r="AA25">
        <v>2013.223968</v>
      </c>
      <c r="AB25">
        <v>2102.5344530000002</v>
      </c>
      <c r="AC25">
        <v>2193.9874009999999</v>
      </c>
      <c r="AD25">
        <v>2288.091238</v>
      </c>
      <c r="AE25">
        <v>2385.2624030000002</v>
      </c>
      <c r="AF25">
        <v>2485.8799349999999</v>
      </c>
      <c r="AG25">
        <v>2590.3038969999998</v>
      </c>
      <c r="AH25">
        <v>2698.8894789999999</v>
      </c>
      <c r="AI25">
        <v>2812.0035250000001</v>
      </c>
      <c r="AJ25">
        <v>2930.0249530000001</v>
      </c>
      <c r="AK25">
        <v>3053.344658</v>
      </c>
    </row>
    <row r="26" spans="1:37">
      <c r="A26" t="s">
        <v>104</v>
      </c>
      <c r="B26">
        <v>1593.2937340000001</v>
      </c>
      <c r="C26">
        <v>1615.485852</v>
      </c>
      <c r="D26">
        <v>1637.1273699999999</v>
      </c>
      <c r="E26">
        <v>1657.236136</v>
      </c>
      <c r="F26">
        <v>1682.3293369999999</v>
      </c>
      <c r="G26">
        <v>1710.541176</v>
      </c>
      <c r="H26">
        <v>1733.860271</v>
      </c>
      <c r="I26">
        <v>1753.979789</v>
      </c>
      <c r="J26">
        <v>1772.3820410000001</v>
      </c>
      <c r="K26">
        <v>1790.22046</v>
      </c>
      <c r="L26">
        <v>1807.2059139999999</v>
      </c>
      <c r="M26">
        <v>1821.8604929999999</v>
      </c>
      <c r="N26">
        <v>1832.8813319999999</v>
      </c>
      <c r="O26">
        <v>1840.0135479999999</v>
      </c>
      <c r="P26">
        <v>1843.774545</v>
      </c>
      <c r="Q26">
        <v>1845.1935309999999</v>
      </c>
      <c r="R26">
        <v>1849.4028149999999</v>
      </c>
      <c r="S26">
        <v>1856.0401850000001</v>
      </c>
      <c r="T26">
        <v>1864.131316</v>
      </c>
      <c r="U26">
        <v>1873.002293</v>
      </c>
      <c r="V26">
        <v>1882.3809670000001</v>
      </c>
      <c r="W26">
        <v>1892.214193</v>
      </c>
      <c r="X26">
        <v>1902.387774</v>
      </c>
      <c r="Y26">
        <v>1912.7340770000001</v>
      </c>
      <c r="Z26">
        <v>1923.0411939999999</v>
      </c>
      <c r="AA26">
        <v>1933.0625500000001</v>
      </c>
      <c r="AB26">
        <v>1942.4173599999999</v>
      </c>
      <c r="AC26">
        <v>1950.8778339999999</v>
      </c>
      <c r="AD26">
        <v>1958.5685980000001</v>
      </c>
      <c r="AE26">
        <v>1965.717521</v>
      </c>
      <c r="AF26">
        <v>1972.5725480000001</v>
      </c>
      <c r="AG26">
        <v>1979.2237130000001</v>
      </c>
      <c r="AH26">
        <v>1985.6321740000001</v>
      </c>
      <c r="AI26">
        <v>1991.8178720000001</v>
      </c>
      <c r="AJ26">
        <v>1997.8250880000001</v>
      </c>
      <c r="AK26">
        <v>2003.7023569999999</v>
      </c>
    </row>
    <row r="27" spans="1:37">
      <c r="A27" t="s">
        <v>105</v>
      </c>
      <c r="B27">
        <v>124.3163492</v>
      </c>
      <c r="C27">
        <v>126.61503999999999</v>
      </c>
      <c r="D27">
        <v>129.64028709999999</v>
      </c>
      <c r="E27">
        <v>133.28394030000001</v>
      </c>
      <c r="F27">
        <v>137.86984050000001</v>
      </c>
      <c r="G27">
        <v>143.04701209999999</v>
      </c>
      <c r="H27">
        <v>147.99633059999999</v>
      </c>
      <c r="I27">
        <v>152.64621030000001</v>
      </c>
      <c r="J27">
        <v>157.06356890000001</v>
      </c>
      <c r="K27">
        <v>161.43017739999999</v>
      </c>
      <c r="L27">
        <v>165.88388029999999</v>
      </c>
      <c r="M27">
        <v>170.47709130000001</v>
      </c>
      <c r="N27">
        <v>175.24836959999999</v>
      </c>
      <c r="O27">
        <v>180.25822059999999</v>
      </c>
      <c r="P27">
        <v>185.56285779999999</v>
      </c>
      <c r="Q27">
        <v>191.18873640000001</v>
      </c>
      <c r="R27">
        <v>194.01380040000001</v>
      </c>
      <c r="S27">
        <v>194.12265919999999</v>
      </c>
      <c r="T27">
        <v>192.55978809999999</v>
      </c>
      <c r="U27">
        <v>190.27616230000001</v>
      </c>
      <c r="V27">
        <v>187.86843930000001</v>
      </c>
      <c r="W27">
        <v>185.62365879999999</v>
      </c>
      <c r="X27">
        <v>183.6213941</v>
      </c>
      <c r="Y27">
        <v>181.83844089999999</v>
      </c>
      <c r="Z27">
        <v>180.21202389999999</v>
      </c>
      <c r="AA27">
        <v>178.6718405</v>
      </c>
      <c r="AB27">
        <v>177.1454028</v>
      </c>
      <c r="AC27">
        <v>175.58937639999999</v>
      </c>
      <c r="AD27">
        <v>174.0031663</v>
      </c>
      <c r="AE27">
        <v>172.4019883</v>
      </c>
      <c r="AF27">
        <v>170.8060969</v>
      </c>
      <c r="AG27">
        <v>169.22397409999999</v>
      </c>
      <c r="AH27">
        <v>167.65487139999999</v>
      </c>
      <c r="AI27">
        <v>166.10448690000001</v>
      </c>
      <c r="AJ27">
        <v>164.58145959999999</v>
      </c>
      <c r="AK27">
        <v>163.0954108</v>
      </c>
    </row>
    <row r="28" spans="1:37">
      <c r="A28" t="s">
        <v>106</v>
      </c>
      <c r="B28">
        <v>1643.358651</v>
      </c>
      <c r="C28">
        <v>1661.761624</v>
      </c>
      <c r="D28">
        <v>1679.018656</v>
      </c>
      <c r="E28">
        <v>1699.9879579999999</v>
      </c>
      <c r="F28">
        <v>1730.769227</v>
      </c>
      <c r="G28">
        <v>1764.6524199999999</v>
      </c>
      <c r="H28">
        <v>1792.2695349999999</v>
      </c>
      <c r="I28">
        <v>1813.2043679999999</v>
      </c>
      <c r="J28">
        <v>1828.7389929999999</v>
      </c>
      <c r="K28">
        <v>1841.6889000000001</v>
      </c>
      <c r="L28">
        <v>1853.967899</v>
      </c>
      <c r="M28">
        <v>1865.653243</v>
      </c>
      <c r="N28">
        <v>1876.1566350000001</v>
      </c>
      <c r="O28">
        <v>1885.0617219999999</v>
      </c>
      <c r="P28">
        <v>1892.2418829999999</v>
      </c>
      <c r="Q28">
        <v>1897.8653260000001</v>
      </c>
      <c r="R28">
        <v>1902.714851</v>
      </c>
      <c r="S28">
        <v>1908.021851</v>
      </c>
      <c r="T28">
        <v>1913.9332549999999</v>
      </c>
      <c r="U28">
        <v>1920.224856</v>
      </c>
      <c r="V28">
        <v>1926.696893</v>
      </c>
      <c r="W28">
        <v>1933.212315</v>
      </c>
      <c r="X28">
        <v>1939.538648</v>
      </c>
      <c r="Y28">
        <v>1945.41101</v>
      </c>
      <c r="Z28">
        <v>1950.5577619999999</v>
      </c>
      <c r="AA28">
        <v>1954.707249</v>
      </c>
      <c r="AB28">
        <v>1957.8405279999999</v>
      </c>
      <c r="AC28">
        <v>1960.2410890000001</v>
      </c>
      <c r="AD28">
        <v>1962.118532</v>
      </c>
      <c r="AE28">
        <v>1963.6407449999999</v>
      </c>
      <c r="AF28">
        <v>1964.9772290000001</v>
      </c>
      <c r="AG28">
        <v>1966.1652710000001</v>
      </c>
      <c r="AH28">
        <v>1967.142186</v>
      </c>
      <c r="AI28">
        <v>1967.9230620000001</v>
      </c>
      <c r="AJ28">
        <v>1968.563263</v>
      </c>
      <c r="AK28">
        <v>1969.1349990000001</v>
      </c>
    </row>
    <row r="29" spans="1:37">
      <c r="A29" t="s">
        <v>107</v>
      </c>
      <c r="B29">
        <v>25.254320929999999</v>
      </c>
      <c r="C29">
        <v>25.57909519</v>
      </c>
      <c r="D29">
        <v>25.860383299999999</v>
      </c>
      <c r="E29">
        <v>25.971212529999999</v>
      </c>
      <c r="F29">
        <v>25.977111829999998</v>
      </c>
      <c r="G29">
        <v>25.926042800000001</v>
      </c>
      <c r="H29">
        <v>25.829108250000001</v>
      </c>
      <c r="I29">
        <v>26.06546243</v>
      </c>
      <c r="J29">
        <v>26.798372579999999</v>
      </c>
      <c r="K29">
        <v>27.708124949999998</v>
      </c>
      <c r="L29">
        <v>28.379331690000001</v>
      </c>
      <c r="M29">
        <v>28.660183320000002</v>
      </c>
      <c r="N29">
        <v>28.607425150000001</v>
      </c>
      <c r="O29">
        <v>28.372897739999999</v>
      </c>
      <c r="P29">
        <v>28.103495070000001</v>
      </c>
      <c r="Q29">
        <v>27.897048909999999</v>
      </c>
      <c r="R29">
        <v>27.274740789999999</v>
      </c>
      <c r="S29">
        <v>26.350785609999999</v>
      </c>
      <c r="T29">
        <v>25.278423350000001</v>
      </c>
      <c r="U29">
        <v>24.15885862</v>
      </c>
      <c r="V29">
        <v>23.048881990000002</v>
      </c>
      <c r="W29">
        <v>21.977040379999998</v>
      </c>
      <c r="X29">
        <v>20.954375280000001</v>
      </c>
      <c r="Y29">
        <v>19.98337162</v>
      </c>
      <c r="Z29">
        <v>19.062807979999999</v>
      </c>
      <c r="AA29">
        <v>18.190138579999999</v>
      </c>
      <c r="AB29">
        <v>17.35849863</v>
      </c>
      <c r="AC29">
        <v>16.560750930000001</v>
      </c>
      <c r="AD29">
        <v>15.79510711</v>
      </c>
      <c r="AE29">
        <v>15.06182871</v>
      </c>
      <c r="AF29">
        <v>14.3618288</v>
      </c>
      <c r="AG29">
        <v>13.69492891</v>
      </c>
      <c r="AH29">
        <v>13.060018210000001</v>
      </c>
      <c r="AI29">
        <v>12.456290360000001</v>
      </c>
      <c r="AJ29">
        <v>11.88290851</v>
      </c>
      <c r="AK29">
        <v>11.33887578</v>
      </c>
    </row>
    <row r="30" spans="1:37">
      <c r="A30" t="s">
        <v>108</v>
      </c>
      <c r="B30">
        <v>6.5964696939999996</v>
      </c>
      <c r="C30">
        <v>6.7694301320000001</v>
      </c>
      <c r="D30">
        <v>6.9712975869999996</v>
      </c>
      <c r="E30">
        <v>7.1711659369999996</v>
      </c>
      <c r="F30">
        <v>7.3906958349999998</v>
      </c>
      <c r="G30">
        <v>7.6316948580000004</v>
      </c>
      <c r="H30">
        <v>7.8809862429999997</v>
      </c>
      <c r="I30">
        <v>8.3559031239999992</v>
      </c>
      <c r="J30">
        <v>9.1478437059999997</v>
      </c>
      <c r="K30">
        <v>10.08620369</v>
      </c>
      <c r="L30">
        <v>10.9716091</v>
      </c>
      <c r="M30">
        <v>11.728297639999999</v>
      </c>
      <c r="N30">
        <v>12.353682989999999</v>
      </c>
      <c r="O30">
        <v>12.89317322</v>
      </c>
      <c r="P30">
        <v>13.40671528</v>
      </c>
      <c r="Q30">
        <v>13.953381500000001</v>
      </c>
      <c r="R30">
        <v>14.064707930000001</v>
      </c>
      <c r="S30">
        <v>13.92498947</v>
      </c>
      <c r="T30">
        <v>13.66851138</v>
      </c>
      <c r="U30">
        <v>13.37246476</v>
      </c>
      <c r="V30">
        <v>13.07667655</v>
      </c>
      <c r="W30">
        <v>12.79933591</v>
      </c>
      <c r="X30">
        <v>12.546272119999999</v>
      </c>
      <c r="Y30">
        <v>12.31757545</v>
      </c>
      <c r="Z30">
        <v>12.1111185</v>
      </c>
      <c r="AA30">
        <v>11.92427563</v>
      </c>
      <c r="AB30">
        <v>11.75242609</v>
      </c>
      <c r="AC30">
        <v>11.59096667</v>
      </c>
      <c r="AD30">
        <v>11.43845</v>
      </c>
      <c r="AE30">
        <v>11.29484519</v>
      </c>
      <c r="AF30">
        <v>11.16078342</v>
      </c>
      <c r="AG30">
        <v>11.036318469999999</v>
      </c>
      <c r="AH30">
        <v>10.920962919999999</v>
      </c>
      <c r="AI30">
        <v>10.814632039999999</v>
      </c>
      <c r="AJ30">
        <v>10.717382369999999</v>
      </c>
      <c r="AK30">
        <v>10.62927814</v>
      </c>
    </row>
    <row r="31" spans="1:37">
      <c r="A31" t="s">
        <v>206</v>
      </c>
      <c r="B31">
        <v>25790.12515</v>
      </c>
      <c r="C31">
        <v>26162.90307</v>
      </c>
      <c r="D31">
        <v>26518.165110000002</v>
      </c>
      <c r="E31">
        <v>27214.960579999999</v>
      </c>
      <c r="F31">
        <v>28231.34518</v>
      </c>
      <c r="G31">
        <v>29298.989710000002</v>
      </c>
      <c r="H31">
        <v>30412.571680000001</v>
      </c>
      <c r="I31">
        <v>31624.991040000001</v>
      </c>
      <c r="J31">
        <v>32934.774559999998</v>
      </c>
      <c r="K31">
        <v>34342.327819999999</v>
      </c>
      <c r="L31">
        <v>35830.10656</v>
      </c>
      <c r="M31">
        <v>37372.825790000003</v>
      </c>
      <c r="N31">
        <v>38963.079599999997</v>
      </c>
      <c r="O31">
        <v>40605.262790000001</v>
      </c>
      <c r="P31">
        <v>42309.256000000001</v>
      </c>
      <c r="Q31">
        <v>44096.152130000002</v>
      </c>
      <c r="R31">
        <v>46454.758959999999</v>
      </c>
      <c r="S31">
        <v>49158.797630000001</v>
      </c>
      <c r="T31">
        <v>52138.81972</v>
      </c>
      <c r="U31">
        <v>55366.380599999997</v>
      </c>
      <c r="V31">
        <v>58828.383759999997</v>
      </c>
      <c r="W31">
        <v>62513.984389999998</v>
      </c>
      <c r="X31">
        <v>66407.612420000005</v>
      </c>
      <c r="Y31">
        <v>70485.547349999993</v>
      </c>
      <c r="Z31">
        <v>74714.274829999995</v>
      </c>
      <c r="AA31">
        <v>79049.712650000001</v>
      </c>
      <c r="AB31">
        <v>83508.950949999999</v>
      </c>
      <c r="AC31">
        <v>88148.763290000003</v>
      </c>
      <c r="AD31">
        <v>92978.918900000004</v>
      </c>
      <c r="AE31">
        <v>98012.553279999993</v>
      </c>
      <c r="AF31">
        <v>103264.21339999999</v>
      </c>
      <c r="AG31">
        <v>108749.6372</v>
      </c>
      <c r="AH31">
        <v>114485.9592</v>
      </c>
      <c r="AI31">
        <v>120491.76489999999</v>
      </c>
      <c r="AJ31">
        <v>126786.9173</v>
      </c>
      <c r="AK31">
        <v>133392.43919999999</v>
      </c>
    </row>
    <row r="32" spans="1:37">
      <c r="A32" t="s">
        <v>207</v>
      </c>
      <c r="B32">
        <v>5303.6276660000003</v>
      </c>
      <c r="C32">
        <v>5433.7760779999999</v>
      </c>
      <c r="D32">
        <v>5589.2273599999999</v>
      </c>
      <c r="E32">
        <v>5831.7699919999995</v>
      </c>
      <c r="F32">
        <v>6157.966625</v>
      </c>
      <c r="G32">
        <v>6512.6078100000004</v>
      </c>
      <c r="H32">
        <v>6895.8316770000001</v>
      </c>
      <c r="I32">
        <v>7304.7429480000001</v>
      </c>
      <c r="J32">
        <v>7742.6735440000002</v>
      </c>
      <c r="K32">
        <v>8214.4181169999993</v>
      </c>
      <c r="L32">
        <v>8723.8316670000004</v>
      </c>
      <c r="M32">
        <v>9278.1317959999997</v>
      </c>
      <c r="N32">
        <v>9888.6617750000005</v>
      </c>
      <c r="O32">
        <v>10565.69571</v>
      </c>
      <c r="P32">
        <v>11317.309080000001</v>
      </c>
      <c r="Q32">
        <v>12147.883959999999</v>
      </c>
      <c r="R32">
        <v>12780.62572</v>
      </c>
      <c r="S32">
        <v>13358.12889</v>
      </c>
      <c r="T32">
        <v>13954.90561</v>
      </c>
      <c r="U32">
        <v>14598.83149</v>
      </c>
      <c r="V32">
        <v>15296.242920000001</v>
      </c>
      <c r="W32">
        <v>16044.15177</v>
      </c>
      <c r="X32">
        <v>16835.499790000002</v>
      </c>
      <c r="Y32">
        <v>17661.145810000002</v>
      </c>
      <c r="Z32">
        <v>18510.351119999999</v>
      </c>
      <c r="AA32">
        <v>19370.737550000002</v>
      </c>
      <c r="AB32">
        <v>20243.70955</v>
      </c>
      <c r="AC32">
        <v>21141.260030000001</v>
      </c>
      <c r="AD32">
        <v>22066.469829999998</v>
      </c>
      <c r="AE32">
        <v>23021.776989999998</v>
      </c>
      <c r="AF32">
        <v>24009.389749999998</v>
      </c>
      <c r="AG32">
        <v>25031.5785</v>
      </c>
      <c r="AH32">
        <v>26090.935109999999</v>
      </c>
      <c r="AI32">
        <v>27190.513429999999</v>
      </c>
      <c r="AJ32">
        <v>28333.82084</v>
      </c>
      <c r="AK32">
        <v>29524.838070000002</v>
      </c>
    </row>
    <row r="33" spans="1:37">
      <c r="A33" t="s">
        <v>208</v>
      </c>
      <c r="B33">
        <v>45086.461799999997</v>
      </c>
      <c r="C33">
        <v>45634.200799999999</v>
      </c>
      <c r="D33">
        <v>46183.59001</v>
      </c>
      <c r="E33">
        <v>47433.002860000001</v>
      </c>
      <c r="F33">
        <v>49309.716500000002</v>
      </c>
      <c r="G33">
        <v>51254.664550000001</v>
      </c>
      <c r="H33">
        <v>53286.320970000001</v>
      </c>
      <c r="I33">
        <v>55362.596440000001</v>
      </c>
      <c r="J33">
        <v>57516.653019999998</v>
      </c>
      <c r="K33">
        <v>59811.452400000002</v>
      </c>
      <c r="L33">
        <v>62268.398560000001</v>
      </c>
      <c r="M33">
        <v>64877.905789999997</v>
      </c>
      <c r="N33">
        <v>67643.395099999994</v>
      </c>
      <c r="O33">
        <v>70568.550990000003</v>
      </c>
      <c r="P33">
        <v>73660.882259999998</v>
      </c>
      <c r="Q33">
        <v>76930.877420000004</v>
      </c>
      <c r="R33">
        <v>80826.498189999998</v>
      </c>
      <c r="S33">
        <v>85262.304430000004</v>
      </c>
      <c r="T33">
        <v>90160.468410000001</v>
      </c>
      <c r="U33">
        <v>95475.148740000004</v>
      </c>
      <c r="V33">
        <v>101173.47040000001</v>
      </c>
      <c r="W33">
        <v>107224.1324</v>
      </c>
      <c r="X33">
        <v>113589.948</v>
      </c>
      <c r="Y33">
        <v>120222.64079999999</v>
      </c>
      <c r="Z33">
        <v>127059.70540000001</v>
      </c>
      <c r="AA33">
        <v>134022.51629999999</v>
      </c>
      <c r="AB33">
        <v>141157.38769999999</v>
      </c>
      <c r="AC33">
        <v>148583.70619999999</v>
      </c>
      <c r="AD33">
        <v>156314.98439999999</v>
      </c>
      <c r="AE33">
        <v>164366.70670000001</v>
      </c>
      <c r="AF33">
        <v>172758.13380000001</v>
      </c>
      <c r="AG33">
        <v>181512.10709999999</v>
      </c>
      <c r="AH33">
        <v>190654.26759999999</v>
      </c>
      <c r="AI33">
        <v>200212.69</v>
      </c>
      <c r="AJ33">
        <v>210218.2519</v>
      </c>
      <c r="AK33">
        <v>220704.522</v>
      </c>
    </row>
    <row r="34" spans="1:37">
      <c r="A34" t="s">
        <v>209</v>
      </c>
      <c r="B34">
        <v>2194.228188</v>
      </c>
      <c r="C34">
        <v>2231.143051</v>
      </c>
      <c r="D34">
        <v>2260.8101069999998</v>
      </c>
      <c r="E34">
        <v>2298.042363</v>
      </c>
      <c r="F34">
        <v>2346.4615600000002</v>
      </c>
      <c r="G34">
        <v>2397.691816</v>
      </c>
      <c r="H34">
        <v>2468.4062300000001</v>
      </c>
      <c r="I34">
        <v>2616.2540469999999</v>
      </c>
      <c r="J34">
        <v>2833.4870810000002</v>
      </c>
      <c r="K34">
        <v>3040.5732549999998</v>
      </c>
      <c r="L34">
        <v>3198.1663920000001</v>
      </c>
      <c r="M34">
        <v>3323.9174819999998</v>
      </c>
      <c r="N34">
        <v>3436.1194049999999</v>
      </c>
      <c r="O34">
        <v>3550.1600170000002</v>
      </c>
      <c r="P34">
        <v>3676.2704610000001</v>
      </c>
      <c r="Q34">
        <v>3820.4214700000002</v>
      </c>
      <c r="R34">
        <v>3846.9960390000001</v>
      </c>
      <c r="S34">
        <v>3872.2221100000002</v>
      </c>
      <c r="T34">
        <v>3899.5070099999998</v>
      </c>
      <c r="U34">
        <v>3926.716414</v>
      </c>
      <c r="V34">
        <v>3953.022383</v>
      </c>
      <c r="W34">
        <v>3978.0512100000001</v>
      </c>
      <c r="X34">
        <v>4001.3966180000002</v>
      </c>
      <c r="Y34">
        <v>4022.5096480000002</v>
      </c>
      <c r="Z34">
        <v>4040.6901010000001</v>
      </c>
      <c r="AA34">
        <v>4055.1029130000002</v>
      </c>
      <c r="AB34">
        <v>4066.748118</v>
      </c>
      <c r="AC34">
        <v>4077.7047080000002</v>
      </c>
      <c r="AD34">
        <v>4088.6158540000001</v>
      </c>
      <c r="AE34">
        <v>4099.8949709999997</v>
      </c>
      <c r="AF34">
        <v>4111.8637630000003</v>
      </c>
      <c r="AG34">
        <v>4124.7516729999998</v>
      </c>
      <c r="AH34">
        <v>4138.713823</v>
      </c>
      <c r="AI34">
        <v>4153.8570209999998</v>
      </c>
      <c r="AJ34">
        <v>4170.2419739999996</v>
      </c>
      <c r="AK34">
        <v>4187.8866710000002</v>
      </c>
    </row>
    <row r="35" spans="1:37">
      <c r="A35" t="s">
        <v>210</v>
      </c>
      <c r="B35">
        <v>71.857209209999994</v>
      </c>
      <c r="C35">
        <v>85.063581029999995</v>
      </c>
      <c r="D35">
        <v>95.004705310000006</v>
      </c>
      <c r="E35">
        <v>109.9256037</v>
      </c>
      <c r="F35">
        <v>128.15356159999999</v>
      </c>
      <c r="G35">
        <v>146.53245079999999</v>
      </c>
      <c r="H35">
        <v>159.1470358</v>
      </c>
      <c r="I35">
        <v>190.74381399999999</v>
      </c>
      <c r="J35">
        <v>234.92096319999999</v>
      </c>
      <c r="K35">
        <v>275.72995459999999</v>
      </c>
      <c r="L35">
        <v>320.82127789999998</v>
      </c>
      <c r="M35">
        <v>376.6397053</v>
      </c>
      <c r="N35">
        <v>435.49369030000003</v>
      </c>
      <c r="O35">
        <v>493.20921340000001</v>
      </c>
      <c r="P35">
        <v>548.45000110000001</v>
      </c>
      <c r="Q35">
        <v>604.03891099999998</v>
      </c>
      <c r="R35">
        <v>610.63897159999999</v>
      </c>
      <c r="S35">
        <v>648.45278080000003</v>
      </c>
      <c r="T35">
        <v>697.18938249999997</v>
      </c>
      <c r="U35">
        <v>752.03204589999996</v>
      </c>
      <c r="V35">
        <v>811.52480690000004</v>
      </c>
      <c r="W35">
        <v>875.00047610000001</v>
      </c>
      <c r="X35">
        <v>942.01434570000004</v>
      </c>
      <c r="Y35">
        <v>1012.163979</v>
      </c>
      <c r="Z35">
        <v>1085.0061089999999</v>
      </c>
      <c r="AA35">
        <v>1160.017006</v>
      </c>
      <c r="AB35">
        <v>1237.4633140000001</v>
      </c>
      <c r="AC35">
        <v>1317.949192</v>
      </c>
      <c r="AD35">
        <v>1401.3753819999999</v>
      </c>
      <c r="AE35">
        <v>1487.7575609999999</v>
      </c>
      <c r="AF35">
        <v>1577.181822</v>
      </c>
      <c r="AG35">
        <v>1669.7872950000001</v>
      </c>
      <c r="AH35">
        <v>1765.7683059999999</v>
      </c>
      <c r="AI35">
        <v>1865.37337</v>
      </c>
      <c r="AJ35">
        <v>1968.8960300000001</v>
      </c>
      <c r="AK35">
        <v>2076.6720489999998</v>
      </c>
    </row>
    <row r="36" spans="1:37">
      <c r="A36" t="s">
        <v>212</v>
      </c>
      <c r="B36">
        <v>73412.889580000003</v>
      </c>
      <c r="C36">
        <v>74608.867480000001</v>
      </c>
      <c r="D36">
        <v>75772.028170000005</v>
      </c>
      <c r="E36">
        <v>77822.542010000005</v>
      </c>
      <c r="F36">
        <v>80834.884080000003</v>
      </c>
      <c r="G36">
        <v>84139.63682</v>
      </c>
      <c r="H36">
        <v>87708.092510000002</v>
      </c>
      <c r="I36">
        <v>91498.451260000002</v>
      </c>
      <c r="J36">
        <v>95556.427370000005</v>
      </c>
      <c r="K36">
        <v>99892.898749999993</v>
      </c>
      <c r="L36">
        <v>104459.5753</v>
      </c>
      <c r="M36">
        <v>109237.39539999999</v>
      </c>
      <c r="N36">
        <v>114268.3266</v>
      </c>
      <c r="O36">
        <v>119609.2019</v>
      </c>
      <c r="P36">
        <v>125317.7712</v>
      </c>
      <c r="Q36">
        <v>131441.30110000001</v>
      </c>
      <c r="R36">
        <v>138061.9552</v>
      </c>
      <c r="S36">
        <v>145321.3585</v>
      </c>
      <c r="T36">
        <v>153239.85649999999</v>
      </c>
      <c r="U36">
        <v>161815.4975</v>
      </c>
      <c r="V36">
        <v>171032.3216</v>
      </c>
      <c r="W36">
        <v>180858.71369999999</v>
      </c>
      <c r="X36">
        <v>191242.9553</v>
      </c>
      <c r="Y36">
        <v>202109.5429</v>
      </c>
      <c r="Z36">
        <v>213356.61360000001</v>
      </c>
      <c r="AA36">
        <v>224854.34599999999</v>
      </c>
      <c r="AB36">
        <v>236626.5147</v>
      </c>
      <c r="AC36">
        <v>248821.53320000001</v>
      </c>
      <c r="AD36">
        <v>261488.03320000001</v>
      </c>
      <c r="AE36">
        <v>274667.36550000001</v>
      </c>
      <c r="AF36">
        <v>288401.2977</v>
      </c>
      <c r="AG36">
        <v>302733.908</v>
      </c>
      <c r="AH36">
        <v>317712.489</v>
      </c>
      <c r="AI36">
        <v>333387.97649999999</v>
      </c>
      <c r="AJ36">
        <v>349814.70209999999</v>
      </c>
      <c r="AK36">
        <v>367050.11719999998</v>
      </c>
    </row>
    <row r="37" spans="1:37">
      <c r="A37" t="s">
        <v>213</v>
      </c>
      <c r="B37">
        <v>8375.6891190000006</v>
      </c>
      <c r="C37">
        <v>8587.7013100000004</v>
      </c>
      <c r="D37">
        <v>8840.1086479999994</v>
      </c>
      <c r="E37">
        <v>9225.1288480000003</v>
      </c>
      <c r="F37">
        <v>9743.0623520000008</v>
      </c>
      <c r="G37">
        <v>10311.82893</v>
      </c>
      <c r="H37">
        <v>10906.190479999999</v>
      </c>
      <c r="I37">
        <v>11520.80622</v>
      </c>
      <c r="J37">
        <v>12167.84107</v>
      </c>
      <c r="K37">
        <v>12860.91966</v>
      </c>
      <c r="L37">
        <v>13612.11421</v>
      </c>
      <c r="M37">
        <v>14440.953320000001</v>
      </c>
      <c r="N37">
        <v>15371.06783</v>
      </c>
      <c r="O37">
        <v>16421.743460000002</v>
      </c>
      <c r="P37">
        <v>17606.472030000001</v>
      </c>
      <c r="Q37">
        <v>18929.71629</v>
      </c>
      <c r="R37">
        <v>19886.748820000001</v>
      </c>
      <c r="S37">
        <v>20738.849289999998</v>
      </c>
      <c r="T37">
        <v>21612.080809999999</v>
      </c>
      <c r="U37">
        <v>22555.373029999999</v>
      </c>
      <c r="V37">
        <v>23580.114460000001</v>
      </c>
      <c r="W37">
        <v>24681.314439999998</v>
      </c>
      <c r="X37">
        <v>25847.057359999999</v>
      </c>
      <c r="Y37">
        <v>27062.181219999999</v>
      </c>
      <c r="Z37">
        <v>28309.27406</v>
      </c>
      <c r="AA37">
        <v>29568.695640000002</v>
      </c>
      <c r="AB37">
        <v>30841.209429999999</v>
      </c>
      <c r="AC37">
        <v>32144.384170000001</v>
      </c>
      <c r="AD37">
        <v>33483.851199999997</v>
      </c>
      <c r="AE37">
        <v>34863.857409999997</v>
      </c>
      <c r="AF37">
        <v>36288.220979999998</v>
      </c>
      <c r="AG37">
        <v>37760.801729999999</v>
      </c>
      <c r="AH37">
        <v>39285.884570000002</v>
      </c>
      <c r="AI37">
        <v>40868.396939999999</v>
      </c>
      <c r="AJ37">
        <v>42513.894650000002</v>
      </c>
      <c r="AK37">
        <v>44228.581700000002</v>
      </c>
    </row>
    <row r="38" spans="1:37">
      <c r="A38" t="s">
        <v>214</v>
      </c>
      <c r="B38">
        <v>60088.076150000001</v>
      </c>
      <c r="C38">
        <v>60852.044889999997</v>
      </c>
      <c r="D38">
        <v>61584.24151</v>
      </c>
      <c r="E38">
        <v>63179.731449999999</v>
      </c>
      <c r="F38">
        <v>65592.480309999999</v>
      </c>
      <c r="G38">
        <v>68128.684169999993</v>
      </c>
      <c r="H38">
        <v>70798.952820000006</v>
      </c>
      <c r="I38">
        <v>73559.092990000005</v>
      </c>
      <c r="J38">
        <v>76456.006559999994</v>
      </c>
      <c r="K38">
        <v>79526.061929999996</v>
      </c>
      <c r="L38">
        <v>82765.355410000004</v>
      </c>
      <c r="M38">
        <v>86174.408739999999</v>
      </c>
      <c r="N38">
        <v>89777.892829999997</v>
      </c>
      <c r="O38">
        <v>93596.913589999996</v>
      </c>
      <c r="P38">
        <v>97650.463910000006</v>
      </c>
      <c r="Q38">
        <v>101951.88370000001</v>
      </c>
      <c r="R38">
        <v>106963.9277</v>
      </c>
      <c r="S38">
        <v>112702.19530000001</v>
      </c>
      <c r="T38">
        <v>119054.66310000001</v>
      </c>
      <c r="U38">
        <v>125952.5903</v>
      </c>
      <c r="V38">
        <v>133349.8547</v>
      </c>
      <c r="W38">
        <v>141205.1403</v>
      </c>
      <c r="X38">
        <v>149470.33850000001</v>
      </c>
      <c r="Y38">
        <v>158083.0852</v>
      </c>
      <c r="Z38">
        <v>166962.45670000001</v>
      </c>
      <c r="AA38">
        <v>176006.4988</v>
      </c>
      <c r="AB38">
        <v>185267.9969</v>
      </c>
      <c r="AC38">
        <v>194897.15410000001</v>
      </c>
      <c r="AD38">
        <v>204918.1299</v>
      </c>
      <c r="AE38">
        <v>215353.7837</v>
      </c>
      <c r="AF38">
        <v>226230.5833</v>
      </c>
      <c r="AG38">
        <v>237579.00039999999</v>
      </c>
      <c r="AH38">
        <v>249432.86840000001</v>
      </c>
      <c r="AI38">
        <v>261829.06479999999</v>
      </c>
      <c r="AJ38">
        <v>274807.89309999999</v>
      </c>
      <c r="AK38">
        <v>288412.94199999998</v>
      </c>
    </row>
    <row r="39" spans="1:37">
      <c r="A39" t="s">
        <v>215</v>
      </c>
      <c r="B39">
        <v>6037.7348739999998</v>
      </c>
      <c r="C39">
        <v>6152.6789950000002</v>
      </c>
      <c r="D39">
        <v>6243.2554019999998</v>
      </c>
      <c r="E39">
        <v>6342.8915589999997</v>
      </c>
      <c r="F39">
        <v>6469.8044970000001</v>
      </c>
      <c r="G39">
        <v>6608.495038</v>
      </c>
      <c r="H39">
        <v>6794.589739</v>
      </c>
      <c r="I39">
        <v>7190.9622520000003</v>
      </c>
      <c r="J39">
        <v>7798.7852590000002</v>
      </c>
      <c r="K39">
        <v>8394.5147010000001</v>
      </c>
      <c r="L39">
        <v>8831.8743279999999</v>
      </c>
      <c r="M39">
        <v>9152.6247399999993</v>
      </c>
      <c r="N39">
        <v>9433.6901529999996</v>
      </c>
      <c r="O39">
        <v>9741.8527419999991</v>
      </c>
      <c r="P39">
        <v>10118.15143</v>
      </c>
      <c r="Q39">
        <v>10579.50533</v>
      </c>
      <c r="R39">
        <v>10756.428029999999</v>
      </c>
      <c r="S39">
        <v>10882.61484</v>
      </c>
      <c r="T39">
        <v>11003.84952</v>
      </c>
      <c r="U39">
        <v>11126.084650000001</v>
      </c>
      <c r="V39">
        <v>11247.9576</v>
      </c>
      <c r="W39">
        <v>11366.69642</v>
      </c>
      <c r="X39">
        <v>11478.95551</v>
      </c>
      <c r="Y39">
        <v>11580.95141</v>
      </c>
      <c r="Z39">
        <v>11668.5128</v>
      </c>
      <c r="AA39">
        <v>11737.140369999999</v>
      </c>
      <c r="AB39">
        <v>11787.30106</v>
      </c>
      <c r="AC39">
        <v>11823.8879</v>
      </c>
      <c r="AD39">
        <v>11849.68418</v>
      </c>
      <c r="AE39">
        <v>11866.93478</v>
      </c>
      <c r="AF39">
        <v>11877.700140000001</v>
      </c>
      <c r="AG39">
        <v>11883.805969999999</v>
      </c>
      <c r="AH39">
        <v>11886.826779999999</v>
      </c>
      <c r="AI39">
        <v>11888.138660000001</v>
      </c>
      <c r="AJ39">
        <v>11888.91243</v>
      </c>
      <c r="AK39">
        <v>11890.11154</v>
      </c>
    </row>
    <row r="40" spans="1:37">
      <c r="A40" t="s">
        <v>216</v>
      </c>
      <c r="B40">
        <v>2588.3749939999998</v>
      </c>
      <c r="C40">
        <v>2673.0046870000001</v>
      </c>
      <c r="D40">
        <v>2741.5270540000001</v>
      </c>
      <c r="E40">
        <v>2825.9631709999999</v>
      </c>
      <c r="F40">
        <v>2936.5940850000002</v>
      </c>
      <c r="G40">
        <v>3059.834132</v>
      </c>
      <c r="H40">
        <v>3225.2223829999998</v>
      </c>
      <c r="I40">
        <v>3553.143771</v>
      </c>
      <c r="J40">
        <v>4026.2166779999998</v>
      </c>
      <c r="K40">
        <v>4475.8422170000003</v>
      </c>
      <c r="L40">
        <v>4823.4030759999996</v>
      </c>
      <c r="M40">
        <v>5114.6373659999999</v>
      </c>
      <c r="N40">
        <v>5391.350375</v>
      </c>
      <c r="O40">
        <v>5688.3167919999996</v>
      </c>
      <c r="P40">
        <v>6026.6887619999998</v>
      </c>
      <c r="Q40">
        <v>6416.5145570000004</v>
      </c>
      <c r="R40">
        <v>6567.7486570000001</v>
      </c>
      <c r="S40">
        <v>6712.5770030000003</v>
      </c>
      <c r="T40">
        <v>6859.9713879999999</v>
      </c>
      <c r="U40">
        <v>7010.4106460000003</v>
      </c>
      <c r="V40">
        <v>7163.4412890000003</v>
      </c>
      <c r="W40">
        <v>7318.1147529999998</v>
      </c>
      <c r="X40">
        <v>7472.9439819999998</v>
      </c>
      <c r="Y40">
        <v>7625.9510309999996</v>
      </c>
      <c r="Z40">
        <v>7774.7258039999997</v>
      </c>
      <c r="AA40">
        <v>7916.492056</v>
      </c>
      <c r="AB40">
        <v>8052.1502879999998</v>
      </c>
      <c r="AC40">
        <v>8185.48</v>
      </c>
      <c r="AD40">
        <v>8318.2226809999993</v>
      </c>
      <c r="AE40">
        <v>8451.8220959999999</v>
      </c>
      <c r="AF40">
        <v>8587.6061800000007</v>
      </c>
      <c r="AG40">
        <v>8726.7609840000005</v>
      </c>
      <c r="AH40">
        <v>8870.3527670000003</v>
      </c>
      <c r="AI40">
        <v>9019.3763220000001</v>
      </c>
      <c r="AJ40">
        <v>9174.7452209999992</v>
      </c>
      <c r="AK40">
        <v>9337.2937729999994</v>
      </c>
    </row>
    <row r="41" spans="1:37">
      <c r="A41" t="s">
        <v>488</v>
      </c>
      <c r="B41">
        <v>7243.7639390000004</v>
      </c>
      <c r="C41">
        <v>7358.0607470000004</v>
      </c>
      <c r="D41">
        <v>7497.008304</v>
      </c>
      <c r="E41">
        <v>7722.1731229999996</v>
      </c>
      <c r="F41">
        <v>8049.3002649999999</v>
      </c>
      <c r="G41">
        <v>8427.7681740000007</v>
      </c>
      <c r="H41">
        <v>9000.1401470000001</v>
      </c>
      <c r="I41">
        <v>9265.2411780000002</v>
      </c>
      <c r="J41">
        <v>9274.4958220000008</v>
      </c>
      <c r="K41">
        <v>9197.6051920000009</v>
      </c>
      <c r="L41">
        <v>9130.8911630000002</v>
      </c>
      <c r="M41">
        <v>9145.3776839999991</v>
      </c>
      <c r="N41">
        <v>9328.8943500000005</v>
      </c>
      <c r="O41">
        <v>9694.6962600000006</v>
      </c>
      <c r="P41">
        <v>10235.77493</v>
      </c>
      <c r="Q41">
        <v>10886.867179999999</v>
      </c>
      <c r="R41">
        <v>10785.172130000001</v>
      </c>
      <c r="S41">
        <v>10494.43354</v>
      </c>
      <c r="T41">
        <v>10169.59376</v>
      </c>
      <c r="U41">
        <v>9866.7535169999992</v>
      </c>
      <c r="V41">
        <v>9602.9654819999996</v>
      </c>
      <c r="W41">
        <v>9378.3810379999995</v>
      </c>
      <c r="X41">
        <v>9185.9571199999991</v>
      </c>
      <c r="Y41">
        <v>9015.994428</v>
      </c>
      <c r="Z41">
        <v>8858.2303420000007</v>
      </c>
      <c r="AA41">
        <v>8702.8002489999999</v>
      </c>
      <c r="AB41">
        <v>8546.6076780000003</v>
      </c>
      <c r="AC41">
        <v>8392.3350310000005</v>
      </c>
      <c r="AD41">
        <v>8240.7775550000006</v>
      </c>
      <c r="AE41">
        <v>8092.4622609999997</v>
      </c>
      <c r="AF41">
        <v>7947.9430949999996</v>
      </c>
      <c r="AG41">
        <v>7807.7469440000004</v>
      </c>
      <c r="AH41">
        <v>7672.3723669999999</v>
      </c>
      <c r="AI41">
        <v>7542.3374169999997</v>
      </c>
      <c r="AJ41">
        <v>7418.1263090000002</v>
      </c>
      <c r="AK41">
        <v>7300.1577070000003</v>
      </c>
    </row>
    <row r="42" spans="1:37">
      <c r="A42" t="s">
        <v>489</v>
      </c>
      <c r="B42">
        <v>1139.855096</v>
      </c>
      <c r="C42">
        <v>1179.9032340000001</v>
      </c>
      <c r="D42">
        <v>1226.287701</v>
      </c>
      <c r="E42">
        <v>1289.3114740000001</v>
      </c>
      <c r="F42">
        <v>1370.798106</v>
      </c>
      <c r="G42">
        <v>1461.7219660000001</v>
      </c>
      <c r="H42">
        <v>1516.4950100000001</v>
      </c>
      <c r="I42">
        <v>1528.0637790000001</v>
      </c>
      <c r="J42">
        <v>1509.2421179999999</v>
      </c>
      <c r="K42">
        <v>1482.2811340000001</v>
      </c>
      <c r="L42">
        <v>1466.6936109999999</v>
      </c>
      <c r="M42">
        <v>1478.3910490000001</v>
      </c>
      <c r="N42">
        <v>1527.4619479999999</v>
      </c>
      <c r="O42">
        <v>1617.3870019999999</v>
      </c>
      <c r="P42">
        <v>1747.1886019999999</v>
      </c>
      <c r="Q42">
        <v>1909.927103</v>
      </c>
      <c r="R42">
        <v>1932.3094960000001</v>
      </c>
      <c r="S42">
        <v>1940.554928</v>
      </c>
      <c r="T42">
        <v>1951.302048</v>
      </c>
      <c r="U42">
        <v>1968.4894609999999</v>
      </c>
      <c r="V42">
        <v>1991.4196400000001</v>
      </c>
      <c r="W42">
        <v>2017.7594509999999</v>
      </c>
      <c r="X42">
        <v>2044.7215570000001</v>
      </c>
      <c r="Y42">
        <v>2069.5157800000002</v>
      </c>
      <c r="Z42">
        <v>2089.4934920000001</v>
      </c>
      <c r="AA42">
        <v>2102.193272</v>
      </c>
      <c r="AB42">
        <v>2106.9577519999998</v>
      </c>
      <c r="AC42">
        <v>2104.8117689999999</v>
      </c>
      <c r="AD42">
        <v>2096.4397220000001</v>
      </c>
      <c r="AE42">
        <v>2082.595202</v>
      </c>
      <c r="AF42">
        <v>2064.1104500000001</v>
      </c>
      <c r="AG42">
        <v>2041.8353090000001</v>
      </c>
      <c r="AH42">
        <v>2016.604239</v>
      </c>
      <c r="AI42">
        <v>1989.2274930000001</v>
      </c>
      <c r="AJ42">
        <v>1960.4652369999999</v>
      </c>
      <c r="AK42">
        <v>1931.0121360000001</v>
      </c>
    </row>
    <row r="43" spans="1:37">
      <c r="A43" t="s">
        <v>490</v>
      </c>
      <c r="B43">
        <v>1409.7320689999999</v>
      </c>
      <c r="C43">
        <v>1446.813954</v>
      </c>
      <c r="D43">
        <v>1479.6748070000001</v>
      </c>
      <c r="E43">
        <v>1525.325323</v>
      </c>
      <c r="F43">
        <v>1586.7125229999999</v>
      </c>
      <c r="G43">
        <v>1651.830201</v>
      </c>
      <c r="H43">
        <v>1716.1016589999999</v>
      </c>
      <c r="I43">
        <v>1723.6357250000001</v>
      </c>
      <c r="J43">
        <v>1688.389807</v>
      </c>
      <c r="K43">
        <v>1641.7793819999999</v>
      </c>
      <c r="L43">
        <v>1599.9678100000001</v>
      </c>
      <c r="M43">
        <v>1576.620461</v>
      </c>
      <c r="N43">
        <v>1583.8975559999999</v>
      </c>
      <c r="O43">
        <v>1623.7934130000001</v>
      </c>
      <c r="P43">
        <v>1693.7930530000001</v>
      </c>
      <c r="Q43">
        <v>1783.7719440000001</v>
      </c>
      <c r="R43">
        <v>1774.15572</v>
      </c>
      <c r="S43">
        <v>1761.581983</v>
      </c>
      <c r="T43">
        <v>1751.198584</v>
      </c>
      <c r="U43">
        <v>1742.8840250000001</v>
      </c>
      <c r="V43">
        <v>1735.8800759999999</v>
      </c>
      <c r="W43">
        <v>1729.188866</v>
      </c>
      <c r="X43">
        <v>1721.6341629999999</v>
      </c>
      <c r="Y43">
        <v>1711.9422340000001</v>
      </c>
      <c r="Z43">
        <v>1698.8188809999999</v>
      </c>
      <c r="AA43">
        <v>1681.0166790000001</v>
      </c>
      <c r="AB43">
        <v>1658.826824</v>
      </c>
      <c r="AC43">
        <v>1633.6186</v>
      </c>
      <c r="AD43">
        <v>1605.9921409999999</v>
      </c>
      <c r="AE43">
        <v>1576.4959690000001</v>
      </c>
      <c r="AF43">
        <v>1545.6825229999999</v>
      </c>
      <c r="AG43">
        <v>1514.068986</v>
      </c>
      <c r="AH43">
        <v>1482.118999</v>
      </c>
      <c r="AI43">
        <v>1450.2466429999999</v>
      </c>
      <c r="AJ43">
        <v>1418.8104060000001</v>
      </c>
      <c r="AK43">
        <v>1388.111005</v>
      </c>
    </row>
    <row r="44" spans="1:37">
      <c r="A44" t="s">
        <v>491</v>
      </c>
      <c r="B44">
        <v>52.023562439999999</v>
      </c>
      <c r="C44">
        <v>53.051005859999997</v>
      </c>
      <c r="D44">
        <v>54.035991940000002</v>
      </c>
      <c r="E44">
        <v>55.102902630000003</v>
      </c>
      <c r="F44">
        <v>56.362320189999998</v>
      </c>
      <c r="G44">
        <v>57.744038009999997</v>
      </c>
      <c r="H44">
        <v>57.331703820000001</v>
      </c>
      <c r="I44">
        <v>55.920101780000003</v>
      </c>
      <c r="J44">
        <v>54.264017410000001</v>
      </c>
      <c r="K44">
        <v>52.445464899999997</v>
      </c>
      <c r="L44">
        <v>50.485758169999997</v>
      </c>
      <c r="M44">
        <v>48.98064084</v>
      </c>
      <c r="N44">
        <v>48.462744469999997</v>
      </c>
      <c r="O44">
        <v>49.115169620000003</v>
      </c>
      <c r="P44">
        <v>50.889324139999999</v>
      </c>
      <c r="Q44">
        <v>53.521262129999997</v>
      </c>
      <c r="R44">
        <v>54.910747180000001</v>
      </c>
      <c r="S44">
        <v>55.840009950000002</v>
      </c>
      <c r="T44">
        <v>56.630508089999999</v>
      </c>
      <c r="U44">
        <v>57.366521079999998</v>
      </c>
      <c r="V44">
        <v>58.05608247</v>
      </c>
      <c r="W44">
        <v>58.680056829999998</v>
      </c>
      <c r="X44">
        <v>59.206405660000001</v>
      </c>
      <c r="Y44">
        <v>59.596703400000003</v>
      </c>
      <c r="Z44">
        <v>59.810038409999997</v>
      </c>
      <c r="AA44">
        <v>59.805818629999997</v>
      </c>
      <c r="AB44">
        <v>59.573597110000001</v>
      </c>
      <c r="AC44">
        <v>59.137394899999997</v>
      </c>
      <c r="AD44">
        <v>58.522461200000002</v>
      </c>
      <c r="AE44">
        <v>57.757557769999998</v>
      </c>
      <c r="AF44">
        <v>56.873576509999999</v>
      </c>
      <c r="AG44">
        <v>55.900560579999997</v>
      </c>
      <c r="AH44">
        <v>54.86612512</v>
      </c>
      <c r="AI44">
        <v>53.795286310000002</v>
      </c>
      <c r="AJ44">
        <v>52.709992679999999</v>
      </c>
      <c r="AK44">
        <v>51.628926929999999</v>
      </c>
    </row>
    <row r="45" spans="1:37">
      <c r="A45" t="s">
        <v>492</v>
      </c>
      <c r="B45">
        <v>8764.5570189999999</v>
      </c>
      <c r="C45">
        <v>9007.2928209999991</v>
      </c>
      <c r="D45">
        <v>9206.3160700000008</v>
      </c>
      <c r="E45">
        <v>9443.8894010000004</v>
      </c>
      <c r="F45">
        <v>9761.2832390000003</v>
      </c>
      <c r="G45">
        <v>10122.13291</v>
      </c>
      <c r="H45">
        <v>10659.465270000001</v>
      </c>
      <c r="I45">
        <v>11691.76384</v>
      </c>
      <c r="J45">
        <v>13178.115330000001</v>
      </c>
      <c r="K45">
        <v>14587.225780000001</v>
      </c>
      <c r="L45">
        <v>15621.435310000001</v>
      </c>
      <c r="M45">
        <v>16421.6325</v>
      </c>
      <c r="N45">
        <v>17163.989300000001</v>
      </c>
      <c r="O45">
        <v>17985.168310000001</v>
      </c>
      <c r="P45">
        <v>18963.330569999998</v>
      </c>
      <c r="Q45">
        <v>20121.0857</v>
      </c>
      <c r="R45">
        <v>20623.68461</v>
      </c>
      <c r="S45">
        <v>20986.175800000001</v>
      </c>
      <c r="T45">
        <v>21313.15047</v>
      </c>
      <c r="U45">
        <v>21625.402030000001</v>
      </c>
      <c r="V45">
        <v>21927.926800000001</v>
      </c>
      <c r="W45">
        <v>22220.653890000001</v>
      </c>
      <c r="X45">
        <v>22500.510610000001</v>
      </c>
      <c r="Y45">
        <v>22762.380109999998</v>
      </c>
      <c r="Z45">
        <v>22999.694070000001</v>
      </c>
      <c r="AA45">
        <v>23204.857100000001</v>
      </c>
      <c r="AB45">
        <v>23380.17167</v>
      </c>
      <c r="AC45">
        <v>23536.640009999999</v>
      </c>
      <c r="AD45">
        <v>23680.659810000001</v>
      </c>
      <c r="AE45">
        <v>23817.189760000001</v>
      </c>
      <c r="AF45">
        <v>23950.520990000001</v>
      </c>
      <c r="AG45">
        <v>24084.244979999999</v>
      </c>
      <c r="AH45">
        <v>24221.325799999999</v>
      </c>
      <c r="AI45">
        <v>24364.275280000002</v>
      </c>
      <c r="AJ45">
        <v>24515.153900000001</v>
      </c>
      <c r="AK45">
        <v>24675.589970000001</v>
      </c>
    </row>
    <row r="46" spans="1:37">
      <c r="A46" t="s">
        <v>493</v>
      </c>
      <c r="B46">
        <v>3463.3062880000002</v>
      </c>
      <c r="C46">
        <v>3580.6009479999998</v>
      </c>
      <c r="D46">
        <v>3708.164804</v>
      </c>
      <c r="E46">
        <v>3878.4801069999999</v>
      </c>
      <c r="F46">
        <v>4099.1654399999998</v>
      </c>
      <c r="G46">
        <v>4344.1608459999998</v>
      </c>
      <c r="H46">
        <v>4492.221665</v>
      </c>
      <c r="I46">
        <v>4499.6937429999998</v>
      </c>
      <c r="J46">
        <v>4415.5951189999996</v>
      </c>
      <c r="K46">
        <v>4316.9427960000003</v>
      </c>
      <c r="L46">
        <v>4256.0079139999998</v>
      </c>
      <c r="M46">
        <v>4269.149015</v>
      </c>
      <c r="N46">
        <v>4380.318115</v>
      </c>
      <c r="O46">
        <v>4594.5083979999999</v>
      </c>
      <c r="P46">
        <v>4904.9600579999997</v>
      </c>
      <c r="Q46">
        <v>5288.8928839999999</v>
      </c>
      <c r="R46">
        <v>5311.2703019999999</v>
      </c>
      <c r="S46">
        <v>5320.7138969999996</v>
      </c>
      <c r="T46">
        <v>5342.5060789999998</v>
      </c>
      <c r="U46">
        <v>5378.688897</v>
      </c>
      <c r="V46">
        <v>5425.6162690000001</v>
      </c>
      <c r="W46">
        <v>5477.8570030000001</v>
      </c>
      <c r="X46">
        <v>5529.3834900000002</v>
      </c>
      <c r="Y46">
        <v>5574.0659189999997</v>
      </c>
      <c r="Z46">
        <v>5605.8953380000003</v>
      </c>
      <c r="AA46">
        <v>5619.1306269999995</v>
      </c>
      <c r="AB46">
        <v>5612.544046</v>
      </c>
      <c r="AC46">
        <v>5589.0631670000002</v>
      </c>
      <c r="AD46">
        <v>5550.5557479999998</v>
      </c>
      <c r="AE46">
        <v>5498.9444169999997</v>
      </c>
      <c r="AF46">
        <v>5436.2964910000001</v>
      </c>
      <c r="AG46">
        <v>5364.6840119999997</v>
      </c>
      <c r="AH46">
        <v>5286.1094940000003</v>
      </c>
      <c r="AI46">
        <v>5202.5000570000002</v>
      </c>
      <c r="AJ46">
        <v>5115.6477219999997</v>
      </c>
      <c r="AK46">
        <v>5027.1729539999997</v>
      </c>
    </row>
    <row r="47" spans="1:37">
      <c r="A47" t="s">
        <v>494</v>
      </c>
      <c r="B47">
        <v>4697.632055</v>
      </c>
      <c r="C47">
        <v>4684.9758250000004</v>
      </c>
      <c r="D47">
        <v>4712.818499</v>
      </c>
      <c r="E47">
        <v>4809.3095530000001</v>
      </c>
      <c r="F47">
        <v>4977.5937219999996</v>
      </c>
      <c r="G47">
        <v>5182.967877</v>
      </c>
      <c r="H47">
        <v>5696.3441839999996</v>
      </c>
      <c r="I47">
        <v>5953.4531880000004</v>
      </c>
      <c r="J47">
        <v>6010.1477130000003</v>
      </c>
      <c r="K47">
        <v>5967.9288619999998</v>
      </c>
      <c r="L47">
        <v>5902.0520280000001</v>
      </c>
      <c r="M47">
        <v>5877.4447879999998</v>
      </c>
      <c r="N47">
        <v>5974.5353580000001</v>
      </c>
      <c r="O47">
        <v>6205.5977080000002</v>
      </c>
      <c r="P47">
        <v>6566.4159659999996</v>
      </c>
      <c r="Q47">
        <v>6991.1193380000004</v>
      </c>
      <c r="R47">
        <v>7070.472272</v>
      </c>
      <c r="S47">
        <v>6958.3283060000003</v>
      </c>
      <c r="T47">
        <v>6775.3070429999998</v>
      </c>
      <c r="U47">
        <v>6574.9957910000003</v>
      </c>
      <c r="V47">
        <v>6380.8874949999999</v>
      </c>
      <c r="W47">
        <v>6201.4191289999999</v>
      </c>
      <c r="X47">
        <v>6037.4339</v>
      </c>
      <c r="Y47">
        <v>5886.1555939999998</v>
      </c>
      <c r="Z47">
        <v>5743.2824520000004</v>
      </c>
      <c r="AA47">
        <v>5604.0822690000005</v>
      </c>
      <c r="AB47">
        <v>5467.6827270000003</v>
      </c>
      <c r="AC47">
        <v>5336.5359989999997</v>
      </c>
      <c r="AD47">
        <v>5211.6542980000004</v>
      </c>
      <c r="AE47">
        <v>5093.6248960000003</v>
      </c>
      <c r="AF47">
        <v>4982.8303249999999</v>
      </c>
      <c r="AG47">
        <v>4879.4668590000001</v>
      </c>
      <c r="AH47">
        <v>4783.5957719999997</v>
      </c>
      <c r="AI47">
        <v>4695.2152319999996</v>
      </c>
      <c r="AJ47">
        <v>4614.2645249999996</v>
      </c>
      <c r="AK47">
        <v>4540.6330379999999</v>
      </c>
    </row>
    <row r="48" spans="1:37">
      <c r="A48" t="s">
        <v>495</v>
      </c>
      <c r="B48">
        <v>10448.993340000001</v>
      </c>
      <c r="C48">
        <v>10779.54499</v>
      </c>
      <c r="D48">
        <v>11042.33957</v>
      </c>
      <c r="E48">
        <v>11348.012559999999</v>
      </c>
      <c r="F48">
        <v>11747.69729</v>
      </c>
      <c r="G48">
        <v>12194.06856</v>
      </c>
      <c r="H48">
        <v>12760.96794</v>
      </c>
      <c r="I48">
        <v>13811.477699999999</v>
      </c>
      <c r="J48">
        <v>15278.76426</v>
      </c>
      <c r="K48">
        <v>16676.46529</v>
      </c>
      <c r="L48">
        <v>17711.413710000001</v>
      </c>
      <c r="M48">
        <v>18524.40854</v>
      </c>
      <c r="N48">
        <v>19297.852419999999</v>
      </c>
      <c r="O48">
        <v>20170.054049999999</v>
      </c>
      <c r="P48">
        <v>21219.600460000001</v>
      </c>
      <c r="Q48">
        <v>22475.160970000001</v>
      </c>
      <c r="R48">
        <v>22788.490129999998</v>
      </c>
      <c r="S48">
        <v>22959.54405</v>
      </c>
      <c r="T48">
        <v>23124.062239999999</v>
      </c>
      <c r="U48">
        <v>23307.210869999999</v>
      </c>
      <c r="V48">
        <v>23509.744320000002</v>
      </c>
      <c r="W48">
        <v>23725.387170000002</v>
      </c>
      <c r="X48">
        <v>23945.212469999999</v>
      </c>
      <c r="Y48">
        <v>24159.207750000001</v>
      </c>
      <c r="Z48">
        <v>24356.869030000002</v>
      </c>
      <c r="AA48">
        <v>24527.460220000001</v>
      </c>
      <c r="AB48">
        <v>24671.910749999999</v>
      </c>
      <c r="AC48">
        <v>24800.943640000001</v>
      </c>
      <c r="AD48">
        <v>24920.181649999999</v>
      </c>
      <c r="AE48">
        <v>25033.93144</v>
      </c>
      <c r="AF48">
        <v>25146.003820000002</v>
      </c>
      <c r="AG48">
        <v>25259.645909999999</v>
      </c>
      <c r="AH48">
        <v>25377.582259999999</v>
      </c>
      <c r="AI48">
        <v>25502.166829999998</v>
      </c>
      <c r="AJ48">
        <v>25635.353599999999</v>
      </c>
      <c r="AK48">
        <v>25778.693749999999</v>
      </c>
    </row>
    <row r="49" spans="1:37">
      <c r="A49" t="s">
        <v>496</v>
      </c>
      <c r="B49">
        <v>3196.7461840000001</v>
      </c>
      <c r="C49">
        <v>3159.9533529999999</v>
      </c>
      <c r="D49">
        <v>3098.260777</v>
      </c>
      <c r="E49">
        <v>3064.7003629999999</v>
      </c>
      <c r="F49">
        <v>3096.810313</v>
      </c>
      <c r="G49">
        <v>3200.1878190000002</v>
      </c>
      <c r="H49">
        <v>3068.517891</v>
      </c>
      <c r="I49">
        <v>2797.499108</v>
      </c>
      <c r="J49">
        <v>2481.6661239999999</v>
      </c>
      <c r="K49">
        <v>2214.9102520000001</v>
      </c>
      <c r="L49">
        <v>2080.7986519999999</v>
      </c>
      <c r="M49">
        <v>2141.8466699999999</v>
      </c>
      <c r="N49">
        <v>2432.665309</v>
      </c>
      <c r="O49">
        <v>2980.3330179999998</v>
      </c>
      <c r="P49">
        <v>3799.4177909999999</v>
      </c>
      <c r="Q49">
        <v>4844.4896509999999</v>
      </c>
      <c r="R49">
        <v>5175.4403220000004</v>
      </c>
      <c r="S49">
        <v>5153.9652299999998</v>
      </c>
      <c r="T49">
        <v>5017.3647979999996</v>
      </c>
      <c r="U49">
        <v>4871.0034720000003</v>
      </c>
      <c r="V49">
        <v>4749.7573410000005</v>
      </c>
      <c r="W49">
        <v>4657.3016749999997</v>
      </c>
      <c r="X49">
        <v>4584.0856290000002</v>
      </c>
      <c r="Y49">
        <v>4514.9535809999998</v>
      </c>
      <c r="Z49">
        <v>4432.0759369999996</v>
      </c>
      <c r="AA49">
        <v>4316.1856319999997</v>
      </c>
      <c r="AB49">
        <v>4156.9378660000002</v>
      </c>
      <c r="AC49">
        <v>3957.4965860000002</v>
      </c>
      <c r="AD49">
        <v>3722.9221980000002</v>
      </c>
      <c r="AE49">
        <v>3458.2241130000002</v>
      </c>
      <c r="AF49">
        <v>3168.2137729999999</v>
      </c>
      <c r="AG49">
        <v>2857.567</v>
      </c>
      <c r="AH49">
        <v>2531.2586780000001</v>
      </c>
      <c r="AI49">
        <v>2195.124793</v>
      </c>
      <c r="AJ49">
        <v>1856.069561</v>
      </c>
      <c r="AK49">
        <v>1522.6740930000001</v>
      </c>
    </row>
    <row r="50" spans="1:37">
      <c r="A50" t="s">
        <v>497</v>
      </c>
      <c r="B50">
        <v>1581.6641830000001</v>
      </c>
      <c r="C50">
        <v>1617.9383170000001</v>
      </c>
      <c r="D50">
        <v>1654.791379</v>
      </c>
      <c r="E50">
        <v>1696.8652500000001</v>
      </c>
      <c r="F50">
        <v>1750.665113</v>
      </c>
      <c r="G50">
        <v>1812.6645430000001</v>
      </c>
      <c r="H50">
        <v>2281.6999019999998</v>
      </c>
      <c r="I50">
        <v>2275.9650969999998</v>
      </c>
      <c r="J50">
        <v>2065.4800770000002</v>
      </c>
      <c r="K50">
        <v>1856.8840150000001</v>
      </c>
      <c r="L50">
        <v>1725.6072200000001</v>
      </c>
      <c r="M50">
        <v>1681.836648</v>
      </c>
      <c r="N50">
        <v>1750.814903</v>
      </c>
      <c r="O50">
        <v>1905.7300740000001</v>
      </c>
      <c r="P50">
        <v>2130.0553289999998</v>
      </c>
      <c r="Q50">
        <v>2349.9187149999998</v>
      </c>
      <c r="R50">
        <v>2235.6352619999998</v>
      </c>
      <c r="S50">
        <v>2039.394382</v>
      </c>
      <c r="T50">
        <v>1854.955598</v>
      </c>
      <c r="U50">
        <v>1703.695383</v>
      </c>
      <c r="V50">
        <v>1584.275189</v>
      </c>
      <c r="W50">
        <v>1490.5035989999999</v>
      </c>
      <c r="X50">
        <v>1416.5111750000001</v>
      </c>
      <c r="Y50">
        <v>1357.8657880000001</v>
      </c>
      <c r="Z50">
        <v>1311.522616</v>
      </c>
      <c r="AA50">
        <v>1275.5443479999999</v>
      </c>
      <c r="AB50">
        <v>1249.6199349999999</v>
      </c>
      <c r="AC50">
        <v>1234.818984</v>
      </c>
      <c r="AD50">
        <v>1232.3857840000001</v>
      </c>
      <c r="AE50">
        <v>1243.69578</v>
      </c>
      <c r="AF50">
        <v>1270.383075</v>
      </c>
      <c r="AG50">
        <v>1314.4841670000001</v>
      </c>
      <c r="AH50">
        <v>1378.587671</v>
      </c>
      <c r="AI50">
        <v>1465.9807330000001</v>
      </c>
      <c r="AJ50">
        <v>1580.787423</v>
      </c>
      <c r="AK50">
        <v>1728.1357419999999</v>
      </c>
    </row>
    <row r="51" spans="1:37">
      <c r="A51" t="s">
        <v>498</v>
      </c>
      <c r="B51">
        <v>507.33967680000001</v>
      </c>
      <c r="C51">
        <v>515.59371980000003</v>
      </c>
      <c r="D51">
        <v>524.60205010000004</v>
      </c>
      <c r="E51">
        <v>538.08205009999995</v>
      </c>
      <c r="F51">
        <v>557.89344400000004</v>
      </c>
      <c r="G51">
        <v>582.55811789999996</v>
      </c>
      <c r="H51">
        <v>619.76170060000004</v>
      </c>
      <c r="I51">
        <v>657.94525399999998</v>
      </c>
      <c r="J51">
        <v>685.22628989999998</v>
      </c>
      <c r="K51">
        <v>703.79547620000005</v>
      </c>
      <c r="L51">
        <v>719.09305270000004</v>
      </c>
      <c r="M51">
        <v>740.81008640000005</v>
      </c>
      <c r="N51">
        <v>771.9521254</v>
      </c>
      <c r="O51">
        <v>811.62926270000003</v>
      </c>
      <c r="P51">
        <v>857.40805209999996</v>
      </c>
      <c r="Q51">
        <v>906.38317010000003</v>
      </c>
      <c r="R51">
        <v>941.55946689999996</v>
      </c>
      <c r="S51">
        <v>971.34566659999996</v>
      </c>
      <c r="T51">
        <v>999.80827050000005</v>
      </c>
      <c r="U51">
        <v>1028.727909</v>
      </c>
      <c r="V51">
        <v>1058.808475</v>
      </c>
      <c r="W51">
        <v>1090.275038</v>
      </c>
      <c r="X51">
        <v>1123.1473249999999</v>
      </c>
      <c r="Y51">
        <v>1157.3650379999999</v>
      </c>
      <c r="Z51">
        <v>1192.8407360000001</v>
      </c>
      <c r="AA51">
        <v>1229.4822429999999</v>
      </c>
      <c r="AB51">
        <v>1267.300315</v>
      </c>
      <c r="AC51">
        <v>1306.4472519999999</v>
      </c>
      <c r="AD51">
        <v>1347.094468</v>
      </c>
      <c r="AE51">
        <v>1389.393276</v>
      </c>
      <c r="AF51">
        <v>1433.473608</v>
      </c>
      <c r="AG51">
        <v>1479.450126</v>
      </c>
      <c r="AH51">
        <v>1527.4306369999999</v>
      </c>
      <c r="AI51">
        <v>1577.5217399999999</v>
      </c>
      <c r="AJ51">
        <v>1629.82872</v>
      </c>
      <c r="AK51">
        <v>1684.4567930000001</v>
      </c>
    </row>
    <row r="52" spans="1:37">
      <c r="A52" t="s">
        <v>499</v>
      </c>
      <c r="B52">
        <v>10279.093940000001</v>
      </c>
      <c r="C52">
        <v>10499.18657</v>
      </c>
      <c r="D52">
        <v>10680.38536</v>
      </c>
      <c r="E52">
        <v>10881.687159999999</v>
      </c>
      <c r="F52">
        <v>11135.253839999999</v>
      </c>
      <c r="G52">
        <v>11413.60419</v>
      </c>
      <c r="H52">
        <v>11806.273999999999</v>
      </c>
      <c r="I52">
        <v>12498.418970000001</v>
      </c>
      <c r="J52">
        <v>13478.46653</v>
      </c>
      <c r="K52">
        <v>14425.12494</v>
      </c>
      <c r="L52">
        <v>15121.1114</v>
      </c>
      <c r="M52">
        <v>15643.946819999999</v>
      </c>
      <c r="N52">
        <v>16120.218129999999</v>
      </c>
      <c r="O52">
        <v>16647.829559999998</v>
      </c>
      <c r="P52">
        <v>17283.457109999999</v>
      </c>
      <c r="Q52">
        <v>18048.249039999999</v>
      </c>
      <c r="R52">
        <v>18258.792229999999</v>
      </c>
      <c r="S52">
        <v>18377.29176</v>
      </c>
      <c r="T52">
        <v>18498.89875</v>
      </c>
      <c r="U52">
        <v>18639.294119999999</v>
      </c>
      <c r="V52">
        <v>18796.269660000002</v>
      </c>
      <c r="W52">
        <v>18963.7009</v>
      </c>
      <c r="X52">
        <v>19134.658769999998</v>
      </c>
      <c r="Y52">
        <v>19302.167020000001</v>
      </c>
      <c r="Z52">
        <v>19459.352849999999</v>
      </c>
      <c r="AA52">
        <v>19599.44815</v>
      </c>
      <c r="AB52">
        <v>19722.562450000001</v>
      </c>
      <c r="AC52">
        <v>19834.689480000001</v>
      </c>
      <c r="AD52">
        <v>19939.137340000001</v>
      </c>
      <c r="AE52">
        <v>20038.507269999998</v>
      </c>
      <c r="AF52">
        <v>20135.24494</v>
      </c>
      <c r="AG52">
        <v>20231.568810000001</v>
      </c>
      <c r="AH52">
        <v>20329.416809999999</v>
      </c>
      <c r="AI52">
        <v>20430.479019999999</v>
      </c>
      <c r="AJ52">
        <v>20536.155220000001</v>
      </c>
      <c r="AK52">
        <v>20647.494650000001</v>
      </c>
    </row>
    <row r="53" spans="1:37">
      <c r="A53" t="s">
        <v>500</v>
      </c>
      <c r="B53">
        <v>1372.7213240000001</v>
      </c>
      <c r="C53">
        <v>1417.793212</v>
      </c>
      <c r="D53">
        <v>1453.441482</v>
      </c>
      <c r="E53">
        <v>1497.051811</v>
      </c>
      <c r="F53">
        <v>1554.3085570000001</v>
      </c>
      <c r="G53">
        <v>1618.039405</v>
      </c>
      <c r="H53">
        <v>1702.9688169999999</v>
      </c>
      <c r="I53">
        <v>1874.1014729999999</v>
      </c>
      <c r="J53">
        <v>2123.3289519999998</v>
      </c>
      <c r="K53">
        <v>2363.11879</v>
      </c>
      <c r="L53">
        <v>2551.0024100000001</v>
      </c>
      <c r="M53">
        <v>2709.3452000000002</v>
      </c>
      <c r="N53">
        <v>2859.3465729999998</v>
      </c>
      <c r="O53">
        <v>3019.6100390000001</v>
      </c>
      <c r="P53">
        <v>3201.843249</v>
      </c>
      <c r="Q53">
        <v>3412.0890789999999</v>
      </c>
      <c r="R53">
        <v>3493.7444230000001</v>
      </c>
      <c r="S53">
        <v>3574.319477</v>
      </c>
      <c r="T53">
        <v>3657.7438430000002</v>
      </c>
      <c r="U53">
        <v>3743.58331</v>
      </c>
      <c r="V53">
        <v>3831.1052</v>
      </c>
      <c r="W53">
        <v>3919.4684269999998</v>
      </c>
      <c r="X53">
        <v>4007.6550379999999</v>
      </c>
      <c r="Y53">
        <v>4094.456197</v>
      </c>
      <c r="Z53">
        <v>4178.4721920000002</v>
      </c>
      <c r="AA53">
        <v>4258.1246860000001</v>
      </c>
      <c r="AB53">
        <v>4333.878111</v>
      </c>
      <c r="AC53">
        <v>4407.8233179999997</v>
      </c>
      <c r="AD53">
        <v>4480.9531200000001</v>
      </c>
      <c r="AE53">
        <v>4554.0886440000004</v>
      </c>
      <c r="AF53">
        <v>4627.9828889999999</v>
      </c>
      <c r="AG53">
        <v>4703.3083900000001</v>
      </c>
      <c r="AH53">
        <v>4780.6697700000004</v>
      </c>
      <c r="AI53">
        <v>4860.6309899999997</v>
      </c>
      <c r="AJ53">
        <v>4943.7101389999998</v>
      </c>
      <c r="AK53">
        <v>5030.3802320000004</v>
      </c>
    </row>
    <row r="54" spans="1:37">
      <c r="A54" t="s">
        <v>109</v>
      </c>
      <c r="B54">
        <v>3167.9766119999999</v>
      </c>
      <c r="C54">
        <v>3232.6978049999998</v>
      </c>
      <c r="D54">
        <v>3297.6770329999999</v>
      </c>
      <c r="E54">
        <v>3394.4245230000001</v>
      </c>
      <c r="F54">
        <v>3532.029998</v>
      </c>
      <c r="G54">
        <v>3689.2263210000001</v>
      </c>
      <c r="H54">
        <v>3914.6518620000002</v>
      </c>
      <c r="I54">
        <v>4068.1479300000001</v>
      </c>
      <c r="J54">
        <v>4166.668549</v>
      </c>
      <c r="K54">
        <v>4242.3379379999997</v>
      </c>
      <c r="L54">
        <v>4307.9115419999998</v>
      </c>
      <c r="M54">
        <v>4390.2982339999999</v>
      </c>
      <c r="N54">
        <v>4526.3353889999999</v>
      </c>
      <c r="O54">
        <v>4729.0341340000004</v>
      </c>
      <c r="P54">
        <v>5002.5190119999997</v>
      </c>
      <c r="Q54">
        <v>5329.1292839999996</v>
      </c>
      <c r="R54">
        <v>5313.1854869999997</v>
      </c>
      <c r="S54">
        <v>5235.2000950000001</v>
      </c>
      <c r="T54">
        <v>5150.8915989999996</v>
      </c>
      <c r="U54">
        <v>5078.4115309999997</v>
      </c>
      <c r="V54">
        <v>5022.2137059999995</v>
      </c>
      <c r="W54">
        <v>4981.0696459999999</v>
      </c>
      <c r="X54">
        <v>4951.3940460000003</v>
      </c>
      <c r="Y54">
        <v>4928.7510169999996</v>
      </c>
      <c r="Z54">
        <v>4908.521264</v>
      </c>
      <c r="AA54">
        <v>4886.1972100000003</v>
      </c>
      <c r="AB54">
        <v>4860.8106610000004</v>
      </c>
      <c r="AC54">
        <v>4834.3694180000002</v>
      </c>
      <c r="AD54">
        <v>4807.6530990000001</v>
      </c>
      <c r="AE54">
        <v>4781.2464449999998</v>
      </c>
      <c r="AF54">
        <v>4755.714661</v>
      </c>
      <c r="AG54">
        <v>4731.5774730000003</v>
      </c>
      <c r="AH54">
        <v>4709.3133710000002</v>
      </c>
      <c r="AI54">
        <v>4689.3903259999997</v>
      </c>
      <c r="AJ54">
        <v>4672.2411169999996</v>
      </c>
      <c r="AK54">
        <v>4658.249804</v>
      </c>
    </row>
    <row r="55" spans="1:37">
      <c r="A55" t="s">
        <v>110</v>
      </c>
      <c r="B55">
        <v>421.00640509999999</v>
      </c>
      <c r="C55">
        <v>436.13042539999998</v>
      </c>
      <c r="D55">
        <v>453.2552632</v>
      </c>
      <c r="E55">
        <v>476.30542380000003</v>
      </c>
      <c r="F55">
        <v>506.03261939999999</v>
      </c>
      <c r="G55">
        <v>539.15591610000001</v>
      </c>
      <c r="H55">
        <v>560.66499150000004</v>
      </c>
      <c r="I55">
        <v>569.44696450000004</v>
      </c>
      <c r="J55">
        <v>570.28827709999996</v>
      </c>
      <c r="K55">
        <v>569.07119590000002</v>
      </c>
      <c r="L55">
        <v>571.10635219999995</v>
      </c>
      <c r="M55">
        <v>582.07456500000001</v>
      </c>
      <c r="N55">
        <v>606.0209893</v>
      </c>
      <c r="O55">
        <v>644.85786389999998</v>
      </c>
      <c r="P55">
        <v>698.89787769999998</v>
      </c>
      <c r="Q55">
        <v>766.24156649999998</v>
      </c>
      <c r="R55">
        <v>777.6226848</v>
      </c>
      <c r="S55">
        <v>782.93593659999999</v>
      </c>
      <c r="T55">
        <v>788.81445459999998</v>
      </c>
      <c r="U55">
        <v>796.92617470000005</v>
      </c>
      <c r="V55">
        <v>807.1049137</v>
      </c>
      <c r="W55">
        <v>818.52694540000005</v>
      </c>
      <c r="X55">
        <v>830.17949050000004</v>
      </c>
      <c r="Y55">
        <v>841.03994220000004</v>
      </c>
      <c r="Z55">
        <v>850.13174819999995</v>
      </c>
      <c r="AA55">
        <v>856.54017039999997</v>
      </c>
      <c r="AB55">
        <v>860.05315510000003</v>
      </c>
      <c r="AC55">
        <v>861.10758699999997</v>
      </c>
      <c r="AD55">
        <v>859.98653890000003</v>
      </c>
      <c r="AE55">
        <v>856.98912910000001</v>
      </c>
      <c r="AF55">
        <v>852.4377035</v>
      </c>
      <c r="AG55">
        <v>846.65673159999994</v>
      </c>
      <c r="AH55">
        <v>839.96247749999998</v>
      </c>
      <c r="AI55">
        <v>832.66133460000003</v>
      </c>
      <c r="AJ55">
        <v>825.04082919999996</v>
      </c>
      <c r="AK55">
        <v>817.36453949999998</v>
      </c>
    </row>
    <row r="56" spans="1:37">
      <c r="A56" t="s">
        <v>111</v>
      </c>
      <c r="B56">
        <v>865.04260650000003</v>
      </c>
      <c r="C56">
        <v>893.20035989999997</v>
      </c>
      <c r="D56">
        <v>913.92318360000002</v>
      </c>
      <c r="E56">
        <v>939.01768979999997</v>
      </c>
      <c r="F56">
        <v>971.78481950000003</v>
      </c>
      <c r="G56">
        <v>1006.145514</v>
      </c>
      <c r="H56">
        <v>1046.4589960000001</v>
      </c>
      <c r="I56">
        <v>1087.322844</v>
      </c>
      <c r="J56">
        <v>1134.3271219999999</v>
      </c>
      <c r="K56">
        <v>1179.1325240000001</v>
      </c>
      <c r="L56">
        <v>1213.642703</v>
      </c>
      <c r="M56">
        <v>1245.418815</v>
      </c>
      <c r="N56">
        <v>1284.571876</v>
      </c>
      <c r="O56">
        <v>1337.6688380000001</v>
      </c>
      <c r="P56">
        <v>1407.98299</v>
      </c>
      <c r="Q56">
        <v>1494.074955</v>
      </c>
      <c r="R56">
        <v>1496.51208</v>
      </c>
      <c r="S56">
        <v>1500.2380109999999</v>
      </c>
      <c r="T56">
        <v>1506.8114230000001</v>
      </c>
      <c r="U56">
        <v>1515.0400810000001</v>
      </c>
      <c r="V56">
        <v>1524.0135849999999</v>
      </c>
      <c r="W56">
        <v>1532.9946420000001</v>
      </c>
      <c r="X56">
        <v>1541.2427259999999</v>
      </c>
      <c r="Y56">
        <v>1547.9604549999999</v>
      </c>
      <c r="Z56">
        <v>1552.2918910000001</v>
      </c>
      <c r="AA56">
        <v>1553.342527</v>
      </c>
      <c r="AB56">
        <v>1551.398533</v>
      </c>
      <c r="AC56">
        <v>1547.590119</v>
      </c>
      <c r="AD56">
        <v>1542.388688</v>
      </c>
      <c r="AE56">
        <v>1536.1948520000001</v>
      </c>
      <c r="AF56">
        <v>1529.3963630000001</v>
      </c>
      <c r="AG56">
        <v>1522.3469749999999</v>
      </c>
      <c r="AH56">
        <v>1515.3609120000001</v>
      </c>
      <c r="AI56">
        <v>1508.7211569999999</v>
      </c>
      <c r="AJ56">
        <v>1502.6752469999999</v>
      </c>
      <c r="AK56">
        <v>1497.4344040000001</v>
      </c>
    </row>
    <row r="57" spans="1:37">
      <c r="A57" t="s">
        <v>112</v>
      </c>
      <c r="B57">
        <v>6076.7669230000001</v>
      </c>
      <c r="C57">
        <v>6226.8202490000003</v>
      </c>
      <c r="D57">
        <v>6347.413321</v>
      </c>
      <c r="E57">
        <v>6471.0609180000001</v>
      </c>
      <c r="F57">
        <v>6625.388438</v>
      </c>
      <c r="G57">
        <v>6796.8952239999999</v>
      </c>
      <c r="H57">
        <v>7021.4080290000002</v>
      </c>
      <c r="I57">
        <v>7497.5356929999998</v>
      </c>
      <c r="J57">
        <v>8240.7903310000002</v>
      </c>
      <c r="K57">
        <v>8978.3315980000007</v>
      </c>
      <c r="L57">
        <v>9508.6977530000004</v>
      </c>
      <c r="M57">
        <v>9878.7774580000005</v>
      </c>
      <c r="N57">
        <v>10200.563759999999</v>
      </c>
      <c r="O57">
        <v>10571.81294</v>
      </c>
      <c r="P57">
        <v>11050.924720000001</v>
      </c>
      <c r="Q57">
        <v>11658.43887</v>
      </c>
      <c r="R57">
        <v>11947.0221</v>
      </c>
      <c r="S57">
        <v>12142.34182</v>
      </c>
      <c r="T57">
        <v>12325.58433</v>
      </c>
      <c r="U57">
        <v>12511.935949999999</v>
      </c>
      <c r="V57">
        <v>12700.01852</v>
      </c>
      <c r="W57">
        <v>12884.91365</v>
      </c>
      <c r="X57">
        <v>13060.70825</v>
      </c>
      <c r="Y57">
        <v>13220.961590000001</v>
      </c>
      <c r="Z57">
        <v>13358.81156</v>
      </c>
      <c r="AA57">
        <v>13467.052879999999</v>
      </c>
      <c r="AB57">
        <v>13544.45045</v>
      </c>
      <c r="AC57">
        <v>13596.22357</v>
      </c>
      <c r="AD57">
        <v>13626.426740000001</v>
      </c>
      <c r="AE57">
        <v>13638.55704</v>
      </c>
      <c r="AF57">
        <v>13635.95421</v>
      </c>
      <c r="AG57">
        <v>13621.698920000001</v>
      </c>
      <c r="AH57">
        <v>13598.54212</v>
      </c>
      <c r="AI57">
        <v>13568.95307</v>
      </c>
      <c r="AJ57">
        <v>13535.097809999999</v>
      </c>
      <c r="AK57">
        <v>13498.825849999999</v>
      </c>
    </row>
    <row r="58" spans="1:37">
      <c r="A58" t="s">
        <v>113</v>
      </c>
      <c r="B58">
        <v>3674.360968</v>
      </c>
      <c r="C58">
        <v>3777.198183</v>
      </c>
      <c r="D58">
        <v>3861.1863699999999</v>
      </c>
      <c r="E58">
        <v>3960.9936280000002</v>
      </c>
      <c r="F58">
        <v>4094.042751</v>
      </c>
      <c r="G58">
        <v>4245.139948</v>
      </c>
      <c r="H58">
        <v>4468.4555360000004</v>
      </c>
      <c r="I58">
        <v>4900.7877829999998</v>
      </c>
      <c r="J58">
        <v>5525.0953849999996</v>
      </c>
      <c r="K58">
        <v>6118.2155819999998</v>
      </c>
      <c r="L58">
        <v>6554.4535839999999</v>
      </c>
      <c r="M58">
        <v>6892.1461920000002</v>
      </c>
      <c r="N58">
        <v>7204.5001949999996</v>
      </c>
      <c r="O58">
        <v>7548.7147059999998</v>
      </c>
      <c r="P58">
        <v>7957.616266</v>
      </c>
      <c r="Q58">
        <v>8441.2495799999997</v>
      </c>
      <c r="R58">
        <v>8650.4976669999996</v>
      </c>
      <c r="S58">
        <v>8803.1956769999997</v>
      </c>
      <c r="T58">
        <v>8942.3230149999999</v>
      </c>
      <c r="U58">
        <v>9075.9923010000002</v>
      </c>
      <c r="V58">
        <v>9205.9256920000007</v>
      </c>
      <c r="W58">
        <v>9331.8750120000004</v>
      </c>
      <c r="X58">
        <v>9452.4279480000005</v>
      </c>
      <c r="Y58">
        <v>9565.3699429999997</v>
      </c>
      <c r="Z58">
        <v>9667.9081289999995</v>
      </c>
      <c r="AA58">
        <v>9756.8346369999999</v>
      </c>
      <c r="AB58">
        <v>9833.1068240000004</v>
      </c>
      <c r="AC58">
        <v>9901.3407439999992</v>
      </c>
      <c r="AD58">
        <v>9964.2207820000003</v>
      </c>
      <c r="AE58">
        <v>10023.829659999999</v>
      </c>
      <c r="AF58">
        <v>10081.972330000001</v>
      </c>
      <c r="AG58">
        <v>10140.161969999999</v>
      </c>
      <c r="AH58">
        <v>10199.64956</v>
      </c>
      <c r="AI58">
        <v>10261.49653</v>
      </c>
      <c r="AJ58">
        <v>10326.574720000001</v>
      </c>
      <c r="AK58">
        <v>10395.573909999999</v>
      </c>
    </row>
    <row r="59" spans="1:37">
      <c r="A59" t="s">
        <v>243</v>
      </c>
      <c r="B59">
        <v>1347</v>
      </c>
      <c r="C59">
        <v>1349.378438</v>
      </c>
      <c r="D59">
        <v>1349.3336609999999</v>
      </c>
      <c r="E59">
        <v>1349.312936</v>
      </c>
      <c r="F59">
        <v>1349.5590990000001</v>
      </c>
      <c r="G59">
        <v>1349.9582800000001</v>
      </c>
      <c r="H59">
        <v>1348.826928</v>
      </c>
      <c r="I59">
        <v>1346.085196</v>
      </c>
      <c r="J59">
        <v>1342.1102940000001</v>
      </c>
      <c r="K59">
        <v>1337.6884070000001</v>
      </c>
      <c r="L59">
        <v>1333.671574</v>
      </c>
      <c r="M59">
        <v>1330.766396</v>
      </c>
      <c r="N59">
        <v>1329.2739750000001</v>
      </c>
      <c r="O59">
        <v>1329.1403909999999</v>
      </c>
      <c r="P59">
        <v>1330.042651</v>
      </c>
      <c r="Q59">
        <v>1331.4860329999999</v>
      </c>
      <c r="R59">
        <v>1333.4179349999999</v>
      </c>
      <c r="S59">
        <v>1335.745764</v>
      </c>
      <c r="T59">
        <v>1338.41299</v>
      </c>
      <c r="U59">
        <v>1341.37084</v>
      </c>
      <c r="V59">
        <v>1344.5624780000001</v>
      </c>
      <c r="W59">
        <v>1347.9241489999999</v>
      </c>
      <c r="X59">
        <v>1351.3893029999999</v>
      </c>
      <c r="Y59">
        <v>1354.890858</v>
      </c>
      <c r="Z59">
        <v>1358.361455</v>
      </c>
      <c r="AA59">
        <v>1361.7327620000001</v>
      </c>
      <c r="AB59">
        <v>1364.979992</v>
      </c>
      <c r="AC59">
        <v>1368.1255819999999</v>
      </c>
      <c r="AD59">
        <v>1371.185909</v>
      </c>
      <c r="AE59">
        <v>1374.183211</v>
      </c>
      <c r="AF59">
        <v>1377.1450050000001</v>
      </c>
      <c r="AG59">
        <v>1380.1015279999999</v>
      </c>
      <c r="AH59">
        <v>1383.0841290000001</v>
      </c>
      <c r="AI59">
        <v>1386.1247060000001</v>
      </c>
      <c r="AJ59">
        <v>1389.255392</v>
      </c>
      <c r="AK59">
        <v>1392.5083279999999</v>
      </c>
    </row>
    <row r="60" spans="1:37">
      <c r="A60" t="s">
        <v>244</v>
      </c>
      <c r="B60">
        <v>1201.7382500000001</v>
      </c>
      <c r="C60">
        <v>1242.4385139999999</v>
      </c>
      <c r="D60">
        <v>1286.7021030000001</v>
      </c>
      <c r="E60">
        <v>1345.8000850000001</v>
      </c>
      <c r="F60">
        <v>1422.3760460000001</v>
      </c>
      <c r="G60">
        <v>1507.3873980000001</v>
      </c>
      <c r="H60">
        <v>1558.7632610000001</v>
      </c>
      <c r="I60">
        <v>1561.3560090000001</v>
      </c>
      <c r="J60">
        <v>1532.1744920000001</v>
      </c>
      <c r="K60">
        <v>1497.942963</v>
      </c>
      <c r="L60">
        <v>1476.79907</v>
      </c>
      <c r="M60">
        <v>1481.358921</v>
      </c>
      <c r="N60">
        <v>1519.933667</v>
      </c>
      <c r="O60">
        <v>1594.2559000000001</v>
      </c>
      <c r="P60">
        <v>1701.980024</v>
      </c>
      <c r="Q60">
        <v>1835.2014959999999</v>
      </c>
      <c r="R60">
        <v>1842.966273</v>
      </c>
      <c r="S60">
        <v>1846.243121</v>
      </c>
      <c r="T60">
        <v>1853.8048249999999</v>
      </c>
      <c r="U60">
        <v>1866.35996</v>
      </c>
      <c r="V60">
        <v>1882.643364</v>
      </c>
      <c r="W60">
        <v>1900.7704610000001</v>
      </c>
      <c r="X60">
        <v>1918.6497199999999</v>
      </c>
      <c r="Y60">
        <v>1934.154149</v>
      </c>
      <c r="Z60">
        <v>1945.1986899999999</v>
      </c>
      <c r="AA60">
        <v>1949.7912240000001</v>
      </c>
      <c r="AB60">
        <v>1947.5057360000001</v>
      </c>
      <c r="AC60">
        <v>1939.358068</v>
      </c>
      <c r="AD60">
        <v>1925.996316</v>
      </c>
      <c r="AE60">
        <v>1908.0876169999999</v>
      </c>
      <c r="AF60">
        <v>1886.3493120000001</v>
      </c>
      <c r="AG60">
        <v>1861.5003819999999</v>
      </c>
      <c r="AH60">
        <v>1834.2356830000001</v>
      </c>
      <c r="AI60">
        <v>1805.223909</v>
      </c>
      <c r="AJ60">
        <v>1775.086877</v>
      </c>
      <c r="AK60">
        <v>1744.386874</v>
      </c>
    </row>
    <row r="61" spans="1:37">
      <c r="A61" t="s">
        <v>245</v>
      </c>
      <c r="B61">
        <v>1609.7706459999999</v>
      </c>
      <c r="C61">
        <v>1605.433646</v>
      </c>
      <c r="D61">
        <v>1614.974692</v>
      </c>
      <c r="E61">
        <v>1648.0399600000001</v>
      </c>
      <c r="F61">
        <v>1705.707081</v>
      </c>
      <c r="G61">
        <v>1776.0840889999999</v>
      </c>
      <c r="H61">
        <v>1952.0063620000001</v>
      </c>
      <c r="I61">
        <v>2040.1117139999999</v>
      </c>
      <c r="J61">
        <v>2059.5396260000002</v>
      </c>
      <c r="K61">
        <v>2045.072195</v>
      </c>
      <c r="L61">
        <v>2022.497717</v>
      </c>
      <c r="M61">
        <v>2014.06538</v>
      </c>
      <c r="N61">
        <v>2047.33609</v>
      </c>
      <c r="O61">
        <v>2126.515852</v>
      </c>
      <c r="P61">
        <v>2250.1599839999999</v>
      </c>
      <c r="Q61">
        <v>2395.6960789999998</v>
      </c>
      <c r="R61">
        <v>2422.8885070000001</v>
      </c>
      <c r="S61">
        <v>2384.4593450000002</v>
      </c>
      <c r="T61">
        <v>2321.7421599999998</v>
      </c>
      <c r="U61">
        <v>2253.100093</v>
      </c>
      <c r="V61">
        <v>2186.5836370000002</v>
      </c>
      <c r="W61">
        <v>2125.0839489999998</v>
      </c>
      <c r="X61">
        <v>2068.8899759999999</v>
      </c>
      <c r="Y61">
        <v>2017.0503739999999</v>
      </c>
      <c r="Z61">
        <v>1968.0910280000001</v>
      </c>
      <c r="AA61">
        <v>1920.390322</v>
      </c>
      <c r="AB61">
        <v>1873.6493310000001</v>
      </c>
      <c r="AC61">
        <v>1828.7083580000001</v>
      </c>
      <c r="AD61">
        <v>1785.914266</v>
      </c>
      <c r="AE61">
        <v>1745.4683</v>
      </c>
      <c r="AF61">
        <v>1707.5015450000001</v>
      </c>
      <c r="AG61">
        <v>1672.0812579999999</v>
      </c>
      <c r="AH61">
        <v>1639.2284380000001</v>
      </c>
      <c r="AI61">
        <v>1608.942456</v>
      </c>
      <c r="AJ61">
        <v>1581.2025080000001</v>
      </c>
      <c r="AK61">
        <v>1555.9706880000001</v>
      </c>
    </row>
    <row r="62" spans="1:37">
      <c r="A62" t="s">
        <v>246</v>
      </c>
      <c r="B62">
        <v>9113.3232939999998</v>
      </c>
      <c r="C62">
        <v>9401.2680459999992</v>
      </c>
      <c r="D62">
        <v>9633.9569879999999</v>
      </c>
      <c r="E62">
        <v>9888.1628999999994</v>
      </c>
      <c r="F62">
        <v>10212.745150000001</v>
      </c>
      <c r="G62">
        <v>10574.156150000001</v>
      </c>
      <c r="H62">
        <v>11041.2081</v>
      </c>
      <c r="I62">
        <v>11964.934380000001</v>
      </c>
      <c r="J62">
        <v>13331.563990000001</v>
      </c>
      <c r="K62">
        <v>14663.275229999999</v>
      </c>
      <c r="L62">
        <v>15635.17014</v>
      </c>
      <c r="M62">
        <v>16352.788039999999</v>
      </c>
      <c r="N62">
        <v>17004.272779999999</v>
      </c>
      <c r="O62">
        <v>17745.328649999999</v>
      </c>
      <c r="P62">
        <v>18667.577290000001</v>
      </c>
      <c r="Q62">
        <v>19804.120729999999</v>
      </c>
      <c r="R62">
        <v>20222.311880000001</v>
      </c>
      <c r="S62">
        <v>20487.340850000001</v>
      </c>
      <c r="T62">
        <v>20737.715639999999</v>
      </c>
      <c r="U62">
        <v>20999.195779999998</v>
      </c>
      <c r="V62">
        <v>21270.694100000001</v>
      </c>
      <c r="W62">
        <v>21544.63567</v>
      </c>
      <c r="X62">
        <v>21811.347389999999</v>
      </c>
      <c r="Y62">
        <v>22060.18246</v>
      </c>
      <c r="Z62">
        <v>22279.874950000001</v>
      </c>
      <c r="AA62">
        <v>22458.725699999999</v>
      </c>
      <c r="AB62">
        <v>22595.899890000001</v>
      </c>
      <c r="AC62">
        <v>22701.10914</v>
      </c>
      <c r="AD62">
        <v>22780.74452</v>
      </c>
      <c r="AE62">
        <v>22840.077209999999</v>
      </c>
      <c r="AF62">
        <v>22884.008040000001</v>
      </c>
      <c r="AG62">
        <v>22916.941360000001</v>
      </c>
      <c r="AH62">
        <v>22942.733759999999</v>
      </c>
      <c r="AI62">
        <v>22964.806380000002</v>
      </c>
      <c r="AJ62">
        <v>22986.110840000001</v>
      </c>
      <c r="AK62">
        <v>23009.114519999999</v>
      </c>
    </row>
    <row r="63" spans="1:37">
      <c r="A63" t="s">
        <v>247</v>
      </c>
      <c r="B63">
        <v>933.32132420000005</v>
      </c>
      <c r="C63">
        <v>967.5283776</v>
      </c>
      <c r="D63">
        <v>988.48772689999998</v>
      </c>
      <c r="E63">
        <v>1010.486302</v>
      </c>
      <c r="F63">
        <v>1038.8912519999999</v>
      </c>
      <c r="G63">
        <v>1068.977005</v>
      </c>
      <c r="H63">
        <v>1110.8347659999999</v>
      </c>
      <c r="I63">
        <v>1210.753917</v>
      </c>
      <c r="J63">
        <v>1371.7812610000001</v>
      </c>
      <c r="K63">
        <v>1543.1100369999999</v>
      </c>
      <c r="L63">
        <v>1687.673434</v>
      </c>
      <c r="M63">
        <v>1809.736525</v>
      </c>
      <c r="N63">
        <v>1921.175696</v>
      </c>
      <c r="O63">
        <v>2036.8476860000001</v>
      </c>
      <c r="P63">
        <v>2168.1809159999998</v>
      </c>
      <c r="Q63">
        <v>2322.629915</v>
      </c>
      <c r="R63">
        <v>2363.2554289999998</v>
      </c>
      <c r="S63">
        <v>2410.1224619999998</v>
      </c>
      <c r="T63">
        <v>2462.7492080000002</v>
      </c>
      <c r="U63">
        <v>2518.27936</v>
      </c>
      <c r="V63">
        <v>2574.7928419999998</v>
      </c>
      <c r="W63">
        <v>2630.9656629999999</v>
      </c>
      <c r="X63">
        <v>2685.676078</v>
      </c>
      <c r="Y63">
        <v>2737.8051129999999</v>
      </c>
      <c r="Z63">
        <v>2786.1384619999999</v>
      </c>
      <c r="AA63">
        <v>2829.327413</v>
      </c>
      <c r="AB63">
        <v>2867.784674</v>
      </c>
      <c r="AC63">
        <v>2903.3302979999999</v>
      </c>
      <c r="AD63">
        <v>2936.8348369999999</v>
      </c>
      <c r="AE63">
        <v>2969.0007860000001</v>
      </c>
      <c r="AF63">
        <v>3000.4713620000002</v>
      </c>
      <c r="AG63">
        <v>3031.8175470000001</v>
      </c>
      <c r="AH63">
        <v>3063.546429</v>
      </c>
      <c r="AI63">
        <v>3096.1249769999999</v>
      </c>
      <c r="AJ63">
        <v>3129.9741079999999</v>
      </c>
      <c r="AK63">
        <v>3165.4680910000002</v>
      </c>
    </row>
    <row r="64" spans="1:37">
      <c r="A64" t="s">
        <v>251</v>
      </c>
      <c r="B64">
        <v>396.4</v>
      </c>
      <c r="C64">
        <v>407.02920949999998</v>
      </c>
      <c r="D64">
        <v>421.61483700000002</v>
      </c>
      <c r="E64">
        <v>442.14208769999999</v>
      </c>
      <c r="F64">
        <v>469.25561299999998</v>
      </c>
      <c r="G64">
        <v>501.40322029999999</v>
      </c>
      <c r="H64">
        <v>542.69902890000003</v>
      </c>
      <c r="I64">
        <v>611.08794060000002</v>
      </c>
      <c r="J64">
        <v>695.39991439999994</v>
      </c>
      <c r="K64">
        <v>760.00731759999996</v>
      </c>
      <c r="L64">
        <v>800.024092</v>
      </c>
      <c r="M64">
        <v>833.25084249999998</v>
      </c>
      <c r="N64">
        <v>868.6755263</v>
      </c>
      <c r="O64">
        <v>909.76061019999997</v>
      </c>
      <c r="P64">
        <v>956.58421650000003</v>
      </c>
      <c r="Q64">
        <v>1007.653472</v>
      </c>
      <c r="R64">
        <v>1044.7993610000001</v>
      </c>
      <c r="S64">
        <v>1074.691499</v>
      </c>
      <c r="T64">
        <v>1101.6355410000001</v>
      </c>
      <c r="U64">
        <v>1128.052224</v>
      </c>
      <c r="V64">
        <v>1155.158369</v>
      </c>
      <c r="W64">
        <v>1183.477018</v>
      </c>
      <c r="X64">
        <v>1213.1569629999999</v>
      </c>
      <c r="Y64">
        <v>1244.1595830000001</v>
      </c>
      <c r="Z64">
        <v>1276.3582730000001</v>
      </c>
      <c r="AA64">
        <v>1309.5903069999999</v>
      </c>
      <c r="AB64">
        <v>1343.7903140000001</v>
      </c>
      <c r="AC64">
        <v>1379.0457309999999</v>
      </c>
      <c r="AD64">
        <v>1415.474428</v>
      </c>
      <c r="AE64">
        <v>1453.180844</v>
      </c>
      <c r="AF64">
        <v>1492.250546</v>
      </c>
      <c r="AG64">
        <v>1532.754668</v>
      </c>
      <c r="AH64">
        <v>1574.758476</v>
      </c>
      <c r="AI64">
        <v>1618.3270600000001</v>
      </c>
      <c r="AJ64">
        <v>1663.524866</v>
      </c>
      <c r="AK64">
        <v>1710.417132</v>
      </c>
    </row>
    <row r="65" spans="1:37">
      <c r="A65" t="s">
        <v>252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253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254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255</v>
      </c>
      <c r="B68">
        <v>43</v>
      </c>
      <c r="C68">
        <v>43.23562493</v>
      </c>
      <c r="D68">
        <v>43.338918450000001</v>
      </c>
      <c r="E68">
        <v>44.423421099999999</v>
      </c>
      <c r="F68">
        <v>46.161691740000002</v>
      </c>
      <c r="G68">
        <v>47.659179739999999</v>
      </c>
      <c r="H68">
        <v>49.435021620000001</v>
      </c>
      <c r="I68">
        <v>52.259615459999999</v>
      </c>
      <c r="J68">
        <v>56.147776299999997</v>
      </c>
      <c r="K68">
        <v>60.001435100000002</v>
      </c>
      <c r="L68">
        <v>63.304884530000002</v>
      </c>
      <c r="M68">
        <v>66.357832389999999</v>
      </c>
      <c r="N68">
        <v>69.495350459999997</v>
      </c>
      <c r="O68">
        <v>73.001742780000001</v>
      </c>
      <c r="P68">
        <v>77.078116989999998</v>
      </c>
      <c r="Q68">
        <v>81.805692050000005</v>
      </c>
      <c r="R68">
        <v>85.689632860000003</v>
      </c>
      <c r="S68">
        <v>89.50551523</v>
      </c>
      <c r="T68">
        <v>93.35909341</v>
      </c>
      <c r="U68">
        <v>97.251725910000005</v>
      </c>
      <c r="V68">
        <v>101.1539889</v>
      </c>
      <c r="W68">
        <v>105.0257459</v>
      </c>
      <c r="X68">
        <v>108.8219962</v>
      </c>
      <c r="Y68">
        <v>112.49150090000001</v>
      </c>
      <c r="Z68">
        <v>115.97545700000001</v>
      </c>
      <c r="AA68">
        <v>119.2069673</v>
      </c>
      <c r="AB68">
        <v>122.30312309999999</v>
      </c>
      <c r="AC68">
        <v>125.447289</v>
      </c>
      <c r="AD68">
        <v>128.6438541</v>
      </c>
      <c r="AE68">
        <v>131.90701390000001</v>
      </c>
      <c r="AF68">
        <v>135.26098110000001</v>
      </c>
      <c r="AG68">
        <v>138.73617429999999</v>
      </c>
      <c r="AH68">
        <v>142.3648656</v>
      </c>
      <c r="AI68">
        <v>146.1789541</v>
      </c>
      <c r="AJ68">
        <v>150.21116430000001</v>
      </c>
      <c r="AK68">
        <v>154.4950091</v>
      </c>
    </row>
    <row r="69" spans="1:37">
      <c r="A69" t="s">
        <v>501</v>
      </c>
      <c r="B69">
        <v>898</v>
      </c>
      <c r="C69">
        <v>898.47068569999999</v>
      </c>
      <c r="D69">
        <v>897.66748719999998</v>
      </c>
      <c r="E69">
        <v>897.0340731</v>
      </c>
      <c r="F69">
        <v>896.68650279999997</v>
      </c>
      <c r="G69">
        <v>896.53096310000001</v>
      </c>
      <c r="H69">
        <v>895.52774829999998</v>
      </c>
      <c r="I69">
        <v>893.61259470000005</v>
      </c>
      <c r="J69">
        <v>891.00128900000004</v>
      </c>
      <c r="K69">
        <v>888.15990299999999</v>
      </c>
      <c r="L69">
        <v>885.59643559999995</v>
      </c>
      <c r="M69">
        <v>883.73241259999998</v>
      </c>
      <c r="N69">
        <v>882.74502370000005</v>
      </c>
      <c r="O69">
        <v>882.59743879999996</v>
      </c>
      <c r="P69">
        <v>883.09066659999996</v>
      </c>
      <c r="Q69">
        <v>883.92235419999997</v>
      </c>
      <c r="R69">
        <v>885.05850350000003</v>
      </c>
      <c r="S69">
        <v>886.44131890000006</v>
      </c>
      <c r="T69">
        <v>888.03519110000002</v>
      </c>
      <c r="U69">
        <v>889.80948179999996</v>
      </c>
      <c r="V69">
        <v>891.72888880000005</v>
      </c>
      <c r="W69">
        <v>893.75409209999998</v>
      </c>
      <c r="X69">
        <v>895.8442192</v>
      </c>
      <c r="Y69">
        <v>897.95818599999996</v>
      </c>
      <c r="Z69">
        <v>900.0548311</v>
      </c>
      <c r="AA69">
        <v>902.09247500000004</v>
      </c>
      <c r="AB69">
        <v>904.05587400000002</v>
      </c>
      <c r="AC69">
        <v>905.95843539999998</v>
      </c>
      <c r="AD69">
        <v>907.80993339999998</v>
      </c>
      <c r="AE69">
        <v>909.62372259999995</v>
      </c>
      <c r="AF69">
        <v>911.41637720000006</v>
      </c>
      <c r="AG69">
        <v>913.20613960000003</v>
      </c>
      <c r="AH69">
        <v>915.01193869999997</v>
      </c>
      <c r="AI69">
        <v>916.85305019999998</v>
      </c>
      <c r="AJ69">
        <v>918.74890049999999</v>
      </c>
      <c r="AK69">
        <v>920.71892860000003</v>
      </c>
    </row>
    <row r="70" spans="1:37">
      <c r="A70" t="s">
        <v>502</v>
      </c>
      <c r="B70">
        <v>1935.063719</v>
      </c>
      <c r="C70">
        <v>1955.652916</v>
      </c>
      <c r="D70">
        <v>1968.617244</v>
      </c>
      <c r="E70">
        <v>2007.1496669999999</v>
      </c>
      <c r="F70">
        <v>2089.94913</v>
      </c>
      <c r="G70">
        <v>2211.3195270000001</v>
      </c>
      <c r="H70">
        <v>2200.2409710000002</v>
      </c>
      <c r="I70">
        <v>2084.7064449999998</v>
      </c>
      <c r="J70">
        <v>1921.118023</v>
      </c>
      <c r="K70">
        <v>1774.33313</v>
      </c>
      <c r="L70">
        <v>1696.9940770000001</v>
      </c>
      <c r="M70">
        <v>1727.6231319999999</v>
      </c>
      <c r="N70">
        <v>1888.739675</v>
      </c>
      <c r="O70">
        <v>2193.6738129999999</v>
      </c>
      <c r="P70">
        <v>2646.6498879999999</v>
      </c>
      <c r="Q70">
        <v>3220.8068469999998</v>
      </c>
      <c r="R70">
        <v>3371.6837909999999</v>
      </c>
      <c r="S70">
        <v>3365.2871540000001</v>
      </c>
      <c r="T70">
        <v>3312.6840339999999</v>
      </c>
      <c r="U70">
        <v>3260.3253610000002</v>
      </c>
      <c r="V70">
        <v>3222.2385039999999</v>
      </c>
      <c r="W70">
        <v>3198.3274249999999</v>
      </c>
      <c r="X70">
        <v>3182.5591220000001</v>
      </c>
      <c r="Y70">
        <v>3166.431654</v>
      </c>
      <c r="Z70">
        <v>3140.318088</v>
      </c>
      <c r="AA70">
        <v>3094.0499989999998</v>
      </c>
      <c r="AB70">
        <v>3022.746337</v>
      </c>
      <c r="AC70">
        <v>2928.6960319999998</v>
      </c>
      <c r="AD70">
        <v>2814.6820550000002</v>
      </c>
      <c r="AE70">
        <v>2683.4823219999998</v>
      </c>
      <c r="AF70">
        <v>2537.8337980000001</v>
      </c>
      <c r="AG70">
        <v>2380.415947</v>
      </c>
      <c r="AH70">
        <v>2214.0165830000001</v>
      </c>
      <c r="AI70">
        <v>2041.774424</v>
      </c>
      <c r="AJ70">
        <v>1867.250532</v>
      </c>
      <c r="AK70">
        <v>1694.6816020000001</v>
      </c>
    </row>
    <row r="71" spans="1:37">
      <c r="A71" t="s">
        <v>503</v>
      </c>
      <c r="B71">
        <v>2158.9362809999998</v>
      </c>
      <c r="C71">
        <v>2167.8122600000002</v>
      </c>
      <c r="D71">
        <v>2190.5086820000001</v>
      </c>
      <c r="E71">
        <v>2238.9487079999999</v>
      </c>
      <c r="F71">
        <v>2316.274731</v>
      </c>
      <c r="G71">
        <v>2408.5623799999998</v>
      </c>
      <c r="H71">
        <v>2729.533269</v>
      </c>
      <c r="I71">
        <v>2827.6860750000001</v>
      </c>
      <c r="J71">
        <v>2793.0081610000002</v>
      </c>
      <c r="K71">
        <v>2717.6916540000002</v>
      </c>
      <c r="L71">
        <v>2651.8593019999998</v>
      </c>
      <c r="M71">
        <v>2624.6399729999998</v>
      </c>
      <c r="N71">
        <v>2672.8449949999999</v>
      </c>
      <c r="O71">
        <v>2793.9752410000001</v>
      </c>
      <c r="P71">
        <v>2981.5224199999998</v>
      </c>
      <c r="Q71">
        <v>3189.9388949999998</v>
      </c>
      <c r="R71">
        <v>3218.4702560000001</v>
      </c>
      <c r="S71">
        <v>3170.9523300000001</v>
      </c>
      <c r="T71">
        <v>3102.0103680000002</v>
      </c>
      <c r="U71">
        <v>3030.7773910000001</v>
      </c>
      <c r="V71">
        <v>2963.820596</v>
      </c>
      <c r="W71">
        <v>2902.6872130000002</v>
      </c>
      <c r="X71">
        <v>2846.7187859999999</v>
      </c>
      <c r="Y71">
        <v>2794.3154209999998</v>
      </c>
      <c r="Z71">
        <v>2743.5577870000002</v>
      </c>
      <c r="AA71">
        <v>2692.535903</v>
      </c>
      <c r="AB71">
        <v>2641.430621</v>
      </c>
      <c r="AC71">
        <v>2592.2632709999998</v>
      </c>
      <c r="AD71">
        <v>2546.4143370000002</v>
      </c>
      <c r="AE71">
        <v>2505.0554189999998</v>
      </c>
      <c r="AF71">
        <v>2469.2639730000001</v>
      </c>
      <c r="AG71">
        <v>2440.0685090000002</v>
      </c>
      <c r="AH71">
        <v>2418.519217</v>
      </c>
      <c r="AI71">
        <v>2405.769006</v>
      </c>
      <c r="AJ71">
        <v>2403.122132</v>
      </c>
      <c r="AK71">
        <v>2412.0930229999999</v>
      </c>
    </row>
    <row r="72" spans="1:37">
      <c r="A72" t="s">
        <v>504</v>
      </c>
      <c r="B72">
        <v>2540</v>
      </c>
      <c r="C72">
        <v>2620.1599930000002</v>
      </c>
      <c r="D72">
        <v>2685.9401910000001</v>
      </c>
      <c r="E72">
        <v>2753.4963250000001</v>
      </c>
      <c r="F72">
        <v>2837.579076</v>
      </c>
      <c r="G72">
        <v>2930.8924940000002</v>
      </c>
      <c r="H72">
        <v>3053.787527</v>
      </c>
      <c r="I72">
        <v>3313.235619</v>
      </c>
      <c r="J72">
        <v>3717.2321710000001</v>
      </c>
      <c r="K72">
        <v>4118.3469530000002</v>
      </c>
      <c r="L72">
        <v>4407.6313799999998</v>
      </c>
      <c r="M72">
        <v>4609.9123440000003</v>
      </c>
      <c r="N72">
        <v>4785.3515749999997</v>
      </c>
      <c r="O72">
        <v>4986.6690989999997</v>
      </c>
      <c r="P72">
        <v>5245.5359150000004</v>
      </c>
      <c r="Q72">
        <v>5573.3303429999996</v>
      </c>
      <c r="R72">
        <v>5728.4047410000003</v>
      </c>
      <c r="S72">
        <v>5833.0628980000001</v>
      </c>
      <c r="T72">
        <v>5931.2567419999996</v>
      </c>
      <c r="U72">
        <v>6031.1785900000004</v>
      </c>
      <c r="V72">
        <v>6132.0615520000001</v>
      </c>
      <c r="W72">
        <v>6231.2357739999998</v>
      </c>
      <c r="X72">
        <v>6325.5035820000003</v>
      </c>
      <c r="Y72">
        <v>6411.388774</v>
      </c>
      <c r="Z72">
        <v>6485.1919619999999</v>
      </c>
      <c r="AA72">
        <v>6543.031661</v>
      </c>
      <c r="AB72">
        <v>6584.2378220000001</v>
      </c>
      <c r="AC72">
        <v>6611.6127109999998</v>
      </c>
      <c r="AD72">
        <v>6627.3328700000002</v>
      </c>
      <c r="AE72">
        <v>6633.270141</v>
      </c>
      <c r="AF72">
        <v>6631.2096689999998</v>
      </c>
      <c r="AG72">
        <v>6622.7969350000003</v>
      </c>
      <c r="AH72">
        <v>6609.5002910000003</v>
      </c>
      <c r="AI72">
        <v>6592.6369000000004</v>
      </c>
      <c r="AJ72">
        <v>6573.3609900000001</v>
      </c>
      <c r="AK72">
        <v>6552.6564900000003</v>
      </c>
    </row>
    <row r="73" spans="1:37">
      <c r="A73" t="s">
        <v>114</v>
      </c>
      <c r="B73">
        <v>1347</v>
      </c>
      <c r="C73">
        <v>1349.378438</v>
      </c>
      <c r="D73">
        <v>1349.3336609999999</v>
      </c>
      <c r="E73">
        <v>1349.312936</v>
      </c>
      <c r="F73">
        <v>1349.5590990000001</v>
      </c>
      <c r="G73">
        <v>1349.9582800000001</v>
      </c>
      <c r="H73">
        <v>1348.826928</v>
      </c>
      <c r="I73">
        <v>1346.085196</v>
      </c>
      <c r="J73">
        <v>1342.1102940000001</v>
      </c>
      <c r="K73">
        <v>1337.6884070000001</v>
      </c>
      <c r="L73">
        <v>1333.671574</v>
      </c>
      <c r="M73">
        <v>1330.766396</v>
      </c>
      <c r="N73">
        <v>1329.2739750000001</v>
      </c>
      <c r="O73">
        <v>1329.1403909999999</v>
      </c>
      <c r="P73">
        <v>1330.042651</v>
      </c>
      <c r="Q73">
        <v>1331.4860329999999</v>
      </c>
      <c r="R73">
        <v>1333.4179349999999</v>
      </c>
      <c r="S73">
        <v>1335.745764</v>
      </c>
      <c r="T73">
        <v>1338.41299</v>
      </c>
      <c r="U73">
        <v>1341.37084</v>
      </c>
      <c r="V73">
        <v>1344.5624780000001</v>
      </c>
      <c r="W73">
        <v>1347.9241489999999</v>
      </c>
      <c r="X73">
        <v>1351.3893029999999</v>
      </c>
      <c r="Y73">
        <v>1354.890858</v>
      </c>
      <c r="Z73">
        <v>1358.361455</v>
      </c>
      <c r="AA73">
        <v>1361.7327620000001</v>
      </c>
      <c r="AB73">
        <v>1364.979992</v>
      </c>
      <c r="AC73">
        <v>1368.1255819999999</v>
      </c>
      <c r="AD73">
        <v>1371.185909</v>
      </c>
      <c r="AE73">
        <v>1374.183211</v>
      </c>
      <c r="AF73">
        <v>1377.1450050000001</v>
      </c>
      <c r="AG73">
        <v>1380.1015279999999</v>
      </c>
      <c r="AH73">
        <v>1383.0841290000001</v>
      </c>
      <c r="AI73">
        <v>1386.1247060000001</v>
      </c>
      <c r="AJ73">
        <v>1389.255392</v>
      </c>
      <c r="AK73">
        <v>1392.5083279999999</v>
      </c>
    </row>
    <row r="74" spans="1:37">
      <c r="A74" t="s">
        <v>115</v>
      </c>
      <c r="B74">
        <v>528.4202659</v>
      </c>
      <c r="C74">
        <v>546.89927060000002</v>
      </c>
      <c r="D74">
        <v>567.18085640000004</v>
      </c>
      <c r="E74">
        <v>593.72151359999998</v>
      </c>
      <c r="F74">
        <v>628.0471794</v>
      </c>
      <c r="G74">
        <v>666.66867449999995</v>
      </c>
      <c r="H74">
        <v>695.14307670000005</v>
      </c>
      <c r="I74">
        <v>702.11520480000001</v>
      </c>
      <c r="J74">
        <v>694.64700749999997</v>
      </c>
      <c r="K74">
        <v>685.07129269999996</v>
      </c>
      <c r="L74">
        <v>681.19912859999999</v>
      </c>
      <c r="M74">
        <v>687.95295350000004</v>
      </c>
      <c r="N74">
        <v>708.92387719999999</v>
      </c>
      <c r="O74">
        <v>744.87207550000005</v>
      </c>
      <c r="P74">
        <v>794.81275700000003</v>
      </c>
      <c r="Q74">
        <v>855.22576089999995</v>
      </c>
      <c r="R74">
        <v>857.18219799999997</v>
      </c>
      <c r="S74">
        <v>858.57328380000001</v>
      </c>
      <c r="T74">
        <v>862.04078460000005</v>
      </c>
      <c r="U74">
        <v>867.3246259</v>
      </c>
      <c r="V74">
        <v>873.79030880000005</v>
      </c>
      <c r="W74">
        <v>880.71704990000001</v>
      </c>
      <c r="X74">
        <v>887.32466480000005</v>
      </c>
      <c r="Y74">
        <v>892.79481569999996</v>
      </c>
      <c r="Z74">
        <v>896.29435569999998</v>
      </c>
      <c r="AA74">
        <v>897.00160240000002</v>
      </c>
      <c r="AB74">
        <v>894.72962089999999</v>
      </c>
      <c r="AC74">
        <v>889.92056920000005</v>
      </c>
      <c r="AD74">
        <v>882.8926884</v>
      </c>
      <c r="AE74">
        <v>873.94682409999996</v>
      </c>
      <c r="AF74">
        <v>863.38761409999995</v>
      </c>
      <c r="AG74">
        <v>851.51001959999996</v>
      </c>
      <c r="AH74">
        <v>838.59410019999996</v>
      </c>
      <c r="AI74">
        <v>824.908635</v>
      </c>
      <c r="AJ74">
        <v>810.70284140000001</v>
      </c>
      <c r="AK74">
        <v>796.20131270000002</v>
      </c>
    </row>
    <row r="75" spans="1:37">
      <c r="A75" t="s">
        <v>116</v>
      </c>
      <c r="B75">
        <v>383.52089660000001</v>
      </c>
      <c r="C75">
        <v>397.4628404</v>
      </c>
      <c r="D75">
        <v>413.5415524</v>
      </c>
      <c r="E75">
        <v>435.24441789999997</v>
      </c>
      <c r="F75">
        <v>463.20563060000001</v>
      </c>
      <c r="G75">
        <v>494.39029440000002</v>
      </c>
      <c r="H75">
        <v>513.11313299999995</v>
      </c>
      <c r="I75">
        <v>517.25902440000004</v>
      </c>
      <c r="J75">
        <v>511.14070679999998</v>
      </c>
      <c r="K75">
        <v>502.28119429999998</v>
      </c>
      <c r="L75">
        <v>497.29393729999998</v>
      </c>
      <c r="M75">
        <v>501.57959030000001</v>
      </c>
      <c r="N75">
        <v>518.55779800000005</v>
      </c>
      <c r="O75">
        <v>549.42649429999994</v>
      </c>
      <c r="P75">
        <v>593.86739309999996</v>
      </c>
      <c r="Q75">
        <v>649.55209969999999</v>
      </c>
      <c r="R75">
        <v>656.88228630000003</v>
      </c>
      <c r="S75">
        <v>659.47986130000004</v>
      </c>
      <c r="T75">
        <v>662.97525700000006</v>
      </c>
      <c r="U75">
        <v>668.68719450000003</v>
      </c>
      <c r="V75">
        <v>676.36515380000003</v>
      </c>
      <c r="W75">
        <v>685.20752049999999</v>
      </c>
      <c r="X75">
        <v>694.26153239999996</v>
      </c>
      <c r="Y75">
        <v>702.57564279999997</v>
      </c>
      <c r="Z75">
        <v>709.24798399999997</v>
      </c>
      <c r="AA75">
        <v>713.44154530000003</v>
      </c>
      <c r="AB75">
        <v>714.93237899999997</v>
      </c>
      <c r="AC75">
        <v>714.06768469999997</v>
      </c>
      <c r="AD75">
        <v>711.07953610000004</v>
      </c>
      <c r="AE75">
        <v>706.22392009999999</v>
      </c>
      <c r="AF75">
        <v>699.78385409999999</v>
      </c>
      <c r="AG75">
        <v>692.04854369999998</v>
      </c>
      <c r="AH75">
        <v>683.30206669999995</v>
      </c>
      <c r="AI75">
        <v>673.82027909999999</v>
      </c>
      <c r="AJ75">
        <v>663.8619526</v>
      </c>
      <c r="AK75">
        <v>653.66348730000004</v>
      </c>
    </row>
    <row r="76" spans="1:37">
      <c r="A76" t="s">
        <v>117</v>
      </c>
      <c r="B76">
        <v>255.19935469999999</v>
      </c>
      <c r="C76">
        <v>262.36512140000002</v>
      </c>
      <c r="D76">
        <v>269.08645250000001</v>
      </c>
      <c r="E76">
        <v>278.52039619999999</v>
      </c>
      <c r="F76">
        <v>291.0447059</v>
      </c>
      <c r="G76">
        <v>304.24757790000001</v>
      </c>
      <c r="H76">
        <v>307.55392699999999</v>
      </c>
      <c r="I76">
        <v>298.21715819999997</v>
      </c>
      <c r="J76">
        <v>281.41059109999998</v>
      </c>
      <c r="K76">
        <v>264.68370470000002</v>
      </c>
      <c r="L76">
        <v>251.8489898</v>
      </c>
      <c r="M76">
        <v>244.57275709999999</v>
      </c>
      <c r="N76">
        <v>243.62100599999999</v>
      </c>
      <c r="O76">
        <v>248.5179588</v>
      </c>
      <c r="P76">
        <v>258.17511330000002</v>
      </c>
      <c r="Q76">
        <v>270.73808550000001</v>
      </c>
      <c r="R76">
        <v>267.27722690000002</v>
      </c>
      <c r="S76">
        <v>265.20970729999999</v>
      </c>
      <c r="T76">
        <v>264.61405669999999</v>
      </c>
      <c r="U76">
        <v>265.00765810000001</v>
      </c>
      <c r="V76">
        <v>265.9637305</v>
      </c>
      <c r="W76">
        <v>267.11344819999999</v>
      </c>
      <c r="X76">
        <v>268.11704859999998</v>
      </c>
      <c r="Y76">
        <v>268.65328249999999</v>
      </c>
      <c r="Z76">
        <v>268.41928469999999</v>
      </c>
      <c r="AA76">
        <v>267.13588069999997</v>
      </c>
      <c r="AB76">
        <v>264.8071607</v>
      </c>
      <c r="AC76">
        <v>261.63939979999998</v>
      </c>
      <c r="AD76">
        <v>257.7165468</v>
      </c>
      <c r="AE76">
        <v>253.13356619999999</v>
      </c>
      <c r="AF76">
        <v>248.00236659999999</v>
      </c>
      <c r="AG76">
        <v>242.43936919999999</v>
      </c>
      <c r="AH76">
        <v>236.55727640000001</v>
      </c>
      <c r="AI76">
        <v>230.46244290000001</v>
      </c>
      <c r="AJ76">
        <v>224.25179589999999</v>
      </c>
      <c r="AK76">
        <v>218.01086000000001</v>
      </c>
    </row>
    <row r="77" spans="1:37">
      <c r="A77" t="s">
        <v>118</v>
      </c>
      <c r="B77">
        <v>16.827941209999999</v>
      </c>
      <c r="C77">
        <v>17.171510569999999</v>
      </c>
      <c r="D77">
        <v>17.50613895</v>
      </c>
      <c r="E77">
        <v>17.87030665</v>
      </c>
      <c r="F77">
        <v>18.299023940000001</v>
      </c>
      <c r="G77">
        <v>18.76838893</v>
      </c>
      <c r="H77">
        <v>18.58363465</v>
      </c>
      <c r="I77">
        <v>18.048211200000001</v>
      </c>
      <c r="J77">
        <v>17.429044170000001</v>
      </c>
      <c r="K77">
        <v>16.769647129999999</v>
      </c>
      <c r="L77">
        <v>16.089202740000001</v>
      </c>
      <c r="M77">
        <v>15.57809879</v>
      </c>
      <c r="N77">
        <v>15.39927685</v>
      </c>
      <c r="O77">
        <v>15.604540979999999</v>
      </c>
      <c r="P77">
        <v>16.171976269999998</v>
      </c>
      <c r="Q77">
        <v>17.013529290000001</v>
      </c>
      <c r="R77">
        <v>17.478042299999998</v>
      </c>
      <c r="S77">
        <v>17.810406650000001</v>
      </c>
      <c r="T77">
        <v>18.108030880000001</v>
      </c>
      <c r="U77">
        <v>18.3937016</v>
      </c>
      <c r="V77">
        <v>18.667001549999998</v>
      </c>
      <c r="W77">
        <v>18.91961478</v>
      </c>
      <c r="X77">
        <v>19.139563039999999</v>
      </c>
      <c r="Y77">
        <v>19.313097429999999</v>
      </c>
      <c r="Z77">
        <v>19.42585004</v>
      </c>
      <c r="AA77">
        <v>19.463694060000002</v>
      </c>
      <c r="AB77">
        <v>19.422621320000001</v>
      </c>
      <c r="AC77">
        <v>19.310268400000002</v>
      </c>
      <c r="AD77">
        <v>19.134896900000001</v>
      </c>
      <c r="AE77">
        <v>18.906103779999999</v>
      </c>
      <c r="AF77">
        <v>18.634321069999999</v>
      </c>
      <c r="AG77">
        <v>18.329783719999998</v>
      </c>
      <c r="AH77">
        <v>18.001967749999999</v>
      </c>
      <c r="AI77">
        <v>17.659507640000001</v>
      </c>
      <c r="AJ77">
        <v>17.310020730000002</v>
      </c>
      <c r="AK77">
        <v>16.96002726</v>
      </c>
    </row>
    <row r="78" spans="1:37">
      <c r="A78" t="s">
        <v>119</v>
      </c>
      <c r="B78">
        <v>17.76979171</v>
      </c>
      <c r="C78">
        <v>18.53977102</v>
      </c>
      <c r="D78">
        <v>19.387102479999999</v>
      </c>
      <c r="E78">
        <v>20.443450930000001</v>
      </c>
      <c r="F78">
        <v>21.779505910000001</v>
      </c>
      <c r="G78">
        <v>23.312462539999999</v>
      </c>
      <c r="H78">
        <v>24.369489959999999</v>
      </c>
      <c r="I78">
        <v>25.716410809999999</v>
      </c>
      <c r="J78">
        <v>27.54714238</v>
      </c>
      <c r="K78">
        <v>29.137124199999999</v>
      </c>
      <c r="L78">
        <v>30.367811230000001</v>
      </c>
      <c r="M78">
        <v>31.675521700000001</v>
      </c>
      <c r="N78">
        <v>33.431709290000001</v>
      </c>
      <c r="O78">
        <v>35.834830439999998</v>
      </c>
      <c r="P78">
        <v>38.952784090000002</v>
      </c>
      <c r="Q78">
        <v>42.672020670000002</v>
      </c>
      <c r="R78">
        <v>44.146519079999997</v>
      </c>
      <c r="S78">
        <v>45.169861849999997</v>
      </c>
      <c r="T78">
        <v>46.06669617</v>
      </c>
      <c r="U78">
        <v>46.946779829999997</v>
      </c>
      <c r="V78">
        <v>47.857169820000003</v>
      </c>
      <c r="W78">
        <v>48.812827599999999</v>
      </c>
      <c r="X78">
        <v>49.806911390000003</v>
      </c>
      <c r="Y78">
        <v>50.817310210000002</v>
      </c>
      <c r="Z78">
        <v>51.811215859999997</v>
      </c>
      <c r="AA78">
        <v>52.748502109999997</v>
      </c>
      <c r="AB78">
        <v>53.613954280000002</v>
      </c>
      <c r="AC78">
        <v>54.420145720000001</v>
      </c>
      <c r="AD78">
        <v>55.172648100000004</v>
      </c>
      <c r="AE78">
        <v>55.877202910000001</v>
      </c>
      <c r="AF78">
        <v>56.541156010000002</v>
      </c>
      <c r="AG78">
        <v>57.172665670000001</v>
      </c>
      <c r="AH78">
        <v>57.78027196</v>
      </c>
      <c r="AI78">
        <v>58.373044630000003</v>
      </c>
      <c r="AJ78">
        <v>58.960266339999997</v>
      </c>
      <c r="AK78">
        <v>59.551186850000001</v>
      </c>
    </row>
    <row r="79" spans="1:37">
      <c r="A79" t="s">
        <v>120</v>
      </c>
      <c r="B79">
        <v>1284.6315030000001</v>
      </c>
      <c r="C79">
        <v>1279.383632</v>
      </c>
      <c r="D79">
        <v>1286.463405</v>
      </c>
      <c r="E79">
        <v>1313.1975500000001</v>
      </c>
      <c r="F79">
        <v>1360.240098</v>
      </c>
      <c r="G79">
        <v>1417.917502</v>
      </c>
      <c r="H79">
        <v>1561.6948259999999</v>
      </c>
      <c r="I79">
        <v>1618.5373279999999</v>
      </c>
      <c r="J79">
        <v>1607.3785869999999</v>
      </c>
      <c r="K79">
        <v>1571.225285</v>
      </c>
      <c r="L79">
        <v>1537.6031969999999</v>
      </c>
      <c r="M79">
        <v>1521.013659</v>
      </c>
      <c r="N79">
        <v>1540.480108</v>
      </c>
      <c r="O79">
        <v>1596.3389090000001</v>
      </c>
      <c r="P79">
        <v>1685.6147739999999</v>
      </c>
      <c r="Q79">
        <v>1788.9385030000001</v>
      </c>
      <c r="R79">
        <v>1794.957625</v>
      </c>
      <c r="S79">
        <v>1750.2467489999999</v>
      </c>
      <c r="T79">
        <v>1688.6988919999999</v>
      </c>
      <c r="U79">
        <v>1625.1406589999999</v>
      </c>
      <c r="V79">
        <v>1565.70992</v>
      </c>
      <c r="W79">
        <v>1512.2944460000001</v>
      </c>
      <c r="X79">
        <v>1464.72687</v>
      </c>
      <c r="Y79">
        <v>1421.9184769999999</v>
      </c>
      <c r="Z79">
        <v>1382.4356869999999</v>
      </c>
      <c r="AA79">
        <v>1344.7893759999999</v>
      </c>
      <c r="AB79">
        <v>1308.5136729999999</v>
      </c>
      <c r="AC79">
        <v>1274.0390970000001</v>
      </c>
      <c r="AD79">
        <v>1241.485862</v>
      </c>
      <c r="AE79">
        <v>1210.887737</v>
      </c>
      <c r="AF79">
        <v>1182.244864</v>
      </c>
      <c r="AG79">
        <v>1155.52934</v>
      </c>
      <c r="AH79">
        <v>1130.6969329999999</v>
      </c>
      <c r="AI79">
        <v>1107.7021649999999</v>
      </c>
      <c r="AJ79">
        <v>1086.4959859999999</v>
      </c>
      <c r="AK79">
        <v>1067.0253869999999</v>
      </c>
    </row>
    <row r="80" spans="1:37">
      <c r="A80" t="s">
        <v>121</v>
      </c>
      <c r="B80">
        <v>11.434626509999999</v>
      </c>
      <c r="C80">
        <v>11.36783361</v>
      </c>
      <c r="D80">
        <v>11.36307577</v>
      </c>
      <c r="E80">
        <v>11.50192118</v>
      </c>
      <c r="F80">
        <v>11.781363580000001</v>
      </c>
      <c r="G80">
        <v>12.108510389999999</v>
      </c>
      <c r="H80">
        <v>12.337472030000001</v>
      </c>
      <c r="I80">
        <v>12.145583739999999</v>
      </c>
      <c r="J80">
        <v>11.673554380000001</v>
      </c>
      <c r="K80">
        <v>11.12394411</v>
      </c>
      <c r="L80">
        <v>10.657150590000001</v>
      </c>
      <c r="M80">
        <v>10.384596289999999</v>
      </c>
      <c r="N80">
        <v>10.376299120000001</v>
      </c>
      <c r="O80">
        <v>10.6340328</v>
      </c>
      <c r="P80">
        <v>11.131441089999999</v>
      </c>
      <c r="Q80">
        <v>11.78665404</v>
      </c>
      <c r="R80">
        <v>12.195883220000001</v>
      </c>
      <c r="S80">
        <v>12.4532346</v>
      </c>
      <c r="T80">
        <v>12.68586365</v>
      </c>
      <c r="U80">
        <v>12.93626869</v>
      </c>
      <c r="V80">
        <v>13.21166902</v>
      </c>
      <c r="W80">
        <v>13.50442644</v>
      </c>
      <c r="X80">
        <v>13.80095013</v>
      </c>
      <c r="Y80">
        <v>14.08553766</v>
      </c>
      <c r="Z80">
        <v>14.341895239999999</v>
      </c>
      <c r="AA80">
        <v>14.553790100000001</v>
      </c>
      <c r="AB80">
        <v>14.716945109999999</v>
      </c>
      <c r="AC80">
        <v>14.838861</v>
      </c>
      <c r="AD80">
        <v>14.924454219999999</v>
      </c>
      <c r="AE80">
        <v>14.97883816</v>
      </c>
      <c r="AF80">
        <v>15.00743973</v>
      </c>
      <c r="AG80">
        <v>15.01565613</v>
      </c>
      <c r="AH80">
        <v>15.0087112</v>
      </c>
      <c r="AI80">
        <v>14.991675450000001</v>
      </c>
      <c r="AJ80">
        <v>14.96934738</v>
      </c>
      <c r="AK80">
        <v>14.946191669999999</v>
      </c>
    </row>
    <row r="81" spans="1:37">
      <c r="A81" t="s">
        <v>122</v>
      </c>
      <c r="B81">
        <v>94.407346700000005</v>
      </c>
      <c r="C81">
        <v>94.006727470000001</v>
      </c>
      <c r="D81">
        <v>94.181866119999995</v>
      </c>
      <c r="E81">
        <v>95.828513849999993</v>
      </c>
      <c r="F81">
        <v>98.828438410000004</v>
      </c>
      <c r="G81">
        <v>102.1689192</v>
      </c>
      <c r="H81">
        <v>112.54862730000001</v>
      </c>
      <c r="I81">
        <v>115.6723842</v>
      </c>
      <c r="J81">
        <v>113.341803</v>
      </c>
      <c r="K81">
        <v>108.9726464</v>
      </c>
      <c r="L81">
        <v>104.81941329999999</v>
      </c>
      <c r="M81">
        <v>102.1303611</v>
      </c>
      <c r="N81">
        <v>102.2957131</v>
      </c>
      <c r="O81">
        <v>105.3034542</v>
      </c>
      <c r="P81">
        <v>110.91433809999999</v>
      </c>
      <c r="Q81">
        <v>117.6306786</v>
      </c>
      <c r="R81">
        <v>120.2345516</v>
      </c>
      <c r="S81">
        <v>120.4807271</v>
      </c>
      <c r="T81">
        <v>119.5852392</v>
      </c>
      <c r="U81">
        <v>118.088246</v>
      </c>
      <c r="V81">
        <v>116.26658430000001</v>
      </c>
      <c r="W81">
        <v>114.24502440000001</v>
      </c>
      <c r="X81">
        <v>112.0570815</v>
      </c>
      <c r="Y81">
        <v>109.6861294</v>
      </c>
      <c r="Z81">
        <v>107.0919785</v>
      </c>
      <c r="AA81">
        <v>104.2274725</v>
      </c>
      <c r="AB81">
        <v>101.1548878</v>
      </c>
      <c r="AC81">
        <v>98.006930440000005</v>
      </c>
      <c r="AD81">
        <v>94.847671439999999</v>
      </c>
      <c r="AE81">
        <v>91.727405700000006</v>
      </c>
      <c r="AF81">
        <v>88.687699199999997</v>
      </c>
      <c r="AG81">
        <v>85.760366770000005</v>
      </c>
      <c r="AH81">
        <v>82.968029099999995</v>
      </c>
      <c r="AI81">
        <v>80.326159599999997</v>
      </c>
      <c r="AJ81">
        <v>77.844465900000003</v>
      </c>
      <c r="AK81">
        <v>75.528083859999995</v>
      </c>
    </row>
    <row r="82" spans="1:37">
      <c r="A82" t="s">
        <v>123</v>
      </c>
      <c r="B82">
        <v>0.18474214159999999</v>
      </c>
      <c r="C82">
        <v>0.1900217994</v>
      </c>
      <c r="D82">
        <v>0.19694405910000001</v>
      </c>
      <c r="E82">
        <v>0.20555362660000001</v>
      </c>
      <c r="F82">
        <v>0.2159536333</v>
      </c>
      <c r="G82">
        <v>0.22779233509999999</v>
      </c>
      <c r="H82">
        <v>0.256790189</v>
      </c>
      <c r="I82">
        <v>0.27615442169999999</v>
      </c>
      <c r="J82">
        <v>0.28838689870000001</v>
      </c>
      <c r="K82">
        <v>0.29479235819999999</v>
      </c>
      <c r="L82">
        <v>0.2971628073</v>
      </c>
      <c r="M82">
        <v>0.30017712949999997</v>
      </c>
      <c r="N82">
        <v>0.31020042520000002</v>
      </c>
      <c r="O82">
        <v>0.32965082359999998</v>
      </c>
      <c r="P82">
        <v>0.35986643270000002</v>
      </c>
      <c r="Q82">
        <v>0.39781130059999997</v>
      </c>
      <c r="R82">
        <v>0.41273936900000002</v>
      </c>
      <c r="S82">
        <v>0.41414315829999998</v>
      </c>
      <c r="T82">
        <v>0.40822406480000001</v>
      </c>
      <c r="U82">
        <v>0.39839818329999999</v>
      </c>
      <c r="V82">
        <v>0.38655627339999998</v>
      </c>
      <c r="W82">
        <v>0.37372453150000001</v>
      </c>
      <c r="X82">
        <v>0.36042664289999998</v>
      </c>
      <c r="Y82">
        <v>0.34690516729999998</v>
      </c>
      <c r="Z82">
        <v>0.33325440010000001</v>
      </c>
      <c r="AA82">
        <v>0.31949747290000002</v>
      </c>
      <c r="AB82">
        <v>0.30577987829999997</v>
      </c>
      <c r="AC82">
        <v>0.29236641990000001</v>
      </c>
      <c r="AD82">
        <v>0.27944521570000003</v>
      </c>
      <c r="AE82">
        <v>0.26715147379999998</v>
      </c>
      <c r="AF82">
        <v>0.25557615179999998</v>
      </c>
      <c r="AG82">
        <v>0.24476932730000001</v>
      </c>
      <c r="AH82">
        <v>0.2347481616</v>
      </c>
      <c r="AI82">
        <v>0.22550730290000001</v>
      </c>
      <c r="AJ82">
        <v>0.2170254268</v>
      </c>
      <c r="AK82">
        <v>0.20927044859999999</v>
      </c>
    </row>
    <row r="83" spans="1:37">
      <c r="A83" t="s">
        <v>124</v>
      </c>
      <c r="B83">
        <v>219.11242780000001</v>
      </c>
      <c r="C83">
        <v>220.48543190000001</v>
      </c>
      <c r="D83">
        <v>222.76940049999999</v>
      </c>
      <c r="E83">
        <v>227.30642119999999</v>
      </c>
      <c r="F83">
        <v>234.64122760000001</v>
      </c>
      <c r="G83">
        <v>243.66136510000001</v>
      </c>
      <c r="H83">
        <v>265.16864620000001</v>
      </c>
      <c r="I83">
        <v>293.4802636</v>
      </c>
      <c r="J83">
        <v>326.85729479999998</v>
      </c>
      <c r="K83">
        <v>353.45552789999999</v>
      </c>
      <c r="L83">
        <v>369.12079299999999</v>
      </c>
      <c r="M83">
        <v>380.23658690000002</v>
      </c>
      <c r="N83">
        <v>393.87376920000003</v>
      </c>
      <c r="O83">
        <v>413.90980480000002</v>
      </c>
      <c r="P83">
        <v>442.13956480000002</v>
      </c>
      <c r="Q83">
        <v>476.94243210000002</v>
      </c>
      <c r="R83">
        <v>495.0877079</v>
      </c>
      <c r="S83">
        <v>500.86449090000002</v>
      </c>
      <c r="T83">
        <v>500.36394100000001</v>
      </c>
      <c r="U83">
        <v>496.53652140000003</v>
      </c>
      <c r="V83">
        <v>491.00890759999999</v>
      </c>
      <c r="W83">
        <v>484.66632729999998</v>
      </c>
      <c r="X83">
        <v>477.94464740000001</v>
      </c>
      <c r="Y83">
        <v>471.0133247</v>
      </c>
      <c r="Z83">
        <v>463.8882132</v>
      </c>
      <c r="AA83">
        <v>456.50018540000002</v>
      </c>
      <c r="AB83">
        <v>448.95804459999999</v>
      </c>
      <c r="AC83">
        <v>441.53110270000002</v>
      </c>
      <c r="AD83">
        <v>434.37683349999998</v>
      </c>
      <c r="AE83">
        <v>427.60716789999998</v>
      </c>
      <c r="AF83">
        <v>421.30596609999998</v>
      </c>
      <c r="AG83">
        <v>415.5311256</v>
      </c>
      <c r="AH83">
        <v>410.32001650000001</v>
      </c>
      <c r="AI83">
        <v>405.69694870000001</v>
      </c>
      <c r="AJ83">
        <v>401.67568269999998</v>
      </c>
      <c r="AK83">
        <v>398.26175460000002</v>
      </c>
    </row>
    <row r="84" spans="1:37">
      <c r="A84" t="s">
        <v>125</v>
      </c>
      <c r="B84">
        <v>839.61827530000005</v>
      </c>
      <c r="C84">
        <v>872.12696500000004</v>
      </c>
      <c r="D84">
        <v>897.60282989999996</v>
      </c>
      <c r="E84">
        <v>927.68692060000001</v>
      </c>
      <c r="F84">
        <v>966.39782939999998</v>
      </c>
      <c r="G84">
        <v>1008.483202</v>
      </c>
      <c r="H84">
        <v>1038.6008879999999</v>
      </c>
      <c r="I84">
        <v>1072.290587</v>
      </c>
      <c r="J84">
        <v>1099.2579410000001</v>
      </c>
      <c r="K84">
        <v>1123.1886440000001</v>
      </c>
      <c r="L84">
        <v>1141.309076</v>
      </c>
      <c r="M84">
        <v>1159.8011819999999</v>
      </c>
      <c r="N84">
        <v>1188.0170499999999</v>
      </c>
      <c r="O84">
        <v>1230.2494160000001</v>
      </c>
      <c r="P84">
        <v>1288.4193029999999</v>
      </c>
      <c r="Q84">
        <v>1363.12481</v>
      </c>
      <c r="R84">
        <v>1309.9493110000001</v>
      </c>
      <c r="S84">
        <v>1240.0103280000001</v>
      </c>
      <c r="T84">
        <v>1173.923716</v>
      </c>
      <c r="U84">
        <v>1117.47255</v>
      </c>
      <c r="V84">
        <v>1071.0696809999999</v>
      </c>
      <c r="W84">
        <v>1033.318532</v>
      </c>
      <c r="X84">
        <v>1002.385725</v>
      </c>
      <c r="Y84">
        <v>976.49850879999997</v>
      </c>
      <c r="Z84">
        <v>954.09093270000005</v>
      </c>
      <c r="AA84">
        <v>933.82144459999995</v>
      </c>
      <c r="AB84">
        <v>915.17989569999997</v>
      </c>
      <c r="AC84">
        <v>898.23091380000005</v>
      </c>
      <c r="AD84">
        <v>882.77324580000004</v>
      </c>
      <c r="AE84">
        <v>868.62018069999999</v>
      </c>
      <c r="AF84">
        <v>855.63360160000002</v>
      </c>
      <c r="AG84">
        <v>843.71058649999998</v>
      </c>
      <c r="AH84">
        <v>832.77472869999997</v>
      </c>
      <c r="AI84">
        <v>822.77330400000005</v>
      </c>
      <c r="AJ84">
        <v>813.66762559999995</v>
      </c>
      <c r="AK84">
        <v>805.42622919999997</v>
      </c>
    </row>
    <row r="85" spans="1:37">
      <c r="A85" t="s">
        <v>126</v>
      </c>
      <c r="B85">
        <v>0.51615093410000001</v>
      </c>
      <c r="C85">
        <v>0.54321590060000002</v>
      </c>
      <c r="D85">
        <v>0.56913801620000004</v>
      </c>
      <c r="E85">
        <v>0.6001336598</v>
      </c>
      <c r="F85">
        <v>0.63817553670000005</v>
      </c>
      <c r="G85">
        <v>0.67975501100000002</v>
      </c>
      <c r="H85">
        <v>0.74245862090000003</v>
      </c>
      <c r="I85">
        <v>0.81936380320000002</v>
      </c>
      <c r="J85">
        <v>0.89952384190000001</v>
      </c>
      <c r="K85">
        <v>0.97413317659999998</v>
      </c>
      <c r="L85">
        <v>1.03693967</v>
      </c>
      <c r="M85">
        <v>1.0973633270000001</v>
      </c>
      <c r="N85">
        <v>1.167772705</v>
      </c>
      <c r="O85">
        <v>1.2580349479999999</v>
      </c>
      <c r="P85">
        <v>1.3752078809999999</v>
      </c>
      <c r="Q85">
        <v>1.523336145</v>
      </c>
      <c r="R85">
        <v>1.5502493939999999</v>
      </c>
      <c r="S85">
        <v>1.5538430940000001</v>
      </c>
      <c r="T85">
        <v>1.551642974</v>
      </c>
      <c r="U85">
        <v>1.549671161</v>
      </c>
      <c r="V85">
        <v>1.5493676860000001</v>
      </c>
      <c r="W85">
        <v>1.550451601</v>
      </c>
      <c r="X85">
        <v>1.552115092</v>
      </c>
      <c r="Y85">
        <v>1.5534729009999999</v>
      </c>
      <c r="Z85">
        <v>1.5536839419999999</v>
      </c>
      <c r="AA85">
        <v>1.5519577470000001</v>
      </c>
      <c r="AB85">
        <v>1.5485117079999999</v>
      </c>
      <c r="AC85">
        <v>1.544346534</v>
      </c>
      <c r="AD85">
        <v>1.5399879519999999</v>
      </c>
      <c r="AE85">
        <v>1.535834567</v>
      </c>
      <c r="AF85">
        <v>1.532215165</v>
      </c>
      <c r="AG85">
        <v>1.529397465</v>
      </c>
      <c r="AH85">
        <v>1.527605283</v>
      </c>
      <c r="AI85">
        <v>1.5270365420000001</v>
      </c>
      <c r="AJ85">
        <v>1.527863607</v>
      </c>
      <c r="AK85">
        <v>1.530235776</v>
      </c>
    </row>
    <row r="86" spans="1:37">
      <c r="A86" t="s">
        <v>127</v>
      </c>
      <c r="B86">
        <v>169.77642950000001</v>
      </c>
      <c r="C86">
        <v>177.26956960000001</v>
      </c>
      <c r="D86">
        <v>182.7955805</v>
      </c>
      <c r="E86">
        <v>188.6102454</v>
      </c>
      <c r="F86">
        <v>195.6516599</v>
      </c>
      <c r="G86">
        <v>203.02563140000001</v>
      </c>
      <c r="H86">
        <v>213.43641109999999</v>
      </c>
      <c r="I86">
        <v>224.21899790000001</v>
      </c>
      <c r="J86">
        <v>232.72985800000001</v>
      </c>
      <c r="K86">
        <v>238.83728579999999</v>
      </c>
      <c r="L86">
        <v>241.94395789999999</v>
      </c>
      <c r="M86">
        <v>244.27252179999999</v>
      </c>
      <c r="N86">
        <v>248.33308500000001</v>
      </c>
      <c r="O86">
        <v>255.57342449999999</v>
      </c>
      <c r="P86">
        <v>266.55559790000001</v>
      </c>
      <c r="Q86">
        <v>281.10512920000002</v>
      </c>
      <c r="R86">
        <v>278.02229349999999</v>
      </c>
      <c r="S86">
        <v>274.89996359999998</v>
      </c>
      <c r="T86">
        <v>272.32265360000002</v>
      </c>
      <c r="U86">
        <v>270.15968889999999</v>
      </c>
      <c r="V86">
        <v>268.26795509999999</v>
      </c>
      <c r="W86">
        <v>266.52012989999997</v>
      </c>
      <c r="X86">
        <v>264.79067329999998</v>
      </c>
      <c r="Y86">
        <v>262.95211440000003</v>
      </c>
      <c r="Z86">
        <v>260.87498909999999</v>
      </c>
      <c r="AA86">
        <v>258.42933420000003</v>
      </c>
      <c r="AB86">
        <v>255.65673380000001</v>
      </c>
      <c r="AC86">
        <v>252.7221897</v>
      </c>
      <c r="AD86">
        <v>249.6986028</v>
      </c>
      <c r="AE86">
        <v>246.64049919999999</v>
      </c>
      <c r="AF86">
        <v>243.59412829999999</v>
      </c>
      <c r="AG86">
        <v>240.597308</v>
      </c>
      <c r="AH86">
        <v>237.6810452</v>
      </c>
      <c r="AI86">
        <v>234.8719164</v>
      </c>
      <c r="AJ86">
        <v>232.19155900000001</v>
      </c>
      <c r="AK86">
        <v>229.65668669999999</v>
      </c>
    </row>
    <row r="87" spans="1:37">
      <c r="A87" t="s">
        <v>128</v>
      </c>
      <c r="B87">
        <v>4665.9336899999998</v>
      </c>
      <c r="C87">
        <v>4813.155315</v>
      </c>
      <c r="D87">
        <v>4933.9595730000001</v>
      </c>
      <c r="E87">
        <v>5058.0218439999999</v>
      </c>
      <c r="F87">
        <v>5212.4354649999996</v>
      </c>
      <c r="G87">
        <v>5383.801442</v>
      </c>
      <c r="H87">
        <v>5609.5109389999998</v>
      </c>
      <c r="I87">
        <v>6086.0143200000002</v>
      </c>
      <c r="J87">
        <v>6827.9857199999997</v>
      </c>
      <c r="K87">
        <v>7564.6522409999998</v>
      </c>
      <c r="L87">
        <v>8095.9151860000002</v>
      </c>
      <c r="M87">
        <v>8467.3828890000004</v>
      </c>
      <c r="N87">
        <v>8789.5601569999999</v>
      </c>
      <c r="O87">
        <v>9159.2777060000008</v>
      </c>
      <c r="P87">
        <v>9634.7032600000002</v>
      </c>
      <c r="Q87">
        <v>10236.732330000001</v>
      </c>
      <c r="R87">
        <v>10521.526589999999</v>
      </c>
      <c r="S87">
        <v>10713.715389999999</v>
      </c>
      <c r="T87">
        <v>10894.025250000001</v>
      </c>
      <c r="U87">
        <v>11077.504870000001</v>
      </c>
      <c r="V87">
        <v>11262.74748</v>
      </c>
      <c r="W87">
        <v>11444.850700000001</v>
      </c>
      <c r="X87">
        <v>11617.94248</v>
      </c>
      <c r="Y87">
        <v>11775.63905</v>
      </c>
      <c r="Z87">
        <v>11911.146650000001</v>
      </c>
      <c r="AA87">
        <v>12017.337020000001</v>
      </c>
      <c r="AB87">
        <v>12092.97992</v>
      </c>
      <c r="AC87">
        <v>12143.22219</v>
      </c>
      <c r="AD87">
        <v>12172.061379999999</v>
      </c>
      <c r="AE87">
        <v>12182.93541</v>
      </c>
      <c r="AF87">
        <v>12179.122890000001</v>
      </c>
      <c r="AG87">
        <v>12163.64589</v>
      </c>
      <c r="AH87">
        <v>12139.20112</v>
      </c>
      <c r="AI87">
        <v>12108.20758</v>
      </c>
      <c r="AJ87">
        <v>12072.785019999999</v>
      </c>
      <c r="AK87">
        <v>12034.74041</v>
      </c>
    </row>
    <row r="88" spans="1:37">
      <c r="A88" t="s">
        <v>129</v>
      </c>
      <c r="B88">
        <v>3437.478748</v>
      </c>
      <c r="C88">
        <v>3538.1729799999998</v>
      </c>
      <c r="D88">
        <v>3619.0298670000002</v>
      </c>
      <c r="E88">
        <v>3713.2437559999998</v>
      </c>
      <c r="F88">
        <v>3837.622018</v>
      </c>
      <c r="G88">
        <v>3978.1661199999999</v>
      </c>
      <c r="H88">
        <v>4178.9174000000003</v>
      </c>
      <c r="I88">
        <v>4581.591109</v>
      </c>
      <c r="J88">
        <v>5170.6909470000001</v>
      </c>
      <c r="K88">
        <v>5735.6229300000005</v>
      </c>
      <c r="L88">
        <v>6154.9649799999997</v>
      </c>
      <c r="M88">
        <v>6480.2340830000003</v>
      </c>
      <c r="N88">
        <v>6777.1947170000003</v>
      </c>
      <c r="O88">
        <v>7098.9700700000003</v>
      </c>
      <c r="P88">
        <v>7476.5239170000004</v>
      </c>
      <c r="Q88">
        <v>7921.6351279999999</v>
      </c>
      <c r="R88">
        <v>8111.2634399999997</v>
      </c>
      <c r="S88">
        <v>8257.1613240000006</v>
      </c>
      <c r="T88">
        <v>8395.8923770000001</v>
      </c>
      <c r="U88">
        <v>8532.509</v>
      </c>
      <c r="V88">
        <v>8667.0596150000001</v>
      </c>
      <c r="W88">
        <v>8798.3958569999995</v>
      </c>
      <c r="X88">
        <v>8924.6763900000005</v>
      </c>
      <c r="Y88">
        <v>9043.5393089999998</v>
      </c>
      <c r="Z88">
        <v>9152.2086999999992</v>
      </c>
      <c r="AA88">
        <v>9247.5859500000006</v>
      </c>
      <c r="AB88">
        <v>9330.5348250000006</v>
      </c>
      <c r="AC88">
        <v>9405.3894959999998</v>
      </c>
      <c r="AD88">
        <v>9474.6713010000003</v>
      </c>
      <c r="AE88">
        <v>9540.3452870000001</v>
      </c>
      <c r="AF88">
        <v>9604.1252060000006</v>
      </c>
      <c r="AG88">
        <v>9667.4581830000006</v>
      </c>
      <c r="AH88">
        <v>9731.5492680000007</v>
      </c>
      <c r="AI88">
        <v>9797.4265410000007</v>
      </c>
      <c r="AJ88">
        <v>9865.9387659999993</v>
      </c>
      <c r="AK88">
        <v>9937.7609649999995</v>
      </c>
    </row>
    <row r="89" spans="1:37">
      <c r="A89" t="s">
        <v>130</v>
      </c>
      <c r="B89">
        <v>515.30656799999997</v>
      </c>
      <c r="C89">
        <v>534.28793729999995</v>
      </c>
      <c r="D89">
        <v>546.42994139999996</v>
      </c>
      <c r="E89">
        <v>559.81853880000006</v>
      </c>
      <c r="F89">
        <v>577.34489080000003</v>
      </c>
      <c r="G89">
        <v>596.15694280000002</v>
      </c>
      <c r="H89">
        <v>619.21307039999999</v>
      </c>
      <c r="I89">
        <v>675.20480970000006</v>
      </c>
      <c r="J89">
        <v>765.38501329999997</v>
      </c>
      <c r="K89">
        <v>862.85271680000005</v>
      </c>
      <c r="L89">
        <v>947.80014040000003</v>
      </c>
      <c r="M89">
        <v>1021.530439</v>
      </c>
      <c r="N89">
        <v>1088.914354</v>
      </c>
      <c r="O89">
        <v>1157.5737340000001</v>
      </c>
      <c r="P89">
        <v>1233.672178</v>
      </c>
      <c r="Q89">
        <v>1321.8402100000001</v>
      </c>
      <c r="R89">
        <v>1351.096354</v>
      </c>
      <c r="S89">
        <v>1386.369735</v>
      </c>
      <c r="T89">
        <v>1426.2282070000001</v>
      </c>
      <c r="U89">
        <v>1468.473696</v>
      </c>
      <c r="V89">
        <v>1511.6437969999999</v>
      </c>
      <c r="W89">
        <v>1554.7396189999999</v>
      </c>
      <c r="X89">
        <v>1596.9567850000001</v>
      </c>
      <c r="Y89">
        <v>1637.5392159999999</v>
      </c>
      <c r="Z89">
        <v>1675.7002890000001</v>
      </c>
      <c r="AA89">
        <v>1710.5847859999999</v>
      </c>
      <c r="AB89">
        <v>1742.3874719999999</v>
      </c>
      <c r="AC89">
        <v>1772.178838</v>
      </c>
      <c r="AD89">
        <v>1800.5013019999999</v>
      </c>
      <c r="AE89">
        <v>1827.7917030000001</v>
      </c>
      <c r="AF89">
        <v>1854.4485810000001</v>
      </c>
      <c r="AG89">
        <v>1880.827526</v>
      </c>
      <c r="AH89">
        <v>1907.247609</v>
      </c>
      <c r="AI89">
        <v>1934.006222</v>
      </c>
      <c r="AJ89">
        <v>1961.3746639999999</v>
      </c>
      <c r="AK89">
        <v>1989.596875</v>
      </c>
    </row>
    <row r="90" spans="1:37">
      <c r="A90" t="s">
        <v>131</v>
      </c>
      <c r="B90">
        <v>25.534731010000002</v>
      </c>
      <c r="C90">
        <v>26.756535459999998</v>
      </c>
      <c r="D90">
        <v>27.781496929999999</v>
      </c>
      <c r="E90">
        <v>28.958951020000001</v>
      </c>
      <c r="F90">
        <v>30.407449620000001</v>
      </c>
      <c r="G90">
        <v>31.977356239999999</v>
      </c>
      <c r="H90">
        <v>34.471927829999998</v>
      </c>
      <c r="I90">
        <v>39.22299246</v>
      </c>
      <c r="J90">
        <v>46.574492050000003</v>
      </c>
      <c r="K90">
        <v>54.691924290000003</v>
      </c>
      <c r="L90">
        <v>62.118324710000003</v>
      </c>
      <c r="M90">
        <v>69.013015069999994</v>
      </c>
      <c r="N90">
        <v>75.919119460000005</v>
      </c>
      <c r="O90">
        <v>83.539301829999999</v>
      </c>
      <c r="P90">
        <v>92.523835640000001</v>
      </c>
      <c r="Q90">
        <v>103.3794766</v>
      </c>
      <c r="R90">
        <v>106.994266</v>
      </c>
      <c r="S90">
        <v>109.4489976</v>
      </c>
      <c r="T90">
        <v>111.601691</v>
      </c>
      <c r="U90">
        <v>113.75304029999999</v>
      </c>
      <c r="V90">
        <v>115.9787232</v>
      </c>
      <c r="W90">
        <v>118.26454680000001</v>
      </c>
      <c r="X90">
        <v>120.5648929</v>
      </c>
      <c r="Y90">
        <v>122.8252889</v>
      </c>
      <c r="Z90">
        <v>124.988185</v>
      </c>
      <c r="AA90">
        <v>126.9928773</v>
      </c>
      <c r="AB90">
        <v>128.85531929999999</v>
      </c>
      <c r="AC90">
        <v>130.6566947</v>
      </c>
      <c r="AD90">
        <v>132.4425607</v>
      </c>
      <c r="AE90">
        <v>134.25053629999999</v>
      </c>
      <c r="AF90">
        <v>136.1141945</v>
      </c>
      <c r="AG90">
        <v>138.0631343</v>
      </c>
      <c r="AH90">
        <v>140.1240943</v>
      </c>
      <c r="AI90">
        <v>142.32234349999999</v>
      </c>
      <c r="AJ90">
        <v>144.6816656</v>
      </c>
      <c r="AK90">
        <v>147.22462479999999</v>
      </c>
    </row>
    <row r="91" spans="1:37">
      <c r="A91" t="s">
        <v>132</v>
      </c>
      <c r="B91">
        <v>345.65947560000001</v>
      </c>
      <c r="C91">
        <v>359.55894139999998</v>
      </c>
      <c r="D91">
        <v>367.8592845</v>
      </c>
      <c r="E91">
        <v>376.05853439999998</v>
      </c>
      <c r="F91">
        <v>386.26001530000002</v>
      </c>
      <c r="G91">
        <v>396.70338520000001</v>
      </c>
      <c r="H91">
        <v>412.9200305</v>
      </c>
      <c r="I91">
        <v>449.21430350000003</v>
      </c>
      <c r="J91">
        <v>506.84487030000003</v>
      </c>
      <c r="K91">
        <v>566.63888659999998</v>
      </c>
      <c r="L91">
        <v>615.03034179999997</v>
      </c>
      <c r="M91">
        <v>654.44317460000002</v>
      </c>
      <c r="N91">
        <v>690.32207170000004</v>
      </c>
      <c r="O91">
        <v>728.27400020000005</v>
      </c>
      <c r="P91">
        <v>772.33794030000001</v>
      </c>
      <c r="Q91">
        <v>824.60106199999996</v>
      </c>
      <c r="R91">
        <v>830.97800759999996</v>
      </c>
      <c r="S91">
        <v>839.64761320000002</v>
      </c>
      <c r="T91">
        <v>850.28947359999995</v>
      </c>
      <c r="U91">
        <v>861.78448749999995</v>
      </c>
      <c r="V91">
        <v>873.51531469999998</v>
      </c>
      <c r="W91">
        <v>885.11603930000001</v>
      </c>
      <c r="X91">
        <v>896.27792269999998</v>
      </c>
      <c r="Y91">
        <v>906.66892870000004</v>
      </c>
      <c r="Z91">
        <v>915.9056382</v>
      </c>
      <c r="AA91">
        <v>923.54983979999997</v>
      </c>
      <c r="AB91">
        <v>929.77975060000006</v>
      </c>
      <c r="AC91">
        <v>935.22159920000001</v>
      </c>
      <c r="AD91">
        <v>940.12586659999999</v>
      </c>
      <c r="AE91">
        <v>944.69338049999999</v>
      </c>
      <c r="AF91">
        <v>949.11216890000003</v>
      </c>
      <c r="AG91">
        <v>953.54993130000003</v>
      </c>
      <c r="AH91">
        <v>958.15456140000003</v>
      </c>
      <c r="AI91">
        <v>963.06063810000001</v>
      </c>
      <c r="AJ91">
        <v>968.38742639999998</v>
      </c>
      <c r="AK91">
        <v>974.23877359999994</v>
      </c>
    </row>
    <row r="92" spans="1:37">
      <c r="A92" t="s">
        <v>133</v>
      </c>
      <c r="B92">
        <v>46.82054961</v>
      </c>
      <c r="C92">
        <v>46.924963380000001</v>
      </c>
      <c r="D92">
        <v>46.417004079999998</v>
      </c>
      <c r="E92">
        <v>45.650277600000003</v>
      </c>
      <c r="F92">
        <v>44.878896240000003</v>
      </c>
      <c r="G92">
        <v>44.13932114</v>
      </c>
      <c r="H92">
        <v>44.22973768</v>
      </c>
      <c r="I92">
        <v>47.111811609999997</v>
      </c>
      <c r="J92">
        <v>52.976885289999998</v>
      </c>
      <c r="K92">
        <v>58.926509439999997</v>
      </c>
      <c r="L92">
        <v>62.724626960000002</v>
      </c>
      <c r="M92">
        <v>64.749896329999999</v>
      </c>
      <c r="N92">
        <v>66.020151060000003</v>
      </c>
      <c r="O92">
        <v>67.460650180000002</v>
      </c>
      <c r="P92">
        <v>69.646961790000006</v>
      </c>
      <c r="Q92">
        <v>72.809165930000006</v>
      </c>
      <c r="R92">
        <v>74.186801369999998</v>
      </c>
      <c r="S92">
        <v>74.656116699999998</v>
      </c>
      <c r="T92">
        <v>74.629836999999995</v>
      </c>
      <c r="U92">
        <v>74.268136380000001</v>
      </c>
      <c r="V92">
        <v>73.655007600000005</v>
      </c>
      <c r="W92">
        <v>72.845458500000007</v>
      </c>
      <c r="X92">
        <v>71.876477129999998</v>
      </c>
      <c r="Y92">
        <v>70.771680020000005</v>
      </c>
      <c r="Z92">
        <v>69.544349639999993</v>
      </c>
      <c r="AA92">
        <v>68.199909239999997</v>
      </c>
      <c r="AB92">
        <v>66.762132140000006</v>
      </c>
      <c r="AC92">
        <v>65.273166130000007</v>
      </c>
      <c r="AD92">
        <v>63.765107669999999</v>
      </c>
      <c r="AE92">
        <v>62.265166149999999</v>
      </c>
      <c r="AF92">
        <v>60.796416929999999</v>
      </c>
      <c r="AG92">
        <v>59.376955670000001</v>
      </c>
      <c r="AH92">
        <v>58.020163930000002</v>
      </c>
      <c r="AI92">
        <v>56.735773219999999</v>
      </c>
      <c r="AJ92">
        <v>55.530352450000002</v>
      </c>
      <c r="AK92">
        <v>54.407817559999998</v>
      </c>
    </row>
    <row r="93" spans="1:37">
      <c r="A93" t="s">
        <v>134</v>
      </c>
      <c r="B93">
        <v>2310</v>
      </c>
      <c r="C93">
        <v>2312.232113</v>
      </c>
      <c r="D93">
        <v>2313.3210829999998</v>
      </c>
      <c r="E93">
        <v>2314.2706280000002</v>
      </c>
      <c r="F93">
        <v>2315.2076440000001</v>
      </c>
      <c r="G93">
        <v>2316.1121979999998</v>
      </c>
      <c r="H93">
        <v>2316.340569</v>
      </c>
      <c r="I93">
        <v>2315.8772990000002</v>
      </c>
      <c r="J93">
        <v>2314.883945</v>
      </c>
      <c r="K93">
        <v>2313.6807509999999</v>
      </c>
      <c r="L93">
        <v>2312.6118900000001</v>
      </c>
      <c r="M93">
        <v>2311.9625759999999</v>
      </c>
      <c r="N93">
        <v>2311.8568620000001</v>
      </c>
      <c r="O93">
        <v>2312.2777999999998</v>
      </c>
      <c r="P93">
        <v>2313.101533</v>
      </c>
      <c r="Q93">
        <v>2314.1358409999998</v>
      </c>
      <c r="R93">
        <v>2315.3622700000001</v>
      </c>
      <c r="S93">
        <v>2316.7461779999999</v>
      </c>
      <c r="T93">
        <v>2318.2668010000002</v>
      </c>
      <c r="U93">
        <v>2319.9061630000001</v>
      </c>
      <c r="V93">
        <v>2321.6428930000002</v>
      </c>
      <c r="W93">
        <v>2323.452722</v>
      </c>
      <c r="X93">
        <v>2325.3101430000002</v>
      </c>
      <c r="Y93">
        <v>2327.1893289999998</v>
      </c>
      <c r="Z93">
        <v>2329.064257</v>
      </c>
      <c r="AA93">
        <v>2330.9084560000001</v>
      </c>
      <c r="AB93">
        <v>2332.7125649999998</v>
      </c>
      <c r="AC93">
        <v>2334.4857980000002</v>
      </c>
      <c r="AD93">
        <v>2336.234946</v>
      </c>
      <c r="AE93">
        <v>2337.9690890000002</v>
      </c>
      <c r="AF93">
        <v>2339.6993630000002</v>
      </c>
      <c r="AG93">
        <v>2341.437966</v>
      </c>
      <c r="AH93">
        <v>2343.1975200000002</v>
      </c>
      <c r="AI93">
        <v>2344.9908569999998</v>
      </c>
      <c r="AJ93">
        <v>2346.8308959999999</v>
      </c>
      <c r="AK93">
        <v>2348.7305529999999</v>
      </c>
    </row>
    <row r="94" spans="1:37">
      <c r="A94" t="s">
        <v>135</v>
      </c>
      <c r="B94">
        <v>412.76329629999998</v>
      </c>
      <c r="C94">
        <v>420.10755949999998</v>
      </c>
      <c r="D94">
        <v>430.00001350000002</v>
      </c>
      <c r="E94">
        <v>438.92039010000002</v>
      </c>
      <c r="F94">
        <v>443.8387717</v>
      </c>
      <c r="G94">
        <v>443.35085520000001</v>
      </c>
      <c r="H94">
        <v>460.11691289999999</v>
      </c>
      <c r="I94">
        <v>484.20294109999998</v>
      </c>
      <c r="J94">
        <v>509.01844729999999</v>
      </c>
      <c r="K94">
        <v>529.00975979999998</v>
      </c>
      <c r="L94">
        <v>538.66931880000004</v>
      </c>
      <c r="M94">
        <v>533.78326630000004</v>
      </c>
      <c r="N94">
        <v>512.15309890000003</v>
      </c>
      <c r="O94">
        <v>471.57729740000002</v>
      </c>
      <c r="P94">
        <v>410.54089620000002</v>
      </c>
      <c r="Q94">
        <v>332.2365853</v>
      </c>
      <c r="R94">
        <v>303.9615263</v>
      </c>
      <c r="S94">
        <v>306.18333430000001</v>
      </c>
      <c r="T94">
        <v>318.94895439999999</v>
      </c>
      <c r="U94">
        <v>333.07660820000001</v>
      </c>
      <c r="V94">
        <v>345.37547940000002</v>
      </c>
      <c r="W94">
        <v>355.3323135</v>
      </c>
      <c r="X94">
        <v>363.57452119999999</v>
      </c>
      <c r="Y94">
        <v>371.21817609999999</v>
      </c>
      <c r="Z94">
        <v>379.61843620000002</v>
      </c>
      <c r="AA94">
        <v>390.26609569999999</v>
      </c>
      <c r="AB94">
        <v>404.02662850000002</v>
      </c>
      <c r="AC94">
        <v>420.72481399999998</v>
      </c>
      <c r="AD94">
        <v>439.98169280000002</v>
      </c>
      <c r="AE94">
        <v>461.42470930000002</v>
      </c>
      <c r="AF94">
        <v>484.7037717</v>
      </c>
      <c r="AG94">
        <v>509.48086640000002</v>
      </c>
      <c r="AH94">
        <v>535.38927869999998</v>
      </c>
      <c r="AI94">
        <v>561.9840236</v>
      </c>
      <c r="AJ94">
        <v>588.7215602</v>
      </c>
      <c r="AK94">
        <v>614.90505499999995</v>
      </c>
    </row>
    <row r="95" spans="1:37">
      <c r="A95" t="s">
        <v>136</v>
      </c>
      <c r="B95">
        <v>767.0073496</v>
      </c>
      <c r="C95">
        <v>766.22468389999995</v>
      </c>
      <c r="D95">
        <v>765.69800480000004</v>
      </c>
      <c r="E95">
        <v>764.74099799999999</v>
      </c>
      <c r="F95">
        <v>763.51807289999999</v>
      </c>
      <c r="G95">
        <v>762.85321280000005</v>
      </c>
      <c r="H95">
        <v>778.53224569999998</v>
      </c>
      <c r="I95">
        <v>766.51960570000006</v>
      </c>
      <c r="J95">
        <v>748.49704799999995</v>
      </c>
      <c r="K95">
        <v>737.86504330000002</v>
      </c>
      <c r="L95">
        <v>736.13737360000005</v>
      </c>
      <c r="M95">
        <v>739.92519609999999</v>
      </c>
      <c r="N95">
        <v>748.62814749999995</v>
      </c>
      <c r="O95">
        <v>759.76353589999997</v>
      </c>
      <c r="P95">
        <v>772.73160340000004</v>
      </c>
      <c r="Q95">
        <v>785.19335660000002</v>
      </c>
      <c r="R95">
        <v>744.69210859999998</v>
      </c>
      <c r="S95">
        <v>686.53362860000004</v>
      </c>
      <c r="T95">
        <v>629.55546960000004</v>
      </c>
      <c r="U95">
        <v>580.31297719999998</v>
      </c>
      <c r="V95">
        <v>539.83075770000005</v>
      </c>
      <c r="W95">
        <v>507.3310821</v>
      </c>
      <c r="X95">
        <v>481.75003099999998</v>
      </c>
      <c r="Y95">
        <v>462.21736550000003</v>
      </c>
      <c r="Z95">
        <v>448.13491399999998</v>
      </c>
      <c r="AA95">
        <v>439.1271653</v>
      </c>
      <c r="AB95">
        <v>434.607754</v>
      </c>
      <c r="AC95">
        <v>433.76218599999999</v>
      </c>
      <c r="AD95">
        <v>435.98322630000001</v>
      </c>
      <c r="AE95">
        <v>440.7718544</v>
      </c>
      <c r="AF95">
        <v>447.74166810000003</v>
      </c>
      <c r="AG95">
        <v>456.6292775</v>
      </c>
      <c r="AH95">
        <v>467.29254759999998</v>
      </c>
      <c r="AI95">
        <v>479.70437320000002</v>
      </c>
      <c r="AJ95">
        <v>493.95291539999999</v>
      </c>
      <c r="AK95">
        <v>510.24308989999997</v>
      </c>
    </row>
    <row r="96" spans="1:37">
      <c r="A96" t="s">
        <v>137</v>
      </c>
      <c r="B96">
        <v>6789.3232939999998</v>
      </c>
      <c r="C96">
        <v>7000.6222129999996</v>
      </c>
      <c r="D96">
        <v>7171.3662569999997</v>
      </c>
      <c r="E96">
        <v>7363.7551480000002</v>
      </c>
      <c r="F96">
        <v>7612.6893520000003</v>
      </c>
      <c r="G96">
        <v>7891.2879270000003</v>
      </c>
      <c r="H96">
        <v>8251.2842760000003</v>
      </c>
      <c r="I96">
        <v>8931.8191229999993</v>
      </c>
      <c r="J96">
        <v>9906.0670919999993</v>
      </c>
      <c r="K96">
        <v>10844.569390000001</v>
      </c>
      <c r="L96">
        <v>11533.69281</v>
      </c>
      <c r="M96">
        <v>12058.27578</v>
      </c>
      <c r="N96">
        <v>12547.580029999999</v>
      </c>
      <c r="O96">
        <v>13104.21092</v>
      </c>
      <c r="P96">
        <v>13787.083070000001</v>
      </c>
      <c r="Q96">
        <v>14616.68326</v>
      </c>
      <c r="R96">
        <v>14894.776330000001</v>
      </c>
      <c r="S96">
        <v>15067.82862</v>
      </c>
      <c r="T96">
        <v>15232.12753</v>
      </c>
      <c r="U96">
        <v>15405.998369999999</v>
      </c>
      <c r="V96">
        <v>15589.420529999999</v>
      </c>
      <c r="W96">
        <v>15777.584779999999</v>
      </c>
      <c r="X96">
        <v>15964.024069999999</v>
      </c>
      <c r="Y96">
        <v>16141.542149999999</v>
      </c>
      <c r="Z96">
        <v>16302.535250000001</v>
      </c>
      <c r="AA96">
        <v>16439.146430000001</v>
      </c>
      <c r="AB96">
        <v>16551.215499999998</v>
      </c>
      <c r="AC96">
        <v>16645.716680000001</v>
      </c>
      <c r="AD96">
        <v>16726.937470000001</v>
      </c>
      <c r="AE96">
        <v>16798.341619999999</v>
      </c>
      <c r="AF96">
        <v>16863.100129999999</v>
      </c>
      <c r="AG96">
        <v>16924.020700000001</v>
      </c>
      <c r="AH96">
        <v>16983.53746</v>
      </c>
      <c r="AI96">
        <v>17043.799770000001</v>
      </c>
      <c r="AJ96">
        <v>17106.649850000002</v>
      </c>
      <c r="AK96">
        <v>17173.615949999999</v>
      </c>
    </row>
    <row r="97" spans="1:37">
      <c r="A97" t="s">
        <v>138</v>
      </c>
      <c r="B97">
        <v>1372.7213240000001</v>
      </c>
      <c r="C97">
        <v>1417.793212</v>
      </c>
      <c r="D97">
        <v>1453.441482</v>
      </c>
      <c r="E97">
        <v>1497.051811</v>
      </c>
      <c r="F97">
        <v>1554.3085570000001</v>
      </c>
      <c r="G97">
        <v>1618.039405</v>
      </c>
      <c r="H97">
        <v>1702.9688169999999</v>
      </c>
      <c r="I97">
        <v>1874.1014729999999</v>
      </c>
      <c r="J97">
        <v>2123.3289519999998</v>
      </c>
      <c r="K97">
        <v>2363.11879</v>
      </c>
      <c r="L97">
        <v>2551.0024100000001</v>
      </c>
      <c r="M97">
        <v>2709.3452000000002</v>
      </c>
      <c r="N97">
        <v>2859.3465729999998</v>
      </c>
      <c r="O97">
        <v>3019.6100390000001</v>
      </c>
      <c r="P97">
        <v>3201.843249</v>
      </c>
      <c r="Q97">
        <v>3412.0890789999999</v>
      </c>
      <c r="R97">
        <v>3493.7444230000001</v>
      </c>
      <c r="S97">
        <v>3574.319477</v>
      </c>
      <c r="T97">
        <v>3657.7438430000002</v>
      </c>
      <c r="U97">
        <v>3743.58331</v>
      </c>
      <c r="V97">
        <v>3831.1052</v>
      </c>
      <c r="W97">
        <v>3919.4684269999998</v>
      </c>
      <c r="X97">
        <v>4007.6550379999999</v>
      </c>
      <c r="Y97">
        <v>4094.456197</v>
      </c>
      <c r="Z97">
        <v>4178.4721920000002</v>
      </c>
      <c r="AA97">
        <v>4258.1246860000001</v>
      </c>
      <c r="AB97">
        <v>4333.878111</v>
      </c>
      <c r="AC97">
        <v>4407.8233179999997</v>
      </c>
      <c r="AD97">
        <v>4480.9531200000001</v>
      </c>
      <c r="AE97">
        <v>4554.0886440000004</v>
      </c>
      <c r="AF97">
        <v>4627.9828889999999</v>
      </c>
      <c r="AG97">
        <v>4703.3083900000001</v>
      </c>
      <c r="AH97">
        <v>4780.6697700000004</v>
      </c>
      <c r="AI97">
        <v>4860.6309899999997</v>
      </c>
      <c r="AJ97">
        <v>4943.7101389999998</v>
      </c>
      <c r="AK97">
        <v>5030.3802320000004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4" sqref="G104"/>
    </sheetView>
  </sheetViews>
  <sheetFormatPr baseColWidth="10" defaultColWidth="11.42578125" defaultRowHeight="15"/>
  <cols>
    <col min="1" max="1" width="18" customWidth="1"/>
  </cols>
  <sheetData>
    <row r="1" spans="1:37">
      <c r="A1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327</v>
      </c>
      <c r="B2">
        <v>23895.68173</v>
      </c>
      <c r="C2">
        <v>24338.60715</v>
      </c>
      <c r="D2">
        <v>24740.977080000001</v>
      </c>
      <c r="E2">
        <v>25335.44989</v>
      </c>
      <c r="F2">
        <v>26229.82532</v>
      </c>
      <c r="G2">
        <v>27316.607769999999</v>
      </c>
      <c r="H2">
        <v>29106.838</v>
      </c>
      <c r="I2">
        <v>30366.261429999999</v>
      </c>
      <c r="J2">
        <v>31449.832549999999</v>
      </c>
      <c r="K2">
        <v>32366.259730000002</v>
      </c>
      <c r="L2">
        <v>33130.644310000003</v>
      </c>
      <c r="M2">
        <v>34079.388449999999</v>
      </c>
      <c r="N2">
        <v>35556.55517</v>
      </c>
      <c r="O2">
        <v>37740.678079999998</v>
      </c>
      <c r="P2">
        <v>40710.788189999999</v>
      </c>
      <c r="Q2">
        <v>44273.304759999999</v>
      </c>
      <c r="R2">
        <v>45984.788059999999</v>
      </c>
      <c r="S2">
        <v>47391.396189999999</v>
      </c>
      <c r="T2">
        <v>48881.905050000001</v>
      </c>
      <c r="U2">
        <v>50558.101540000003</v>
      </c>
      <c r="V2">
        <v>52421.484219999998</v>
      </c>
      <c r="W2">
        <v>54432.588929999998</v>
      </c>
      <c r="X2">
        <v>56531.826990000001</v>
      </c>
      <c r="Y2">
        <v>58647.580629999997</v>
      </c>
      <c r="Z2">
        <v>60699.169840000002</v>
      </c>
      <c r="AA2">
        <v>62598.607510000002</v>
      </c>
      <c r="AB2">
        <v>64304.436809999999</v>
      </c>
      <c r="AC2">
        <v>65834.834270000007</v>
      </c>
      <c r="AD2">
        <v>67206.478390000004</v>
      </c>
      <c r="AE2">
        <v>68438.233030000003</v>
      </c>
      <c r="AF2">
        <v>69551.257599999997</v>
      </c>
      <c r="AG2">
        <v>70567.650269999998</v>
      </c>
      <c r="AH2">
        <v>71510.30601</v>
      </c>
      <c r="AI2">
        <v>72403.726259999996</v>
      </c>
      <c r="AJ2">
        <v>73273.672160000002</v>
      </c>
      <c r="AK2">
        <v>74147.180349999995</v>
      </c>
    </row>
    <row r="3" spans="1:37">
      <c r="A3" t="s">
        <v>382</v>
      </c>
      <c r="B3">
        <v>18609.931690000001</v>
      </c>
      <c r="C3">
        <v>19045.121760000002</v>
      </c>
      <c r="D3">
        <v>19463.32287</v>
      </c>
      <c r="E3">
        <v>20035.802220000001</v>
      </c>
      <c r="F3">
        <v>20824.456450000001</v>
      </c>
      <c r="G3">
        <v>21721.19729</v>
      </c>
      <c r="H3">
        <v>23068.20666</v>
      </c>
      <c r="I3">
        <v>24525.407009999999</v>
      </c>
      <c r="J3">
        <v>26100.998579999999</v>
      </c>
      <c r="K3">
        <v>27478.301800000001</v>
      </c>
      <c r="L3">
        <v>28491.707310000002</v>
      </c>
      <c r="M3">
        <v>29391.552009999999</v>
      </c>
      <c r="N3">
        <v>30461.682629999999</v>
      </c>
      <c r="O3">
        <v>31875.537120000001</v>
      </c>
      <c r="P3">
        <v>33714.519990000001</v>
      </c>
      <c r="Q3">
        <v>35917.326009999997</v>
      </c>
      <c r="R3">
        <v>37011.469620000003</v>
      </c>
      <c r="S3">
        <v>38137.095099999999</v>
      </c>
      <c r="T3">
        <v>39436.852630000001</v>
      </c>
      <c r="U3">
        <v>40903.117449999998</v>
      </c>
      <c r="V3">
        <v>42500.634510000004</v>
      </c>
      <c r="W3">
        <v>44187.640549999996</v>
      </c>
      <c r="X3">
        <v>45919.349419999999</v>
      </c>
      <c r="Y3">
        <v>47648.371550000003</v>
      </c>
      <c r="Z3">
        <v>49324.412049999999</v>
      </c>
      <c r="AA3">
        <v>50894.218990000001</v>
      </c>
      <c r="AB3">
        <v>52335.63725</v>
      </c>
      <c r="AC3">
        <v>53661.010260000003</v>
      </c>
      <c r="AD3">
        <v>54877.681570000001</v>
      </c>
      <c r="AE3">
        <v>55994.75722</v>
      </c>
      <c r="AF3">
        <v>57023.664400000001</v>
      </c>
      <c r="AG3">
        <v>57976.925089999997</v>
      </c>
      <c r="AH3">
        <v>58867.494440000002</v>
      </c>
      <c r="AI3">
        <v>59708.725279999999</v>
      </c>
      <c r="AJ3">
        <v>60513.953289999998</v>
      </c>
      <c r="AK3">
        <v>61296.295769999997</v>
      </c>
    </row>
    <row r="4" spans="1:37">
      <c r="A4" t="s">
        <v>383</v>
      </c>
      <c r="B4">
        <v>5285.7500440000003</v>
      </c>
      <c r="C4">
        <v>5293.4853899999998</v>
      </c>
      <c r="D4">
        <v>5277.6542060000002</v>
      </c>
      <c r="E4">
        <v>5299.6476629999997</v>
      </c>
      <c r="F4">
        <v>5405.3688700000002</v>
      </c>
      <c r="G4">
        <v>5595.4104799999996</v>
      </c>
      <c r="H4">
        <v>6038.6313360000004</v>
      </c>
      <c r="I4">
        <v>5840.854421</v>
      </c>
      <c r="J4">
        <v>5348.8339699999997</v>
      </c>
      <c r="K4">
        <v>4887.9579290000001</v>
      </c>
      <c r="L4">
        <v>4638.9370019999997</v>
      </c>
      <c r="M4">
        <v>4687.8364389999997</v>
      </c>
      <c r="N4">
        <v>5094.8725400000003</v>
      </c>
      <c r="O4">
        <v>5865.1409530000001</v>
      </c>
      <c r="P4">
        <v>6996.2681949999997</v>
      </c>
      <c r="Q4">
        <v>8355.9787589999996</v>
      </c>
      <c r="R4">
        <v>8973.3184399999991</v>
      </c>
      <c r="S4">
        <v>9254.3010890000005</v>
      </c>
      <c r="T4">
        <v>9445.05242</v>
      </c>
      <c r="U4">
        <v>9654.9840889999996</v>
      </c>
      <c r="V4">
        <v>9920.8497029999999</v>
      </c>
      <c r="W4">
        <v>10244.94838</v>
      </c>
      <c r="X4">
        <v>10612.477569999999</v>
      </c>
      <c r="Y4">
        <v>10999.209080000001</v>
      </c>
      <c r="Z4">
        <v>11374.75779</v>
      </c>
      <c r="AA4">
        <v>11704.38852</v>
      </c>
      <c r="AB4">
        <v>11968.79955</v>
      </c>
      <c r="AC4">
        <v>12173.82401</v>
      </c>
      <c r="AD4">
        <v>12328.79682</v>
      </c>
      <c r="AE4">
        <v>12443.47581</v>
      </c>
      <c r="AF4">
        <v>12527.59319</v>
      </c>
      <c r="AG4">
        <v>12590.725179999999</v>
      </c>
      <c r="AH4">
        <v>12642.81157</v>
      </c>
      <c r="AI4">
        <v>12695.000980000001</v>
      </c>
      <c r="AJ4">
        <v>12759.718870000001</v>
      </c>
      <c r="AK4">
        <v>12850.88458</v>
      </c>
    </row>
    <row r="5" spans="1:37">
      <c r="A5" t="s">
        <v>453</v>
      </c>
      <c r="B5">
        <v>11651.815259999999</v>
      </c>
      <c r="C5">
        <v>11916.97978</v>
      </c>
      <c r="D5">
        <v>12133.82684</v>
      </c>
      <c r="E5">
        <v>12378.73897</v>
      </c>
      <c r="F5">
        <v>12689.562400000001</v>
      </c>
      <c r="G5">
        <v>13031.643599999999</v>
      </c>
      <c r="H5">
        <v>13543.72594</v>
      </c>
      <c r="I5">
        <v>14456.634609999999</v>
      </c>
      <c r="J5">
        <v>15744.26266</v>
      </c>
      <c r="K5">
        <v>16989.099579999998</v>
      </c>
      <c r="L5">
        <v>17923.47423</v>
      </c>
      <c r="M5">
        <v>18648.250929999998</v>
      </c>
      <c r="N5">
        <v>19309.668740000001</v>
      </c>
      <c r="O5">
        <v>20030.37196</v>
      </c>
      <c r="P5">
        <v>20884.393380000001</v>
      </c>
      <c r="Q5">
        <v>21901.44342</v>
      </c>
      <c r="R5">
        <v>22394.496940000001</v>
      </c>
      <c r="S5">
        <v>22939.69659</v>
      </c>
      <c r="T5">
        <v>23603.640350000001</v>
      </c>
      <c r="U5">
        <v>24371.722969999999</v>
      </c>
      <c r="V5">
        <v>25216.428779999998</v>
      </c>
      <c r="W5">
        <v>26111.275570000002</v>
      </c>
      <c r="X5">
        <v>27032.887170000002</v>
      </c>
      <c r="Y5">
        <v>27960.546009999998</v>
      </c>
      <c r="Z5">
        <v>28875.14357</v>
      </c>
      <c r="AA5">
        <v>29758.144509999998</v>
      </c>
      <c r="AB5">
        <v>30603.730210000002</v>
      </c>
      <c r="AC5">
        <v>31418.361239999998</v>
      </c>
      <c r="AD5">
        <v>32205.052060000002</v>
      </c>
      <c r="AE5">
        <v>32966.636189999997</v>
      </c>
      <c r="AF5">
        <v>33706.411440000003</v>
      </c>
      <c r="AG5">
        <v>34427.900690000002</v>
      </c>
      <c r="AH5">
        <v>35134.729169999999</v>
      </c>
      <c r="AI5">
        <v>35830.67297</v>
      </c>
      <c r="AJ5">
        <v>36519.590479999999</v>
      </c>
      <c r="AK5">
        <v>37205.41403</v>
      </c>
    </row>
    <row r="6" spans="1:37">
      <c r="A6" t="s">
        <v>454</v>
      </c>
      <c r="B6">
        <v>7532</v>
      </c>
      <c r="C6">
        <v>7642.0958549999996</v>
      </c>
      <c r="D6">
        <v>7742.733604</v>
      </c>
      <c r="E6">
        <v>7896.6287730000004</v>
      </c>
      <c r="F6">
        <v>8140.4894400000003</v>
      </c>
      <c r="G6">
        <v>8447.3053639999998</v>
      </c>
      <c r="H6">
        <v>8916.2426770000002</v>
      </c>
      <c r="I6">
        <v>9191.2713010000007</v>
      </c>
      <c r="J6">
        <v>9421.7528600000005</v>
      </c>
      <c r="K6">
        <v>9621.7062509999996</v>
      </c>
      <c r="L6">
        <v>9788.1336389999997</v>
      </c>
      <c r="M6">
        <v>10015.6975</v>
      </c>
      <c r="N6">
        <v>10423.60786</v>
      </c>
      <c r="O6">
        <v>11080.09492</v>
      </c>
      <c r="P6">
        <v>12017.742700000001</v>
      </c>
      <c r="Q6">
        <v>13171.81259</v>
      </c>
      <c r="R6">
        <v>13752.340539999999</v>
      </c>
      <c r="S6">
        <v>14179.88687</v>
      </c>
      <c r="T6">
        <v>14617.987880000001</v>
      </c>
      <c r="U6">
        <v>15115.850640000001</v>
      </c>
      <c r="V6">
        <v>15678.60338</v>
      </c>
      <c r="W6">
        <v>16293.726199999999</v>
      </c>
      <c r="X6">
        <v>16940.316030000002</v>
      </c>
      <c r="Y6">
        <v>17592.536209999998</v>
      </c>
      <c r="Z6">
        <v>18220.870159999999</v>
      </c>
      <c r="AA6">
        <v>18792.82879</v>
      </c>
      <c r="AB6">
        <v>19290.942360000001</v>
      </c>
      <c r="AC6">
        <v>19718.81813</v>
      </c>
      <c r="AD6">
        <v>20081.343150000001</v>
      </c>
      <c r="AE6">
        <v>20384.62989</v>
      </c>
      <c r="AF6">
        <v>20635.92496</v>
      </c>
      <c r="AG6">
        <v>20843.054950000002</v>
      </c>
      <c r="AH6">
        <v>21014.277190000001</v>
      </c>
      <c r="AI6">
        <v>21158.49641</v>
      </c>
      <c r="AJ6">
        <v>21285.086080000001</v>
      </c>
      <c r="AK6">
        <v>21403.84172</v>
      </c>
    </row>
    <row r="7" spans="1:37">
      <c r="A7" t="s">
        <v>455</v>
      </c>
      <c r="B7">
        <v>14205.15351</v>
      </c>
      <c r="C7">
        <v>14566.04702</v>
      </c>
      <c r="D7">
        <v>14873.455169999999</v>
      </c>
      <c r="E7">
        <v>15241.802180000001</v>
      </c>
      <c r="F7">
        <v>15729.278630000001</v>
      </c>
      <c r="G7">
        <v>16276.56292</v>
      </c>
      <c r="H7">
        <v>17058.85312</v>
      </c>
      <c r="I7">
        <v>18239.518690000001</v>
      </c>
      <c r="J7">
        <v>19834.850050000001</v>
      </c>
      <c r="K7">
        <v>21366.924190000002</v>
      </c>
      <c r="L7">
        <v>22508.108939999998</v>
      </c>
      <c r="M7">
        <v>23404.78426</v>
      </c>
      <c r="N7">
        <v>24291.920730000002</v>
      </c>
      <c r="O7">
        <v>25354.628049999999</v>
      </c>
      <c r="P7">
        <v>26700.068630000002</v>
      </c>
      <c r="Q7">
        <v>28340.34923</v>
      </c>
      <c r="R7">
        <v>29151.90782</v>
      </c>
      <c r="S7">
        <v>29982.590960000001</v>
      </c>
      <c r="T7">
        <v>30973.882300000001</v>
      </c>
      <c r="U7">
        <v>32121.246780000001</v>
      </c>
      <c r="V7">
        <v>33389.247190000002</v>
      </c>
      <c r="W7">
        <v>34738.120389999996</v>
      </c>
      <c r="X7">
        <v>36128.876510000002</v>
      </c>
      <c r="Y7">
        <v>37523.568829999997</v>
      </c>
      <c r="Z7">
        <v>38884.357329999999</v>
      </c>
      <c r="AA7">
        <v>40172.562839999999</v>
      </c>
      <c r="AB7">
        <v>41371.573859999997</v>
      </c>
      <c r="AC7">
        <v>42489.135110000003</v>
      </c>
      <c r="AD7">
        <v>43529.762069999997</v>
      </c>
      <c r="AE7">
        <v>44498.866690000003</v>
      </c>
      <c r="AF7">
        <v>45403.476549999999</v>
      </c>
      <c r="AG7">
        <v>46251.48489</v>
      </c>
      <c r="AH7">
        <v>47051.192309999999</v>
      </c>
      <c r="AI7">
        <v>47811.275780000004</v>
      </c>
      <c r="AJ7">
        <v>48540.517540000001</v>
      </c>
      <c r="AK7">
        <v>49247.672659999997</v>
      </c>
    </row>
    <row r="8" spans="1:37">
      <c r="A8" t="s">
        <v>456</v>
      </c>
      <c r="B8">
        <v>2263.6441289999998</v>
      </c>
      <c r="C8">
        <v>2277.451008</v>
      </c>
      <c r="D8">
        <v>2287.0938259999998</v>
      </c>
      <c r="E8">
        <v>2316.1327580000002</v>
      </c>
      <c r="F8">
        <v>2381.258851</v>
      </c>
      <c r="G8">
        <v>2481.0243580000001</v>
      </c>
      <c r="H8">
        <v>2677.5827519999998</v>
      </c>
      <c r="I8">
        <v>2681.5908679999998</v>
      </c>
      <c r="J8">
        <v>2599.9990859999998</v>
      </c>
      <c r="K8">
        <v>2508.361418</v>
      </c>
      <c r="L8">
        <v>2464.1750980000002</v>
      </c>
      <c r="M8">
        <v>2516.285625</v>
      </c>
      <c r="N8">
        <v>2694.842212</v>
      </c>
      <c r="O8">
        <v>3005.319661</v>
      </c>
      <c r="P8">
        <v>3446.9628339999999</v>
      </c>
      <c r="Q8">
        <v>3972.5498130000001</v>
      </c>
      <c r="R8">
        <v>4229.8313429999998</v>
      </c>
      <c r="S8">
        <v>4366.7647889999998</v>
      </c>
      <c r="T8">
        <v>4471.8880749999998</v>
      </c>
      <c r="U8">
        <v>4584.3769510000002</v>
      </c>
      <c r="V8">
        <v>4717.3664479999998</v>
      </c>
      <c r="W8">
        <v>4871.7151750000003</v>
      </c>
      <c r="X8">
        <v>5042.2323889999998</v>
      </c>
      <c r="Y8">
        <v>5220.411634</v>
      </c>
      <c r="Z8">
        <v>5395.5751410000003</v>
      </c>
      <c r="AA8">
        <v>5555.4949450000004</v>
      </c>
      <c r="AB8">
        <v>5693.3922579999999</v>
      </c>
      <c r="AC8">
        <v>5811.3928589999996</v>
      </c>
      <c r="AD8">
        <v>5912.8896750000004</v>
      </c>
      <c r="AE8">
        <v>6001.4091509999998</v>
      </c>
      <c r="AF8">
        <v>6080.4453830000002</v>
      </c>
      <c r="AG8">
        <v>6153.4209810000002</v>
      </c>
      <c r="AH8">
        <v>6223.878823</v>
      </c>
      <c r="AI8">
        <v>6295.7814209999997</v>
      </c>
      <c r="AJ8">
        <v>6373.5333110000001</v>
      </c>
      <c r="AK8">
        <v>6462.0584159999999</v>
      </c>
    </row>
    <row r="9" spans="1:37">
      <c r="A9" t="s">
        <v>457</v>
      </c>
      <c r="B9">
        <v>2698.017621</v>
      </c>
      <c r="C9">
        <v>2698.2532460000002</v>
      </c>
      <c r="D9">
        <v>2698.3565400000002</v>
      </c>
      <c r="E9">
        <v>2699.4410419999999</v>
      </c>
      <c r="F9">
        <v>2701.1793130000001</v>
      </c>
      <c r="G9">
        <v>2702.6768010000001</v>
      </c>
      <c r="H9">
        <v>2704.4913539999998</v>
      </c>
      <c r="I9">
        <v>2707.39165</v>
      </c>
      <c r="J9">
        <v>2711.391435</v>
      </c>
      <c r="K9">
        <v>2715.3679820000002</v>
      </c>
      <c r="L9">
        <v>2718.787073</v>
      </c>
      <c r="M9">
        <v>2721.9499409999999</v>
      </c>
      <c r="N9">
        <v>2725.1857540000001</v>
      </c>
      <c r="O9">
        <v>2728.7843160000002</v>
      </c>
      <c r="P9">
        <v>2732.9550680000002</v>
      </c>
      <c r="Q9">
        <v>2737.7848009999998</v>
      </c>
      <c r="R9">
        <v>2742.09548</v>
      </c>
      <c r="S9">
        <v>2746.7859819999999</v>
      </c>
      <c r="T9">
        <v>2751.9688470000001</v>
      </c>
      <c r="U9">
        <v>2757.605082</v>
      </c>
      <c r="V9">
        <v>2763.6092159999998</v>
      </c>
      <c r="W9">
        <v>2769.8835439999998</v>
      </c>
      <c r="X9">
        <v>2776.3292510000001</v>
      </c>
      <c r="Y9">
        <v>2782.8450990000001</v>
      </c>
      <c r="Z9">
        <v>2789.323629</v>
      </c>
      <c r="AA9">
        <v>2795.647344</v>
      </c>
      <c r="AB9">
        <v>2801.918001</v>
      </c>
      <c r="AC9">
        <v>2808.3327490000001</v>
      </c>
      <c r="AD9">
        <v>2814.8844949999998</v>
      </c>
      <c r="AE9">
        <v>2821.5806379999999</v>
      </c>
      <c r="AF9">
        <v>2828.4437320000002</v>
      </c>
      <c r="AG9">
        <v>2835.5071990000001</v>
      </c>
      <c r="AH9">
        <v>2842.8099029999998</v>
      </c>
      <c r="AI9">
        <v>2850.3929790000002</v>
      </c>
      <c r="AJ9">
        <v>2858.301305</v>
      </c>
      <c r="AK9">
        <v>2866.5835160000001</v>
      </c>
    </row>
    <row r="10" spans="1:37">
      <c r="A10" t="s">
        <v>55</v>
      </c>
      <c r="B10">
        <v>3392.8195249999999</v>
      </c>
      <c r="C10">
        <v>3436.211041</v>
      </c>
      <c r="D10">
        <v>3478.6179940000002</v>
      </c>
      <c r="E10">
        <v>3523.650412</v>
      </c>
      <c r="F10">
        <v>3584.3362120000002</v>
      </c>
      <c r="G10">
        <v>3651.798346</v>
      </c>
      <c r="H10">
        <v>3707.7678770000002</v>
      </c>
      <c r="I10">
        <v>3754.2705550000001</v>
      </c>
      <c r="J10">
        <v>3794.5048299999999</v>
      </c>
      <c r="K10">
        <v>3832.1007479999998</v>
      </c>
      <c r="L10">
        <v>3868.0758449999998</v>
      </c>
      <c r="M10">
        <v>3900.7399310000001</v>
      </c>
      <c r="N10">
        <v>3928.2215339999998</v>
      </c>
      <c r="O10">
        <v>3950.0470310000001</v>
      </c>
      <c r="P10">
        <v>3966.8677400000001</v>
      </c>
      <c r="Q10">
        <v>3980.1057310000001</v>
      </c>
      <c r="R10">
        <v>3991.4681700000001</v>
      </c>
      <c r="S10">
        <v>4003.0343360000002</v>
      </c>
      <c r="T10">
        <v>4015.856221</v>
      </c>
      <c r="U10">
        <v>4030.2573130000001</v>
      </c>
      <c r="V10">
        <v>4046.2392519999999</v>
      </c>
      <c r="W10">
        <v>4063.5865039999999</v>
      </c>
      <c r="X10">
        <v>4081.6707590000001</v>
      </c>
      <c r="Y10">
        <v>4099.7078430000001</v>
      </c>
      <c r="Z10">
        <v>4116.8901079999996</v>
      </c>
      <c r="AA10">
        <v>4132.4406559999998</v>
      </c>
      <c r="AB10">
        <v>4145.7521509999997</v>
      </c>
      <c r="AC10">
        <v>4156.7594129999998</v>
      </c>
      <c r="AD10">
        <v>4165.7856140000004</v>
      </c>
      <c r="AE10">
        <v>4173.2755500000003</v>
      </c>
      <c r="AF10">
        <v>4179.7286359999998</v>
      </c>
      <c r="AG10">
        <v>4185.3531309999998</v>
      </c>
      <c r="AH10">
        <v>4190.1239729999998</v>
      </c>
      <c r="AI10">
        <v>4194.167007</v>
      </c>
      <c r="AJ10">
        <v>4197.6816140000001</v>
      </c>
      <c r="AK10">
        <v>4200.8970589999999</v>
      </c>
    </row>
    <row r="11" spans="1:37">
      <c r="A11" t="s">
        <v>56</v>
      </c>
      <c r="B11">
        <v>16808.7</v>
      </c>
      <c r="C11">
        <v>17099.806840000001</v>
      </c>
      <c r="D11">
        <v>17381.929380000001</v>
      </c>
      <c r="E11">
        <v>17807.64977</v>
      </c>
      <c r="F11">
        <v>18437.63653</v>
      </c>
      <c r="G11">
        <v>19184.010869999998</v>
      </c>
      <c r="H11">
        <v>20013.0756</v>
      </c>
      <c r="I11">
        <v>20966.433860000001</v>
      </c>
      <c r="J11">
        <v>22071.884040000001</v>
      </c>
      <c r="K11">
        <v>23303.331989999999</v>
      </c>
      <c r="L11">
        <v>24615.36983</v>
      </c>
      <c r="M11">
        <v>25992.892189999999</v>
      </c>
      <c r="N11">
        <v>27449.90207</v>
      </c>
      <c r="O11">
        <v>29015.375909999999</v>
      </c>
      <c r="P11">
        <v>30721.27403</v>
      </c>
      <c r="Q11">
        <v>32597.012419999999</v>
      </c>
      <c r="R11">
        <v>34508.45405</v>
      </c>
      <c r="S11">
        <v>36551.357380000001</v>
      </c>
      <c r="T11">
        <v>38784.743770000001</v>
      </c>
      <c r="U11">
        <v>41231.15006</v>
      </c>
      <c r="V11">
        <v>43894.019780000002</v>
      </c>
      <c r="W11">
        <v>46767.133300000001</v>
      </c>
      <c r="X11">
        <v>49837.780700000003</v>
      </c>
      <c r="Y11">
        <v>53087.15782</v>
      </c>
      <c r="Z11">
        <v>56489.503709999997</v>
      </c>
      <c r="AA11">
        <v>60010.859819999998</v>
      </c>
      <c r="AB11">
        <v>63643.520709999997</v>
      </c>
      <c r="AC11">
        <v>67412.183080000003</v>
      </c>
      <c r="AD11">
        <v>71331.757759999993</v>
      </c>
      <c r="AE11">
        <v>75412.39503</v>
      </c>
      <c r="AF11">
        <v>79662.942120000007</v>
      </c>
      <c r="AG11">
        <v>84092.297040000005</v>
      </c>
      <c r="AH11">
        <v>88710.199739999996</v>
      </c>
      <c r="AI11">
        <v>93527.879069999995</v>
      </c>
      <c r="AJ11">
        <v>98558.192230000001</v>
      </c>
      <c r="AK11">
        <v>103815.802</v>
      </c>
    </row>
    <row r="12" spans="1:37">
      <c r="A12" t="s">
        <v>223</v>
      </c>
      <c r="B12">
        <v>78446.300010000006</v>
      </c>
      <c r="C12">
        <v>79547.086580000003</v>
      </c>
      <c r="D12">
        <v>80646.797290000002</v>
      </c>
      <c r="E12">
        <v>82887.701400000005</v>
      </c>
      <c r="F12">
        <v>86173.643419999993</v>
      </c>
      <c r="G12">
        <v>89610.486340000003</v>
      </c>
      <c r="H12">
        <v>93219.60931</v>
      </c>
      <c r="I12">
        <v>97102.124219999998</v>
      </c>
      <c r="J12">
        <v>101279.508</v>
      </c>
      <c r="K12">
        <v>105720.0966</v>
      </c>
      <c r="L12">
        <v>110395.9759</v>
      </c>
      <c r="M12">
        <v>115302.3686</v>
      </c>
      <c r="N12">
        <v>120454.7444</v>
      </c>
      <c r="O12">
        <v>125880.67140000001</v>
      </c>
      <c r="P12">
        <v>131614.87770000001</v>
      </c>
      <c r="Q12">
        <v>137704.2353</v>
      </c>
      <c r="R12">
        <v>144632.64970000001</v>
      </c>
      <c r="S12">
        <v>152476.0735</v>
      </c>
      <c r="T12">
        <v>161153.33290000001</v>
      </c>
      <c r="U12">
        <v>170606.33790000001</v>
      </c>
      <c r="V12">
        <v>180784.57320000001</v>
      </c>
      <c r="W12">
        <v>191632.93979999999</v>
      </c>
      <c r="X12">
        <v>203082.79509999999</v>
      </c>
      <c r="Y12">
        <v>215045.2726</v>
      </c>
      <c r="Z12">
        <v>227406.66500000001</v>
      </c>
      <c r="AA12">
        <v>240025.2402</v>
      </c>
      <c r="AB12">
        <v>252964.15520000001</v>
      </c>
      <c r="AC12">
        <v>266413.76779999997</v>
      </c>
      <c r="AD12">
        <v>280399.78009999997</v>
      </c>
      <c r="AE12">
        <v>294953.12190000003</v>
      </c>
      <c r="AF12">
        <v>310110.28289999999</v>
      </c>
      <c r="AG12">
        <v>325913.29340000002</v>
      </c>
      <c r="AH12">
        <v>342409.5687</v>
      </c>
      <c r="AI12">
        <v>359651.97950000002</v>
      </c>
      <c r="AJ12">
        <v>377699.49369999999</v>
      </c>
      <c r="AK12">
        <v>396617.7194</v>
      </c>
    </row>
    <row r="13" spans="1:37">
      <c r="A13" t="s">
        <v>229</v>
      </c>
      <c r="B13">
        <v>150502.7647</v>
      </c>
      <c r="C13">
        <v>152874.29740000001</v>
      </c>
      <c r="D13">
        <v>155181.16080000001</v>
      </c>
      <c r="E13">
        <v>159396.25700000001</v>
      </c>
      <c r="F13">
        <v>165576.8253</v>
      </c>
      <c r="G13">
        <v>172248.4791</v>
      </c>
      <c r="H13">
        <v>179454.09400000001</v>
      </c>
      <c r="I13">
        <v>187393.10149999999</v>
      </c>
      <c r="J13">
        <v>196150.92170000001</v>
      </c>
      <c r="K13">
        <v>205382.59570000001</v>
      </c>
      <c r="L13">
        <v>214808.8382</v>
      </c>
      <c r="M13">
        <v>224515.2781</v>
      </c>
      <c r="N13">
        <v>234705.92319999999</v>
      </c>
      <c r="O13">
        <v>245580.07500000001</v>
      </c>
      <c r="P13">
        <v>257295.55530000001</v>
      </c>
      <c r="Q13">
        <v>269949.48700000002</v>
      </c>
      <c r="R13">
        <v>283084.52590000001</v>
      </c>
      <c r="S13">
        <v>297702.93589999998</v>
      </c>
      <c r="T13">
        <v>313897.5012</v>
      </c>
      <c r="U13">
        <v>331616.73009999999</v>
      </c>
      <c r="V13">
        <v>350762.28379999998</v>
      </c>
      <c r="W13">
        <v>371208.13799999998</v>
      </c>
      <c r="X13">
        <v>392797.80810000002</v>
      </c>
      <c r="Y13">
        <v>415336.70970000001</v>
      </c>
      <c r="Z13">
        <v>438584.74339999998</v>
      </c>
      <c r="AA13">
        <v>462250.46950000001</v>
      </c>
      <c r="AB13">
        <v>486389.65500000003</v>
      </c>
      <c r="AC13">
        <v>511317.98839999997</v>
      </c>
      <c r="AD13">
        <v>537110.86430000002</v>
      </c>
      <c r="AE13">
        <v>563836.57200000004</v>
      </c>
      <c r="AF13">
        <v>591570.18000000005</v>
      </c>
      <c r="AG13">
        <v>620395.85190000001</v>
      </c>
      <c r="AH13">
        <v>650407.26969999995</v>
      </c>
      <c r="AI13">
        <v>681708.18370000005</v>
      </c>
      <c r="AJ13">
        <v>714413.07869999995</v>
      </c>
      <c r="AK13">
        <v>748647.95970000001</v>
      </c>
    </row>
    <row r="14" spans="1:37">
      <c r="A14" t="s">
        <v>236</v>
      </c>
      <c r="B14">
        <v>542</v>
      </c>
      <c r="C14">
        <v>554.43031259999998</v>
      </c>
      <c r="D14">
        <v>567.05901089999998</v>
      </c>
      <c r="E14">
        <v>581.47676060000003</v>
      </c>
      <c r="F14">
        <v>599.91273839999997</v>
      </c>
      <c r="G14">
        <v>621.15851959999998</v>
      </c>
      <c r="H14">
        <v>798.84720460000005</v>
      </c>
      <c r="I14">
        <v>806.91786930000001</v>
      </c>
      <c r="J14">
        <v>735.90348449999999</v>
      </c>
      <c r="K14">
        <v>662.88877239999999</v>
      </c>
      <c r="L14">
        <v>617.91111379999995</v>
      </c>
      <c r="M14">
        <v>605.15859269999999</v>
      </c>
      <c r="N14">
        <v>632.93890639999995</v>
      </c>
      <c r="O14">
        <v>693.40100800000005</v>
      </c>
      <c r="P14">
        <v>781.56757430000005</v>
      </c>
      <c r="Q14">
        <v>869.11988220000001</v>
      </c>
      <c r="R14">
        <v>911.38809309999999</v>
      </c>
      <c r="S14">
        <v>937.87027660000001</v>
      </c>
      <c r="T14">
        <v>961.81299860000001</v>
      </c>
      <c r="U14">
        <v>987.90617529999997</v>
      </c>
      <c r="V14">
        <v>1016.851083</v>
      </c>
      <c r="W14">
        <v>1047.4927499999999</v>
      </c>
      <c r="X14">
        <v>1077.769043</v>
      </c>
      <c r="Y14">
        <v>1105.219842</v>
      </c>
      <c r="Z14">
        <v>1127.3224729999999</v>
      </c>
      <c r="AA14">
        <v>1141.7810480000001</v>
      </c>
      <c r="AB14">
        <v>1148.4807040000001</v>
      </c>
      <c r="AC14">
        <v>1149.902411</v>
      </c>
      <c r="AD14">
        <v>1148.611228</v>
      </c>
      <c r="AE14">
        <v>1146.986343</v>
      </c>
      <c r="AF14">
        <v>1147.181609</v>
      </c>
      <c r="AG14">
        <v>1151.1575680000001</v>
      </c>
      <c r="AH14">
        <v>1160.7755669999999</v>
      </c>
      <c r="AI14">
        <v>1177.9199020000001</v>
      </c>
      <c r="AJ14">
        <v>1204.5897279999999</v>
      </c>
      <c r="AK14">
        <v>1243.00036</v>
      </c>
    </row>
    <row r="15" spans="1:37">
      <c r="A15" t="s">
        <v>237</v>
      </c>
      <c r="B15">
        <v>216</v>
      </c>
      <c r="C15">
        <v>219.514161</v>
      </c>
      <c r="D15">
        <v>223.34945999999999</v>
      </c>
      <c r="E15">
        <v>229.0885735</v>
      </c>
      <c r="F15">
        <v>237.5232796</v>
      </c>
      <c r="G15">
        <v>248.024271</v>
      </c>
      <c r="H15">
        <v>265.3991833</v>
      </c>
      <c r="I15">
        <v>282.839585</v>
      </c>
      <c r="J15">
        <v>295.00103319999999</v>
      </c>
      <c r="K15">
        <v>302.97549070000002</v>
      </c>
      <c r="L15">
        <v>309.34666870000001</v>
      </c>
      <c r="M15">
        <v>318.43266019999999</v>
      </c>
      <c r="N15">
        <v>331.44596710000002</v>
      </c>
      <c r="O15">
        <v>348.17653180000002</v>
      </c>
      <c r="P15">
        <v>367.61257089999998</v>
      </c>
      <c r="Q15">
        <v>388.49300599999998</v>
      </c>
      <c r="R15">
        <v>407.49495910000002</v>
      </c>
      <c r="S15">
        <v>426.02066559999997</v>
      </c>
      <c r="T15">
        <v>444.74448410000002</v>
      </c>
      <c r="U15">
        <v>463.9551027</v>
      </c>
      <c r="V15">
        <v>483.761031</v>
      </c>
      <c r="W15">
        <v>504.18798349999997</v>
      </c>
      <c r="X15">
        <v>525.21683770000004</v>
      </c>
      <c r="Y15">
        <v>546.79798400000004</v>
      </c>
      <c r="Z15">
        <v>568.85375139999996</v>
      </c>
      <c r="AA15">
        <v>591.27813839999999</v>
      </c>
      <c r="AB15">
        <v>614.01193520000004</v>
      </c>
      <c r="AC15">
        <v>637.09539199999995</v>
      </c>
      <c r="AD15">
        <v>660.59775279999997</v>
      </c>
      <c r="AE15">
        <v>684.58628120000003</v>
      </c>
      <c r="AF15">
        <v>709.12188419999995</v>
      </c>
      <c r="AG15">
        <v>734.26110029999995</v>
      </c>
      <c r="AH15">
        <v>760.06181530000003</v>
      </c>
      <c r="AI15">
        <v>786.58828329999994</v>
      </c>
      <c r="AJ15">
        <v>813.91067009999995</v>
      </c>
      <c r="AK15">
        <v>842.10565550000001</v>
      </c>
    </row>
    <row r="16" spans="1:37">
      <c r="A16" t="s">
        <v>458</v>
      </c>
      <c r="B16">
        <v>396.00360000000001</v>
      </c>
      <c r="C16">
        <v>406.69549280000001</v>
      </c>
      <c r="D16">
        <v>421.34275129999997</v>
      </c>
      <c r="E16">
        <v>441.92637830000001</v>
      </c>
      <c r="F16">
        <v>469.08867659999999</v>
      </c>
      <c r="G16">
        <v>501.27940510000002</v>
      </c>
      <c r="H16">
        <v>543.05630840000003</v>
      </c>
      <c r="I16">
        <v>612.45251489999998</v>
      </c>
      <c r="J16">
        <v>698.25310339999999</v>
      </c>
      <c r="K16">
        <v>764.03657439999995</v>
      </c>
      <c r="L16">
        <v>804.50240740000004</v>
      </c>
      <c r="M16">
        <v>837.78793929999995</v>
      </c>
      <c r="N16">
        <v>873.00571820000005</v>
      </c>
      <c r="O16">
        <v>913.78821070000004</v>
      </c>
      <c r="P16">
        <v>960.32073200000002</v>
      </c>
      <c r="Q16">
        <v>1011.152836</v>
      </c>
      <c r="R16">
        <v>1051.1859199999999</v>
      </c>
      <c r="S16">
        <v>1087.4733719999999</v>
      </c>
      <c r="T16">
        <v>1123.1910720000001</v>
      </c>
      <c r="U16">
        <v>1159.5565529999999</v>
      </c>
      <c r="V16">
        <v>1196.9413300000001</v>
      </c>
      <c r="W16">
        <v>1235.387469</v>
      </c>
      <c r="X16">
        <v>1274.8184630000001</v>
      </c>
      <c r="Y16">
        <v>1315.1133030000001</v>
      </c>
      <c r="Z16">
        <v>1356.120641</v>
      </c>
      <c r="AA16">
        <v>1397.656708</v>
      </c>
      <c r="AB16">
        <v>1439.649506</v>
      </c>
      <c r="AC16">
        <v>1482.2231340000001</v>
      </c>
      <c r="AD16">
        <v>1525.5496439999999</v>
      </c>
      <c r="AE16">
        <v>1569.7863400000001</v>
      </c>
      <c r="AF16">
        <v>1615.0656770000001</v>
      </c>
      <c r="AG16">
        <v>1661.501262</v>
      </c>
      <c r="AH16">
        <v>1709.1993460000001</v>
      </c>
      <c r="AI16">
        <v>1758.2655199999999</v>
      </c>
      <c r="AJ16">
        <v>1808.8047369999999</v>
      </c>
      <c r="AK16">
        <v>1860.924497</v>
      </c>
    </row>
    <row r="17" spans="1:37">
      <c r="A17" t="s">
        <v>235</v>
      </c>
      <c r="B17">
        <v>1109.2441289999999</v>
      </c>
      <c r="C17">
        <v>1096.4773250000001</v>
      </c>
      <c r="D17">
        <v>1075.070518</v>
      </c>
      <c r="E17">
        <v>1063.425336</v>
      </c>
      <c r="F17">
        <v>1074.5672199999999</v>
      </c>
      <c r="G17">
        <v>1110.4383479999999</v>
      </c>
      <c r="H17">
        <v>1070.1455779999999</v>
      </c>
      <c r="I17">
        <v>979.13222670000005</v>
      </c>
      <c r="J17">
        <v>870.40203959999997</v>
      </c>
      <c r="K17">
        <v>777.91666299999997</v>
      </c>
      <c r="L17">
        <v>731.85986479999997</v>
      </c>
      <c r="M17">
        <v>754.33545189999995</v>
      </c>
      <c r="N17">
        <v>856.83747449999998</v>
      </c>
      <c r="O17">
        <v>1049.2551759999999</v>
      </c>
      <c r="P17">
        <v>1336.629586</v>
      </c>
      <c r="Q17">
        <v>1702.7652860000001</v>
      </c>
      <c r="R17">
        <v>1858.6897570000001</v>
      </c>
      <c r="S17">
        <v>1914.2740899999999</v>
      </c>
      <c r="T17">
        <v>1940.9588839999999</v>
      </c>
      <c r="U17">
        <v>1971.7248159999999</v>
      </c>
      <c r="V17">
        <v>2018.526537</v>
      </c>
      <c r="W17">
        <v>2083.3103780000001</v>
      </c>
      <c r="X17">
        <v>2163.0436599999998</v>
      </c>
      <c r="Y17">
        <v>2251.8509300000001</v>
      </c>
      <c r="Z17">
        <v>2341.8065449999999</v>
      </c>
      <c r="AA17">
        <v>2423.2688800000001</v>
      </c>
      <c r="AB17">
        <v>2489.7049619999998</v>
      </c>
      <c r="AC17">
        <v>2540.593824</v>
      </c>
      <c r="AD17">
        <v>2576.520822</v>
      </c>
      <c r="AE17">
        <v>2598.407874</v>
      </c>
      <c r="AF17">
        <v>2607.4013629999999</v>
      </c>
      <c r="AG17">
        <v>2604.7928470000002</v>
      </c>
      <c r="AH17">
        <v>2592.099397</v>
      </c>
      <c r="AI17">
        <v>2571.2290950000001</v>
      </c>
      <c r="AJ17">
        <v>2544.411963</v>
      </c>
      <c r="AK17">
        <v>2514.1721950000001</v>
      </c>
    </row>
    <row r="18" spans="1:37">
      <c r="A18" t="s">
        <v>459</v>
      </c>
      <c r="B18">
        <v>0.39639999999999997</v>
      </c>
      <c r="C18">
        <v>0.33371667630000001</v>
      </c>
      <c r="D18">
        <v>0.27208573079999998</v>
      </c>
      <c r="E18">
        <v>0.21570937100000001</v>
      </c>
      <c r="F18">
        <v>0.16693644329999999</v>
      </c>
      <c r="G18">
        <v>0.12381525559999999</v>
      </c>
      <c r="H18">
        <v>0.13447838500000001</v>
      </c>
      <c r="I18">
        <v>0.24867181129999999</v>
      </c>
      <c r="J18">
        <v>0.43942552779999999</v>
      </c>
      <c r="K18">
        <v>0.54391743140000004</v>
      </c>
      <c r="L18">
        <v>0.55504340169999999</v>
      </c>
      <c r="M18">
        <v>0.57098137930000004</v>
      </c>
      <c r="N18">
        <v>0.61414615559999997</v>
      </c>
      <c r="O18">
        <v>0.69873450749999999</v>
      </c>
      <c r="P18">
        <v>0.83236999229999997</v>
      </c>
      <c r="Q18">
        <v>1.018803492</v>
      </c>
      <c r="R18">
        <v>1.072614041</v>
      </c>
      <c r="S18">
        <v>1.126383906</v>
      </c>
      <c r="T18">
        <v>1.180635535</v>
      </c>
      <c r="U18">
        <v>1.234303215</v>
      </c>
      <c r="V18">
        <v>1.2864669070000001</v>
      </c>
      <c r="W18">
        <v>1.3365937590000001</v>
      </c>
      <c r="X18">
        <v>1.3843850630000001</v>
      </c>
      <c r="Y18">
        <v>1.429573999</v>
      </c>
      <c r="Z18">
        <v>1.471729812</v>
      </c>
      <c r="AA18">
        <v>1.510170883</v>
      </c>
      <c r="AB18">
        <v>1.5451510449999999</v>
      </c>
      <c r="AC18">
        <v>1.5780978459999999</v>
      </c>
      <c r="AD18">
        <v>1.610228478</v>
      </c>
      <c r="AE18">
        <v>1.642312891</v>
      </c>
      <c r="AF18">
        <v>1.674850696</v>
      </c>
      <c r="AG18">
        <v>1.708204426</v>
      </c>
      <c r="AH18">
        <v>1.7426976839999999</v>
      </c>
      <c r="AI18">
        <v>1.77862042</v>
      </c>
      <c r="AJ18">
        <v>1.816212602</v>
      </c>
      <c r="AK18">
        <v>1.8557077909999999</v>
      </c>
    </row>
    <row r="19" spans="1:37">
      <c r="A19" t="s">
        <v>460</v>
      </c>
      <c r="B19">
        <v>1154.0036</v>
      </c>
      <c r="C19">
        <v>1180.639966</v>
      </c>
      <c r="D19">
        <v>1211.7512220000001</v>
      </c>
      <c r="E19">
        <v>1252.491712</v>
      </c>
      <c r="F19">
        <v>1306.5246950000001</v>
      </c>
      <c r="G19">
        <v>1370.4621959999999</v>
      </c>
      <c r="H19">
        <v>1607.302696</v>
      </c>
      <c r="I19">
        <v>1702.209969</v>
      </c>
      <c r="J19">
        <v>1729.1576210000001</v>
      </c>
      <c r="K19">
        <v>1729.900838</v>
      </c>
      <c r="L19">
        <v>1731.76019</v>
      </c>
      <c r="M19">
        <v>1761.3791920000001</v>
      </c>
      <c r="N19">
        <v>1837.390592</v>
      </c>
      <c r="O19">
        <v>1955.365751</v>
      </c>
      <c r="P19">
        <v>2109.5008769999999</v>
      </c>
      <c r="Q19">
        <v>2268.7657239999999</v>
      </c>
      <c r="R19">
        <v>2370.0689729999999</v>
      </c>
      <c r="S19">
        <v>2451.3643149999998</v>
      </c>
      <c r="T19">
        <v>2529.7485550000001</v>
      </c>
      <c r="U19">
        <v>2611.4178310000002</v>
      </c>
      <c r="V19">
        <v>2697.5534440000001</v>
      </c>
      <c r="W19">
        <v>2787.0682029999998</v>
      </c>
      <c r="X19">
        <v>2877.8043440000001</v>
      </c>
      <c r="Y19">
        <v>2967.1311289999999</v>
      </c>
      <c r="Z19">
        <v>3052.2968660000001</v>
      </c>
      <c r="AA19">
        <v>3130.7158939999999</v>
      </c>
      <c r="AB19">
        <v>3202.1421460000001</v>
      </c>
      <c r="AC19">
        <v>3269.220937</v>
      </c>
      <c r="AD19">
        <v>3334.7586249999999</v>
      </c>
      <c r="AE19">
        <v>3401.358964</v>
      </c>
      <c r="AF19">
        <v>3471.3691699999999</v>
      </c>
      <c r="AG19">
        <v>3546.91993</v>
      </c>
      <c r="AH19">
        <v>3630.036728</v>
      </c>
      <c r="AI19">
        <v>3722.7737050000001</v>
      </c>
      <c r="AJ19">
        <v>3827.3051350000001</v>
      </c>
      <c r="AK19">
        <v>3946.0305130000002</v>
      </c>
    </row>
    <row r="20" spans="1:37">
      <c r="A20" t="s">
        <v>461</v>
      </c>
      <c r="B20">
        <v>1109.640529</v>
      </c>
      <c r="C20">
        <v>1096.811042</v>
      </c>
      <c r="D20">
        <v>1075.3426039999999</v>
      </c>
      <c r="E20">
        <v>1063.6410450000001</v>
      </c>
      <c r="F20">
        <v>1074.734156</v>
      </c>
      <c r="G20">
        <v>1110.5621630000001</v>
      </c>
      <c r="H20">
        <v>1070.2800560000001</v>
      </c>
      <c r="I20">
        <v>979.38089849999994</v>
      </c>
      <c r="J20">
        <v>870.84146510000005</v>
      </c>
      <c r="K20">
        <v>778.46058049999999</v>
      </c>
      <c r="L20">
        <v>732.41490820000001</v>
      </c>
      <c r="M20">
        <v>754.90643320000004</v>
      </c>
      <c r="N20">
        <v>857.45162059999996</v>
      </c>
      <c r="O20">
        <v>1049.9539110000001</v>
      </c>
      <c r="P20">
        <v>1337.4619560000001</v>
      </c>
      <c r="Q20">
        <v>1703.784089</v>
      </c>
      <c r="R20">
        <v>1859.762371</v>
      </c>
      <c r="S20">
        <v>1915.400474</v>
      </c>
      <c r="T20">
        <v>1942.1395199999999</v>
      </c>
      <c r="U20">
        <v>1972.95912</v>
      </c>
      <c r="V20">
        <v>2019.8130040000001</v>
      </c>
      <c r="W20">
        <v>2084.6469710000001</v>
      </c>
      <c r="X20">
        <v>2164.4280450000001</v>
      </c>
      <c r="Y20">
        <v>2253.2805039999998</v>
      </c>
      <c r="Z20">
        <v>2343.2782750000001</v>
      </c>
      <c r="AA20">
        <v>2424.779051</v>
      </c>
      <c r="AB20">
        <v>2491.2501130000001</v>
      </c>
      <c r="AC20">
        <v>2542.171922</v>
      </c>
      <c r="AD20">
        <v>2578.1310509999998</v>
      </c>
      <c r="AE20">
        <v>2600.0501859999999</v>
      </c>
      <c r="AF20">
        <v>2609.0762140000002</v>
      </c>
      <c r="AG20">
        <v>2606.5010510000002</v>
      </c>
      <c r="AH20">
        <v>2593.842095</v>
      </c>
      <c r="AI20">
        <v>2573.0077160000001</v>
      </c>
      <c r="AJ20">
        <v>2546.2281760000001</v>
      </c>
      <c r="AK20">
        <v>2516.0279030000002</v>
      </c>
    </row>
    <row r="21" spans="1:37">
      <c r="A21" t="s">
        <v>57</v>
      </c>
      <c r="B21">
        <v>3353.1214869999999</v>
      </c>
      <c r="C21">
        <v>3407.0923630000002</v>
      </c>
      <c r="D21">
        <v>3455.0852559999998</v>
      </c>
      <c r="E21">
        <v>3526.3756360000002</v>
      </c>
      <c r="F21">
        <v>3635.5350509999998</v>
      </c>
      <c r="G21">
        <v>3768.3737000000001</v>
      </c>
      <c r="H21">
        <v>3909.8223010000002</v>
      </c>
      <c r="I21">
        <v>4066.5247690000001</v>
      </c>
      <c r="J21">
        <v>4239.0501169999998</v>
      </c>
      <c r="K21">
        <v>4432.049336</v>
      </c>
      <c r="L21">
        <v>4644.8668260000004</v>
      </c>
      <c r="M21">
        <v>4872.7522170000002</v>
      </c>
      <c r="N21">
        <v>5112.4146799999999</v>
      </c>
      <c r="O21">
        <v>5363.5469110000004</v>
      </c>
      <c r="P21">
        <v>5627.6504599999998</v>
      </c>
      <c r="Q21">
        <v>5908.4302449999996</v>
      </c>
      <c r="R21">
        <v>6237.9734589999998</v>
      </c>
      <c r="S21">
        <v>6620.3839189999999</v>
      </c>
      <c r="T21">
        <v>7052.1070030000001</v>
      </c>
      <c r="U21">
        <v>7530.0063209999998</v>
      </c>
      <c r="V21">
        <v>8052.3840980000004</v>
      </c>
      <c r="W21">
        <v>8618.2399000000005</v>
      </c>
      <c r="X21">
        <v>9226.3230390000008</v>
      </c>
      <c r="Y21">
        <v>9874.4529160000002</v>
      </c>
      <c r="Z21">
        <v>10559.056130000001</v>
      </c>
      <c r="AA21">
        <v>11274.851559999999</v>
      </c>
      <c r="AB21">
        <v>12020.626969999999</v>
      </c>
      <c r="AC21">
        <v>12800.89178</v>
      </c>
      <c r="AD21">
        <v>13619.13672</v>
      </c>
      <c r="AE21">
        <v>14478.09978</v>
      </c>
      <c r="AF21">
        <v>15380.21392</v>
      </c>
      <c r="AG21">
        <v>16327.83404</v>
      </c>
      <c r="AH21">
        <v>17323.42225</v>
      </c>
      <c r="AI21">
        <v>18369.701710000001</v>
      </c>
      <c r="AJ21">
        <v>19469.672460000002</v>
      </c>
      <c r="AK21">
        <v>20626.643220000002</v>
      </c>
    </row>
    <row r="22" spans="1:37">
      <c r="A22" t="s">
        <v>58</v>
      </c>
      <c r="B22">
        <v>2603.9507410000001</v>
      </c>
      <c r="C22">
        <v>2665.3262530000002</v>
      </c>
      <c r="D22">
        <v>2740.2968529999998</v>
      </c>
      <c r="E22">
        <v>2849.1341499999999</v>
      </c>
      <c r="F22">
        <v>3000.0236490000002</v>
      </c>
      <c r="G22">
        <v>3179.1880200000001</v>
      </c>
      <c r="H22">
        <v>3382.5679620000001</v>
      </c>
      <c r="I22">
        <v>3607.2699360000001</v>
      </c>
      <c r="J22">
        <v>3855.4743109999999</v>
      </c>
      <c r="K22">
        <v>4129.9485880000002</v>
      </c>
      <c r="L22">
        <v>4433.1670370000002</v>
      </c>
      <c r="M22">
        <v>4769.3070180000004</v>
      </c>
      <c r="N22">
        <v>5145.227484</v>
      </c>
      <c r="O22">
        <v>5569.2257669999999</v>
      </c>
      <c r="P22">
        <v>6049.8185400000002</v>
      </c>
      <c r="Q22">
        <v>6594.3146079999997</v>
      </c>
      <c r="R22">
        <v>7084.3522650000004</v>
      </c>
      <c r="S22">
        <v>7536.3834999999999</v>
      </c>
      <c r="T22">
        <v>7985.5088239999995</v>
      </c>
      <c r="U22">
        <v>8455.2237299999997</v>
      </c>
      <c r="V22">
        <v>8956.3481420000007</v>
      </c>
      <c r="W22">
        <v>9491.5051170000006</v>
      </c>
      <c r="X22">
        <v>10058.690399999999</v>
      </c>
      <c r="Y22">
        <v>10653.25239</v>
      </c>
      <c r="Z22">
        <v>11268.71161</v>
      </c>
      <c r="AA22">
        <v>11896.97135</v>
      </c>
      <c r="AB22">
        <v>12534.614670000001</v>
      </c>
      <c r="AC22">
        <v>13184.63989</v>
      </c>
      <c r="AD22">
        <v>13849.21711</v>
      </c>
      <c r="AE22">
        <v>14529.806210000001</v>
      </c>
      <c r="AF22">
        <v>15227.52317</v>
      </c>
      <c r="AG22">
        <v>15943.38053</v>
      </c>
      <c r="AH22">
        <v>16678.510149999998</v>
      </c>
      <c r="AI22">
        <v>17434.34419</v>
      </c>
      <c r="AJ22">
        <v>18212.653750000001</v>
      </c>
      <c r="AK22">
        <v>19015.578079999999</v>
      </c>
    </row>
    <row r="23" spans="1:37">
      <c r="A23" t="s">
        <v>59</v>
      </c>
      <c r="B23">
        <v>8879.3744210000004</v>
      </c>
      <c r="C23">
        <v>9013.293662</v>
      </c>
      <c r="D23">
        <v>9133.7532680000004</v>
      </c>
      <c r="E23">
        <v>9337.5270569999993</v>
      </c>
      <c r="F23">
        <v>9656.0866050000004</v>
      </c>
      <c r="G23">
        <v>10031.68353</v>
      </c>
      <c r="H23">
        <v>10443.37412</v>
      </c>
      <c r="I23">
        <v>10877.42369</v>
      </c>
      <c r="J23">
        <v>11337.02124</v>
      </c>
      <c r="K23">
        <v>11832.603779999999</v>
      </c>
      <c r="L23">
        <v>12369.761909999999</v>
      </c>
      <c r="M23">
        <v>12950.36649</v>
      </c>
      <c r="N23">
        <v>13577.668809999999</v>
      </c>
      <c r="O23">
        <v>14255.24396</v>
      </c>
      <c r="P23">
        <v>14986.89357</v>
      </c>
      <c r="Q23">
        <v>15775.804109999999</v>
      </c>
      <c r="R23">
        <v>16678.021550000001</v>
      </c>
      <c r="S23">
        <v>17719.65382</v>
      </c>
      <c r="T23">
        <v>18899.329020000001</v>
      </c>
      <c r="U23">
        <v>20210.550739999999</v>
      </c>
      <c r="V23">
        <v>21647.703829999999</v>
      </c>
      <c r="W23">
        <v>23205.972170000001</v>
      </c>
      <c r="X23">
        <v>24879.718110000002</v>
      </c>
      <c r="Y23">
        <v>26660.892629999998</v>
      </c>
      <c r="Z23">
        <v>28537.704730000001</v>
      </c>
      <c r="AA23">
        <v>30493.568309999999</v>
      </c>
      <c r="AB23">
        <v>32527.48473</v>
      </c>
      <c r="AC23">
        <v>34656.199110000001</v>
      </c>
      <c r="AD23">
        <v>36888.372080000001</v>
      </c>
      <c r="AE23">
        <v>39229.390290000003</v>
      </c>
      <c r="AF23">
        <v>41683.91661</v>
      </c>
      <c r="AG23">
        <v>44256.769800000002</v>
      </c>
      <c r="AH23">
        <v>46953.309329999996</v>
      </c>
      <c r="AI23">
        <v>49779.733719999997</v>
      </c>
      <c r="AJ23">
        <v>52743.186679999999</v>
      </c>
      <c r="AK23">
        <v>55851.8845</v>
      </c>
    </row>
    <row r="24" spans="1:37">
      <c r="A24" t="s">
        <v>60</v>
      </c>
      <c r="B24">
        <v>1590.655315</v>
      </c>
      <c r="C24">
        <v>1620.5690669999999</v>
      </c>
      <c r="D24">
        <v>1646.845309</v>
      </c>
      <c r="E24">
        <v>1673.9241420000001</v>
      </c>
      <c r="F24">
        <v>1706.4658400000001</v>
      </c>
      <c r="G24">
        <v>1743.0712590000001</v>
      </c>
      <c r="H24">
        <v>1791.5422530000001</v>
      </c>
      <c r="I24">
        <v>1884.730356</v>
      </c>
      <c r="J24">
        <v>2038.0620690000001</v>
      </c>
      <c r="K24">
        <v>2220.726807</v>
      </c>
      <c r="L24">
        <v>2393.231166</v>
      </c>
      <c r="M24">
        <v>2542.3120009999998</v>
      </c>
      <c r="N24">
        <v>2673.635205</v>
      </c>
      <c r="O24">
        <v>2800.5979889999999</v>
      </c>
      <c r="P24">
        <v>2936.6629889999999</v>
      </c>
      <c r="Q24">
        <v>3092.0062459999999</v>
      </c>
      <c r="R24">
        <v>3205.194544</v>
      </c>
      <c r="S24">
        <v>3303.624812</v>
      </c>
      <c r="T24">
        <v>3406.2817639999998</v>
      </c>
      <c r="U24">
        <v>3518.9244859999999</v>
      </c>
      <c r="V24">
        <v>3641.1336580000002</v>
      </c>
      <c r="W24">
        <v>3770.3724240000001</v>
      </c>
      <c r="X24">
        <v>3903.5760690000002</v>
      </c>
      <c r="Y24">
        <v>4037.6604870000001</v>
      </c>
      <c r="Z24">
        <v>4169.6065170000002</v>
      </c>
      <c r="AA24">
        <v>4296.40103</v>
      </c>
      <c r="AB24">
        <v>4416.3311780000004</v>
      </c>
      <c r="AC24">
        <v>4529.409737</v>
      </c>
      <c r="AD24">
        <v>4635.8344120000002</v>
      </c>
      <c r="AE24">
        <v>4735.8198199999997</v>
      </c>
      <c r="AF24">
        <v>4829.6449849999999</v>
      </c>
      <c r="AG24">
        <v>4917.6477219999997</v>
      </c>
      <c r="AH24">
        <v>5000.2127440000004</v>
      </c>
      <c r="AI24">
        <v>5077.7729300000001</v>
      </c>
      <c r="AJ24">
        <v>5150.7901689999999</v>
      </c>
      <c r="AK24">
        <v>5219.74262</v>
      </c>
    </row>
    <row r="25" spans="1:37">
      <c r="A25" t="s">
        <v>61</v>
      </c>
      <c r="B25">
        <v>381.5980361</v>
      </c>
      <c r="C25">
        <v>393.52549679999998</v>
      </c>
      <c r="D25">
        <v>405.94869590000002</v>
      </c>
      <c r="E25">
        <v>420.68878319999999</v>
      </c>
      <c r="F25">
        <v>439.5253889</v>
      </c>
      <c r="G25">
        <v>461.69435809999999</v>
      </c>
      <c r="H25">
        <v>485.76897050000002</v>
      </c>
      <c r="I25">
        <v>530.48510080000005</v>
      </c>
      <c r="J25">
        <v>602.2763013</v>
      </c>
      <c r="K25">
        <v>688.00347160000001</v>
      </c>
      <c r="L25">
        <v>774.34289720000004</v>
      </c>
      <c r="M25">
        <v>858.15445850000003</v>
      </c>
      <c r="N25">
        <v>940.9558902</v>
      </c>
      <c r="O25">
        <v>1026.7612839999999</v>
      </c>
      <c r="P25">
        <v>1120.2484669999999</v>
      </c>
      <c r="Q25">
        <v>1226.4572109999999</v>
      </c>
      <c r="R25">
        <v>1302.9122279999999</v>
      </c>
      <c r="S25">
        <v>1371.311324</v>
      </c>
      <c r="T25">
        <v>1441.517155</v>
      </c>
      <c r="U25">
        <v>1516.444788</v>
      </c>
      <c r="V25">
        <v>1596.450059</v>
      </c>
      <c r="W25">
        <v>1681.0436910000001</v>
      </c>
      <c r="X25">
        <v>1769.473082</v>
      </c>
      <c r="Y25">
        <v>1860.899402</v>
      </c>
      <c r="Z25">
        <v>1954.4247250000001</v>
      </c>
      <c r="AA25">
        <v>2049.0675689999998</v>
      </c>
      <c r="AB25">
        <v>2144.4631629999999</v>
      </c>
      <c r="AC25">
        <v>2241.0425639999999</v>
      </c>
      <c r="AD25">
        <v>2339.1974479999999</v>
      </c>
      <c r="AE25">
        <v>2439.2789269999998</v>
      </c>
      <c r="AF25">
        <v>2541.6434300000001</v>
      </c>
      <c r="AG25">
        <v>2646.664941</v>
      </c>
      <c r="AH25">
        <v>2754.7452589999998</v>
      </c>
      <c r="AI25">
        <v>2866.3265249999999</v>
      </c>
      <c r="AJ25">
        <v>2981.889169</v>
      </c>
      <c r="AK25">
        <v>3101.9535620000001</v>
      </c>
    </row>
    <row r="26" spans="1:37">
      <c r="A26" t="s">
        <v>62</v>
      </c>
      <c r="B26">
        <v>1593.2937340000001</v>
      </c>
      <c r="C26">
        <v>1615.485852</v>
      </c>
      <c r="D26">
        <v>1637.1273699999999</v>
      </c>
      <c r="E26">
        <v>1657.236136</v>
      </c>
      <c r="F26">
        <v>1682.3293369999999</v>
      </c>
      <c r="G26">
        <v>1710.541176</v>
      </c>
      <c r="H26">
        <v>1733.7700809999999</v>
      </c>
      <c r="I26">
        <v>1753.84878</v>
      </c>
      <c r="J26">
        <v>1772.3401719999999</v>
      </c>
      <c r="K26">
        <v>1790.4022629999999</v>
      </c>
      <c r="L26">
        <v>1807.6876339999999</v>
      </c>
      <c r="M26">
        <v>1822.655675</v>
      </c>
      <c r="N26">
        <v>1833.9671940000001</v>
      </c>
      <c r="O26">
        <v>1841.3281440000001</v>
      </c>
      <c r="P26">
        <v>1845.246461</v>
      </c>
      <c r="Q26">
        <v>1846.769366</v>
      </c>
      <c r="R26">
        <v>1850.734649</v>
      </c>
      <c r="S26">
        <v>1857.179044</v>
      </c>
      <c r="T26">
        <v>1865.491321</v>
      </c>
      <c r="U26">
        <v>1875.139201</v>
      </c>
      <c r="V26">
        <v>1885.8036850000001</v>
      </c>
      <c r="W26">
        <v>1897.2801219999999</v>
      </c>
      <c r="X26">
        <v>1909.269235</v>
      </c>
      <c r="Y26">
        <v>1921.429271</v>
      </c>
      <c r="Z26">
        <v>1933.4064960000001</v>
      </c>
      <c r="AA26">
        <v>1944.8505279999999</v>
      </c>
      <c r="AB26">
        <v>1955.3102349999999</v>
      </c>
      <c r="AC26">
        <v>1964.5192709999999</v>
      </c>
      <c r="AD26">
        <v>1972.5936939999999</v>
      </c>
      <c r="AE26">
        <v>1979.7749699999999</v>
      </c>
      <c r="AF26">
        <v>1986.339774</v>
      </c>
      <c r="AG26">
        <v>1992.415338</v>
      </c>
      <c r="AH26">
        <v>1998.0050980000001</v>
      </c>
      <c r="AI26">
        <v>2003.175755</v>
      </c>
      <c r="AJ26">
        <v>2008.022152</v>
      </c>
      <c r="AK26">
        <v>2012.6483370000001</v>
      </c>
    </row>
    <row r="27" spans="1:37">
      <c r="A27" t="s">
        <v>63</v>
      </c>
      <c r="B27">
        <v>124.3163492</v>
      </c>
      <c r="C27">
        <v>126.61503999999999</v>
      </c>
      <c r="D27">
        <v>129.64028709999999</v>
      </c>
      <c r="E27">
        <v>133.28394030000001</v>
      </c>
      <c r="F27">
        <v>137.86984050000001</v>
      </c>
      <c r="G27">
        <v>143.04701209999999</v>
      </c>
      <c r="H27">
        <v>148.0010991</v>
      </c>
      <c r="I27">
        <v>152.6657817</v>
      </c>
      <c r="J27">
        <v>157.10902770000001</v>
      </c>
      <c r="K27">
        <v>161.51058370000001</v>
      </c>
      <c r="L27">
        <v>166.0045461</v>
      </c>
      <c r="M27">
        <v>170.6400453</v>
      </c>
      <c r="N27">
        <v>175.4519176</v>
      </c>
      <c r="O27">
        <v>180.4979874</v>
      </c>
      <c r="P27">
        <v>185.83380940000001</v>
      </c>
      <c r="Q27">
        <v>191.48663519999999</v>
      </c>
      <c r="R27">
        <v>194.3776058</v>
      </c>
      <c r="S27">
        <v>194.6301058</v>
      </c>
      <c r="T27">
        <v>193.29531320000001</v>
      </c>
      <c r="U27">
        <v>191.310126</v>
      </c>
      <c r="V27">
        <v>189.25041949999999</v>
      </c>
      <c r="W27">
        <v>187.3832587</v>
      </c>
      <c r="X27">
        <v>185.77150180000001</v>
      </c>
      <c r="Y27">
        <v>184.37882519999999</v>
      </c>
      <c r="Z27">
        <v>183.13249880000001</v>
      </c>
      <c r="AA27">
        <v>181.9547681</v>
      </c>
      <c r="AB27">
        <v>180.76740330000001</v>
      </c>
      <c r="AC27">
        <v>179.5235921</v>
      </c>
      <c r="AD27">
        <v>178.2218551</v>
      </c>
      <c r="AE27">
        <v>176.8781491</v>
      </c>
      <c r="AF27">
        <v>175.51442280000001</v>
      </c>
      <c r="AG27">
        <v>174.140974</v>
      </c>
      <c r="AH27">
        <v>172.75872469999999</v>
      </c>
      <c r="AI27">
        <v>171.3752164</v>
      </c>
      <c r="AJ27">
        <v>170.0010063</v>
      </c>
      <c r="AK27">
        <v>168.6476797</v>
      </c>
    </row>
    <row r="28" spans="1:37">
      <c r="A28" t="s">
        <v>64</v>
      </c>
      <c r="B28">
        <v>1643.358651</v>
      </c>
      <c r="C28">
        <v>1661.761624</v>
      </c>
      <c r="D28">
        <v>1679.018656</v>
      </c>
      <c r="E28">
        <v>1699.9879579999999</v>
      </c>
      <c r="F28">
        <v>1730.769227</v>
      </c>
      <c r="G28">
        <v>1764.6524199999999</v>
      </c>
      <c r="H28">
        <v>1792.2890030000001</v>
      </c>
      <c r="I28">
        <v>1813.320326</v>
      </c>
      <c r="J28">
        <v>1829.048045</v>
      </c>
      <c r="K28">
        <v>1842.2629360000001</v>
      </c>
      <c r="L28">
        <v>1854.829686</v>
      </c>
      <c r="M28">
        <v>1866.7895960000001</v>
      </c>
      <c r="N28">
        <v>1877.526863</v>
      </c>
      <c r="O28">
        <v>1886.6071059999999</v>
      </c>
      <c r="P28">
        <v>1893.9067660000001</v>
      </c>
      <c r="Q28">
        <v>1899.6101169999999</v>
      </c>
      <c r="R28">
        <v>1904.5873329999999</v>
      </c>
      <c r="S28">
        <v>1910.38158</v>
      </c>
      <c r="T28">
        <v>1917.287738</v>
      </c>
      <c r="U28">
        <v>1925.062085</v>
      </c>
      <c r="V28">
        <v>1933.3891470000001</v>
      </c>
      <c r="W28">
        <v>1941.982765</v>
      </c>
      <c r="X28">
        <v>1950.4662470000001</v>
      </c>
      <c r="Y28">
        <v>1958.4541409999999</v>
      </c>
      <c r="Z28">
        <v>1965.5836859999999</v>
      </c>
      <c r="AA28">
        <v>1971.5200890000001</v>
      </c>
      <c r="AB28">
        <v>1976.2019560000001</v>
      </c>
      <c r="AC28">
        <v>1979.8911969999999</v>
      </c>
      <c r="AD28">
        <v>1982.7986060000001</v>
      </c>
      <c r="AE28">
        <v>1985.108285</v>
      </c>
      <c r="AF28">
        <v>1987.0152780000001</v>
      </c>
      <c r="AG28">
        <v>1988.586088</v>
      </c>
      <c r="AH28">
        <v>1989.788753</v>
      </c>
      <c r="AI28">
        <v>1990.6715569999999</v>
      </c>
      <c r="AJ28">
        <v>1991.325194</v>
      </c>
      <c r="AK28">
        <v>1991.8603840000001</v>
      </c>
    </row>
    <row r="29" spans="1:37">
      <c r="A29" t="s">
        <v>65</v>
      </c>
      <c r="B29">
        <v>25.254320929999999</v>
      </c>
      <c r="C29">
        <v>25.57909519</v>
      </c>
      <c r="D29">
        <v>25.860383299999999</v>
      </c>
      <c r="E29">
        <v>25.971212529999999</v>
      </c>
      <c r="F29">
        <v>25.977111829999998</v>
      </c>
      <c r="G29">
        <v>25.926042800000001</v>
      </c>
      <c r="H29">
        <v>25.831555609999999</v>
      </c>
      <c r="I29">
        <v>26.08691469</v>
      </c>
      <c r="J29">
        <v>26.86219809</v>
      </c>
      <c r="K29">
        <v>27.83082486</v>
      </c>
      <c r="L29">
        <v>28.56273603</v>
      </c>
      <c r="M29">
        <v>28.896122380000001</v>
      </c>
      <c r="N29">
        <v>28.882713979999998</v>
      </c>
      <c r="O29">
        <v>28.67474588</v>
      </c>
      <c r="P29">
        <v>28.423276040000001</v>
      </c>
      <c r="Q29">
        <v>28.231189839999999</v>
      </c>
      <c r="R29">
        <v>27.66125787</v>
      </c>
      <c r="S29">
        <v>26.878501350000001</v>
      </c>
      <c r="T29">
        <v>26.048729290000001</v>
      </c>
      <c r="U29">
        <v>25.25511367</v>
      </c>
      <c r="V29">
        <v>24.524103660000002</v>
      </c>
      <c r="W29">
        <v>23.854106529999999</v>
      </c>
      <c r="X29">
        <v>23.23170421</v>
      </c>
      <c r="Y29">
        <v>22.641892760000001</v>
      </c>
      <c r="Z29">
        <v>22.072178000000001</v>
      </c>
      <c r="AA29">
        <v>21.513481930000001</v>
      </c>
      <c r="AB29">
        <v>20.955118519999999</v>
      </c>
      <c r="AC29">
        <v>20.38831635</v>
      </c>
      <c r="AD29">
        <v>19.812258539999998</v>
      </c>
      <c r="AE29">
        <v>19.22979467</v>
      </c>
      <c r="AF29">
        <v>18.645370580000002</v>
      </c>
      <c r="AG29">
        <v>18.06245745</v>
      </c>
      <c r="AH29">
        <v>17.483427890000002</v>
      </c>
      <c r="AI29">
        <v>16.911006539999999</v>
      </c>
      <c r="AJ29">
        <v>16.34776119</v>
      </c>
      <c r="AK29">
        <v>15.795886019999999</v>
      </c>
    </row>
    <row r="30" spans="1:37">
      <c r="A30" t="s">
        <v>66</v>
      </c>
      <c r="B30">
        <v>6.5964696939999996</v>
      </c>
      <c r="C30">
        <v>6.7694301320000001</v>
      </c>
      <c r="D30">
        <v>6.9712975869999996</v>
      </c>
      <c r="E30">
        <v>7.1711659369999996</v>
      </c>
      <c r="F30">
        <v>7.3906958349999998</v>
      </c>
      <c r="G30">
        <v>7.6316948580000004</v>
      </c>
      <c r="H30">
        <v>7.8761385070000003</v>
      </c>
      <c r="I30">
        <v>8.3487522369999994</v>
      </c>
      <c r="J30">
        <v>9.1453873019999996</v>
      </c>
      <c r="K30">
        <v>10.09414052</v>
      </c>
      <c r="L30">
        <v>10.991243000000001</v>
      </c>
      <c r="M30">
        <v>11.75849169</v>
      </c>
      <c r="N30">
        <v>12.39284599</v>
      </c>
      <c r="O30">
        <v>12.9390471</v>
      </c>
      <c r="P30">
        <v>13.45742641</v>
      </c>
      <c r="Q30">
        <v>14.008421759999999</v>
      </c>
      <c r="R30">
        <v>14.10732359</v>
      </c>
      <c r="S30">
        <v>13.965105729999999</v>
      </c>
      <c r="T30">
        <v>13.73311938</v>
      </c>
      <c r="U30">
        <v>13.490786829999999</v>
      </c>
      <c r="V30">
        <v>13.27189695</v>
      </c>
      <c r="W30">
        <v>13.0862523</v>
      </c>
      <c r="X30">
        <v>12.9320705</v>
      </c>
      <c r="Y30">
        <v>12.803712450000001</v>
      </c>
      <c r="Z30">
        <v>12.69524925</v>
      </c>
      <c r="AA30">
        <v>12.60178842</v>
      </c>
      <c r="AB30">
        <v>12.517438220000001</v>
      </c>
      <c r="AC30">
        <v>12.437036259999999</v>
      </c>
      <c r="AD30">
        <v>12.359200380000001</v>
      </c>
      <c r="AE30">
        <v>12.28435101</v>
      </c>
      <c r="AF30">
        <v>12.213791459999999</v>
      </c>
      <c r="AG30">
        <v>12.14827401</v>
      </c>
      <c r="AH30">
        <v>12.0879698</v>
      </c>
      <c r="AI30">
        <v>12.033471759999999</v>
      </c>
      <c r="AJ30">
        <v>11.98550182</v>
      </c>
      <c r="AK30">
        <v>11.944771859999999</v>
      </c>
    </row>
    <row r="31" spans="1:37">
      <c r="A31" t="s">
        <v>218</v>
      </c>
      <c r="B31">
        <v>25790.12515</v>
      </c>
      <c r="C31">
        <v>26162.90307</v>
      </c>
      <c r="D31">
        <v>26518.165110000002</v>
      </c>
      <c r="E31">
        <v>27214.960579999999</v>
      </c>
      <c r="F31">
        <v>28231.34518</v>
      </c>
      <c r="G31">
        <v>29298.989710000002</v>
      </c>
      <c r="H31">
        <v>30407.4715</v>
      </c>
      <c r="I31">
        <v>31616.740860000002</v>
      </c>
      <c r="J31">
        <v>32927.06364</v>
      </c>
      <c r="K31">
        <v>34337.913910000003</v>
      </c>
      <c r="L31">
        <v>35830.222659999999</v>
      </c>
      <c r="M31">
        <v>37377.47567</v>
      </c>
      <c r="N31">
        <v>38971.231809999997</v>
      </c>
      <c r="O31">
        <v>40614.51513</v>
      </c>
      <c r="P31">
        <v>42316.77334</v>
      </c>
      <c r="Q31">
        <v>44100.10512</v>
      </c>
      <c r="R31">
        <v>46434.009839999999</v>
      </c>
      <c r="S31">
        <v>49116.4401</v>
      </c>
      <c r="T31">
        <v>52089.419629999997</v>
      </c>
      <c r="U31">
        <v>55328.288800000002</v>
      </c>
      <c r="V31">
        <v>58820.125249999997</v>
      </c>
      <c r="W31">
        <v>62552.814019999998</v>
      </c>
      <c r="X31">
        <v>66509.158020000003</v>
      </c>
      <c r="Y31">
        <v>70663.931270000001</v>
      </c>
      <c r="Z31">
        <v>74982.366909999997</v>
      </c>
      <c r="AA31">
        <v>79419.303020000007</v>
      </c>
      <c r="AB31">
        <v>83991.172430000006</v>
      </c>
      <c r="AC31">
        <v>88754.164999999994</v>
      </c>
      <c r="AD31">
        <v>93716.775970000002</v>
      </c>
      <c r="AE31">
        <v>98891.037809999994</v>
      </c>
      <c r="AF31">
        <v>104290.5974</v>
      </c>
      <c r="AG31">
        <v>109930.6084</v>
      </c>
      <c r="AH31">
        <v>115828.0288</v>
      </c>
      <c r="AI31">
        <v>122001.77710000001</v>
      </c>
      <c r="AJ31">
        <v>128472.7738</v>
      </c>
      <c r="AK31">
        <v>135264.14290000001</v>
      </c>
    </row>
    <row r="32" spans="1:37">
      <c r="A32" t="s">
        <v>219</v>
      </c>
      <c r="B32">
        <v>5303.6276660000003</v>
      </c>
      <c r="C32">
        <v>5433.7760779999999</v>
      </c>
      <c r="D32">
        <v>5589.2273599999999</v>
      </c>
      <c r="E32">
        <v>5831.7699919999995</v>
      </c>
      <c r="F32">
        <v>6157.966625</v>
      </c>
      <c r="G32">
        <v>6512.6078100000004</v>
      </c>
      <c r="H32">
        <v>6896.3457980000003</v>
      </c>
      <c r="I32">
        <v>7306.330618</v>
      </c>
      <c r="J32">
        <v>7745.8202719999999</v>
      </c>
      <c r="K32">
        <v>8219.4238150000001</v>
      </c>
      <c r="L32">
        <v>8730.8533260000004</v>
      </c>
      <c r="M32">
        <v>9287.2386200000001</v>
      </c>
      <c r="N32">
        <v>9899.6443739999995</v>
      </c>
      <c r="O32">
        <v>10578.31804</v>
      </c>
      <c r="P32">
        <v>11331.39688</v>
      </c>
      <c r="Q32">
        <v>12163.3171</v>
      </c>
      <c r="R32">
        <v>12805.89891</v>
      </c>
      <c r="S32">
        <v>13400.85816</v>
      </c>
      <c r="T32">
        <v>14021.03995</v>
      </c>
      <c r="U32">
        <v>14692.799349999999</v>
      </c>
      <c r="V32">
        <v>15421.350409999999</v>
      </c>
      <c r="W32">
        <v>16202.923409999999</v>
      </c>
      <c r="X32">
        <v>17029.938020000001</v>
      </c>
      <c r="Y32">
        <v>17892.920119999999</v>
      </c>
      <c r="Z32">
        <v>18780.921999999999</v>
      </c>
      <c r="AA32">
        <v>19681.41678</v>
      </c>
      <c r="AB32">
        <v>20595.997169999999</v>
      </c>
      <c r="AC32">
        <v>21537.227459999998</v>
      </c>
      <c r="AD32">
        <v>22508.661520000001</v>
      </c>
      <c r="AE32">
        <v>23513.18648</v>
      </c>
      <c r="AF32">
        <v>24553.411629999999</v>
      </c>
      <c r="AG32">
        <v>25631.9539</v>
      </c>
      <c r="AH32">
        <v>26751.69916</v>
      </c>
      <c r="AI32">
        <v>27915.956610000001</v>
      </c>
      <c r="AJ32">
        <v>29128.472140000002</v>
      </c>
      <c r="AK32">
        <v>30393.472300000001</v>
      </c>
    </row>
    <row r="33" spans="1:37">
      <c r="A33" t="s">
        <v>220</v>
      </c>
      <c r="B33">
        <v>45086.461799999997</v>
      </c>
      <c r="C33">
        <v>45634.200799999999</v>
      </c>
      <c r="D33">
        <v>46183.59001</v>
      </c>
      <c r="E33">
        <v>47433.002860000001</v>
      </c>
      <c r="F33">
        <v>49309.716500000002</v>
      </c>
      <c r="G33">
        <v>51254.664550000001</v>
      </c>
      <c r="H33">
        <v>53289.354720000003</v>
      </c>
      <c r="I33">
        <v>55371.663330000003</v>
      </c>
      <c r="J33">
        <v>57533.705329999997</v>
      </c>
      <c r="K33">
        <v>59837.266300000003</v>
      </c>
      <c r="L33">
        <v>62302.890639999998</v>
      </c>
      <c r="M33">
        <v>64920.674330000002</v>
      </c>
      <c r="N33">
        <v>67693.018679999994</v>
      </c>
      <c r="O33">
        <v>70623.207689999996</v>
      </c>
      <c r="P33">
        <v>73719.248569999996</v>
      </c>
      <c r="Q33">
        <v>76992.215299999996</v>
      </c>
      <c r="R33">
        <v>80909.04509</v>
      </c>
      <c r="S33">
        <v>85398.029190000001</v>
      </c>
      <c r="T33">
        <v>90380.826809999999</v>
      </c>
      <c r="U33">
        <v>95806.911980000004</v>
      </c>
      <c r="V33">
        <v>101637.9924</v>
      </c>
      <c r="W33">
        <v>107837.6783</v>
      </c>
      <c r="X33">
        <v>114364.2555</v>
      </c>
      <c r="Y33">
        <v>121165.4132</v>
      </c>
      <c r="Z33">
        <v>128174.9402</v>
      </c>
      <c r="AA33">
        <v>135310.65229999999</v>
      </c>
      <c r="AB33">
        <v>142616.45860000001</v>
      </c>
      <c r="AC33">
        <v>150211.0245</v>
      </c>
      <c r="AD33">
        <v>158107.5141</v>
      </c>
      <c r="AE33">
        <v>166321.56830000001</v>
      </c>
      <c r="AF33">
        <v>174873.0673</v>
      </c>
      <c r="AG33">
        <v>183785.94469999999</v>
      </c>
      <c r="AH33">
        <v>193087.4436</v>
      </c>
      <c r="AI33">
        <v>202807.84940000001</v>
      </c>
      <c r="AJ33">
        <v>212981.07920000001</v>
      </c>
      <c r="AK33">
        <v>223644.96400000001</v>
      </c>
    </row>
    <row r="34" spans="1:37">
      <c r="A34" t="s">
        <v>221</v>
      </c>
      <c r="B34">
        <v>2194.228188</v>
      </c>
      <c r="C34">
        <v>2231.143051</v>
      </c>
      <c r="D34">
        <v>2260.8101069999998</v>
      </c>
      <c r="E34">
        <v>2298.042363</v>
      </c>
      <c r="F34">
        <v>2346.4615600000002</v>
      </c>
      <c r="G34">
        <v>2397.691816</v>
      </c>
      <c r="H34">
        <v>2469.1122529999998</v>
      </c>
      <c r="I34">
        <v>2620.5187000000001</v>
      </c>
      <c r="J34">
        <v>2843.9524959999999</v>
      </c>
      <c r="K34">
        <v>3057.8455090000002</v>
      </c>
      <c r="L34">
        <v>3221.1877319999999</v>
      </c>
      <c r="M34">
        <v>3351.825875</v>
      </c>
      <c r="N34">
        <v>3467.9497339999998</v>
      </c>
      <c r="O34">
        <v>3585.2454229999998</v>
      </c>
      <c r="P34">
        <v>3714.4789689999998</v>
      </c>
      <c r="Q34">
        <v>3862.0728079999999</v>
      </c>
      <c r="R34">
        <v>3904.610991</v>
      </c>
      <c r="S34">
        <v>3965.4076580000001</v>
      </c>
      <c r="T34">
        <v>4045.4537030000001</v>
      </c>
      <c r="U34">
        <v>4138.5941780000003</v>
      </c>
      <c r="V34">
        <v>4240.2547839999997</v>
      </c>
      <c r="W34">
        <v>4347.0070740000001</v>
      </c>
      <c r="X34">
        <v>4456.0579159999998</v>
      </c>
      <c r="Y34">
        <v>4564.9813539999996</v>
      </c>
      <c r="Z34">
        <v>4671.5280169999996</v>
      </c>
      <c r="AA34">
        <v>4773.4823249999999</v>
      </c>
      <c r="AB34">
        <v>4871.0773589999999</v>
      </c>
      <c r="AC34">
        <v>4966.2671339999997</v>
      </c>
      <c r="AD34">
        <v>5059.5124169999999</v>
      </c>
      <c r="AE34">
        <v>5151.1549439999999</v>
      </c>
      <c r="AF34">
        <v>5241.541921</v>
      </c>
      <c r="AG34">
        <v>5330.9899249999999</v>
      </c>
      <c r="AH34">
        <v>5419.7851890000002</v>
      </c>
      <c r="AI34">
        <v>5508.2008480000004</v>
      </c>
      <c r="AJ34">
        <v>5596.4904399999996</v>
      </c>
      <c r="AK34">
        <v>5684.8920639999997</v>
      </c>
    </row>
    <row r="35" spans="1:37">
      <c r="A35" t="s">
        <v>222</v>
      </c>
      <c r="B35">
        <v>71.857209209999994</v>
      </c>
      <c r="C35">
        <v>85.063581029999995</v>
      </c>
      <c r="D35">
        <v>95.004705310000006</v>
      </c>
      <c r="E35">
        <v>109.9256037</v>
      </c>
      <c r="F35">
        <v>128.15356159999999</v>
      </c>
      <c r="G35">
        <v>146.53245079999999</v>
      </c>
      <c r="H35">
        <v>157.3250377</v>
      </c>
      <c r="I35">
        <v>186.8707067</v>
      </c>
      <c r="J35">
        <v>228.96625789999999</v>
      </c>
      <c r="K35">
        <v>267.6470233</v>
      </c>
      <c r="L35">
        <v>310.82155499999999</v>
      </c>
      <c r="M35">
        <v>365.15409670000003</v>
      </c>
      <c r="N35">
        <v>422.8998378</v>
      </c>
      <c r="O35">
        <v>479.38512409999998</v>
      </c>
      <c r="P35">
        <v>532.97996890000002</v>
      </c>
      <c r="Q35">
        <v>586.52500759999998</v>
      </c>
      <c r="R35">
        <v>579.08483590000003</v>
      </c>
      <c r="S35">
        <v>595.33843939999997</v>
      </c>
      <c r="T35">
        <v>616.59283270000003</v>
      </c>
      <c r="U35">
        <v>639.74361329999999</v>
      </c>
      <c r="V35">
        <v>664.85040619999995</v>
      </c>
      <c r="W35">
        <v>692.51696010000001</v>
      </c>
      <c r="X35">
        <v>723.38567990000001</v>
      </c>
      <c r="Y35">
        <v>758.02672700000005</v>
      </c>
      <c r="Z35">
        <v>796.90787720000003</v>
      </c>
      <c r="AA35">
        <v>840.38573899999994</v>
      </c>
      <c r="AB35">
        <v>889.44965569999999</v>
      </c>
      <c r="AC35">
        <v>945.08378889999994</v>
      </c>
      <c r="AD35">
        <v>1007.316073</v>
      </c>
      <c r="AE35">
        <v>1076.174319</v>
      </c>
      <c r="AF35">
        <v>1151.6647210000001</v>
      </c>
      <c r="AG35">
        <v>1233.7963970000001</v>
      </c>
      <c r="AH35">
        <v>1322.6120100000001</v>
      </c>
      <c r="AI35">
        <v>1418.1956</v>
      </c>
      <c r="AJ35">
        <v>1520.678126</v>
      </c>
      <c r="AK35">
        <v>1630.2480989999999</v>
      </c>
    </row>
    <row r="36" spans="1:37">
      <c r="A36" t="s">
        <v>224</v>
      </c>
      <c r="B36">
        <v>73412.889580000003</v>
      </c>
      <c r="C36">
        <v>74608.867480000001</v>
      </c>
      <c r="D36">
        <v>75772.028170000005</v>
      </c>
      <c r="E36">
        <v>77822.542010000005</v>
      </c>
      <c r="F36">
        <v>80834.884080000003</v>
      </c>
      <c r="G36">
        <v>84139.63682</v>
      </c>
      <c r="H36">
        <v>87716.538610000003</v>
      </c>
      <c r="I36">
        <v>91524.694409999996</v>
      </c>
      <c r="J36">
        <v>95608.063939999993</v>
      </c>
      <c r="K36">
        <v>99975.202040000004</v>
      </c>
      <c r="L36">
        <v>104574.8484</v>
      </c>
      <c r="M36">
        <v>109385.9921</v>
      </c>
      <c r="N36">
        <v>114447.73669999999</v>
      </c>
      <c r="O36">
        <v>119815.86199999999</v>
      </c>
      <c r="P36">
        <v>125549.3472</v>
      </c>
      <c r="Q36">
        <v>131696.9981</v>
      </c>
      <c r="R36">
        <v>138396.27549999999</v>
      </c>
      <c r="S36">
        <v>145835.09830000001</v>
      </c>
      <c r="T36">
        <v>154043.8468</v>
      </c>
      <c r="U36">
        <v>163013.72229999999</v>
      </c>
      <c r="V36">
        <v>172715.33549999999</v>
      </c>
      <c r="W36">
        <v>183101.7433</v>
      </c>
      <c r="X36">
        <v>194105.83799999999</v>
      </c>
      <c r="Y36">
        <v>205637.11300000001</v>
      </c>
      <c r="Z36">
        <v>217578.89</v>
      </c>
      <c r="AA36">
        <v>229786.26980000001</v>
      </c>
      <c r="AB36">
        <v>242272.21059999999</v>
      </c>
      <c r="AC36">
        <v>255180.38089999999</v>
      </c>
      <c r="AD36">
        <v>268555.05699999997</v>
      </c>
      <c r="AE36">
        <v>282434.97360000003</v>
      </c>
      <c r="AF36">
        <v>296860.97590000002</v>
      </c>
      <c r="AG36">
        <v>311877.79859999998</v>
      </c>
      <c r="AH36">
        <v>327534.886</v>
      </c>
      <c r="AI36">
        <v>343886.90789999999</v>
      </c>
      <c r="AJ36">
        <v>360993.86560000002</v>
      </c>
      <c r="AK36">
        <v>378921.49</v>
      </c>
    </row>
    <row r="37" spans="1:37">
      <c r="A37" t="s">
        <v>225</v>
      </c>
      <c r="B37">
        <v>8375.6891190000006</v>
      </c>
      <c r="C37">
        <v>8587.7013100000004</v>
      </c>
      <c r="D37">
        <v>8840.1086479999994</v>
      </c>
      <c r="E37">
        <v>9225.1288480000003</v>
      </c>
      <c r="F37">
        <v>9743.0623520000008</v>
      </c>
      <c r="G37">
        <v>10311.82893</v>
      </c>
      <c r="H37">
        <v>10908.668019999999</v>
      </c>
      <c r="I37">
        <v>11526.829760000001</v>
      </c>
      <c r="J37">
        <v>12177.91236</v>
      </c>
      <c r="K37">
        <v>12875.28573</v>
      </c>
      <c r="L37">
        <v>13630.944310000001</v>
      </c>
      <c r="M37">
        <v>14464.432559999999</v>
      </c>
      <c r="N37">
        <v>15398.891159999999</v>
      </c>
      <c r="O37">
        <v>16453.710490000001</v>
      </c>
      <c r="P37">
        <v>17642.60843</v>
      </c>
      <c r="Q37">
        <v>18970.161</v>
      </c>
      <c r="R37">
        <v>19951.189450000002</v>
      </c>
      <c r="S37">
        <v>20847.767049999999</v>
      </c>
      <c r="T37">
        <v>21782.566289999999</v>
      </c>
      <c r="U37">
        <v>22801.14645</v>
      </c>
      <c r="V37">
        <v>23912.30313</v>
      </c>
      <c r="W37">
        <v>25109.087759999999</v>
      </c>
      <c r="X37">
        <v>26378.017810000001</v>
      </c>
      <c r="Y37">
        <v>27702.543020000001</v>
      </c>
      <c r="Z37">
        <v>29063.856960000001</v>
      </c>
      <c r="AA37">
        <v>30440.75719</v>
      </c>
      <c r="AB37">
        <v>31833.03584</v>
      </c>
      <c r="AC37">
        <v>33258.257610000001</v>
      </c>
      <c r="AD37">
        <v>34722.020649999999</v>
      </c>
      <c r="AE37">
        <v>36228.648959999999</v>
      </c>
      <c r="AF37">
        <v>37782.13809</v>
      </c>
      <c r="AG37">
        <v>39386.608789999998</v>
      </c>
      <c r="AH37">
        <v>41046.682439999997</v>
      </c>
      <c r="AI37">
        <v>42767.712850000004</v>
      </c>
      <c r="AJ37">
        <v>44555.787920000002</v>
      </c>
      <c r="AK37">
        <v>46417.767310000003</v>
      </c>
    </row>
    <row r="38" spans="1:37">
      <c r="A38" t="s">
        <v>226</v>
      </c>
      <c r="B38">
        <v>60088.076150000001</v>
      </c>
      <c r="C38">
        <v>60852.044889999997</v>
      </c>
      <c r="D38">
        <v>61584.24151</v>
      </c>
      <c r="E38">
        <v>63179.731449999999</v>
      </c>
      <c r="F38">
        <v>65592.480309999999</v>
      </c>
      <c r="G38">
        <v>68128.684169999993</v>
      </c>
      <c r="H38">
        <v>70806.1492</v>
      </c>
      <c r="I38">
        <v>73578.998909999995</v>
      </c>
      <c r="J38">
        <v>76492.363889999993</v>
      </c>
      <c r="K38">
        <v>79580.517399999997</v>
      </c>
      <c r="L38">
        <v>82837.608349999995</v>
      </c>
      <c r="M38">
        <v>86263.572090000001</v>
      </c>
      <c r="N38">
        <v>89881.393110000005</v>
      </c>
      <c r="O38">
        <v>93711.9954</v>
      </c>
      <c r="P38">
        <v>97775.539359999995</v>
      </c>
      <c r="Q38">
        <v>102086.3952</v>
      </c>
      <c r="R38">
        <v>107148.52</v>
      </c>
      <c r="S38">
        <v>113002.3051</v>
      </c>
      <c r="T38">
        <v>119533.7717</v>
      </c>
      <c r="U38">
        <v>126664.277</v>
      </c>
      <c r="V38">
        <v>134336.38829999999</v>
      </c>
      <c r="W38">
        <v>142498.2188</v>
      </c>
      <c r="X38">
        <v>151092.28940000001</v>
      </c>
      <c r="Y38">
        <v>160047.8873</v>
      </c>
      <c r="Z38">
        <v>169276.37849999999</v>
      </c>
      <c r="AA38">
        <v>178668.3443</v>
      </c>
      <c r="AB38">
        <v>188271.4651</v>
      </c>
      <c r="AC38">
        <v>198234.22930000001</v>
      </c>
      <c r="AD38">
        <v>208579.78339999999</v>
      </c>
      <c r="AE38">
        <v>219330.95009999999</v>
      </c>
      <c r="AF38">
        <v>230515.0577</v>
      </c>
      <c r="AG38">
        <v>242164.28039999999</v>
      </c>
      <c r="AH38">
        <v>254314.99160000001</v>
      </c>
      <c r="AI38">
        <v>267007.5477</v>
      </c>
      <c r="AJ38">
        <v>280286.93650000001</v>
      </c>
      <c r="AK38">
        <v>294203.14889999997</v>
      </c>
    </row>
    <row r="39" spans="1:37">
      <c r="A39" t="s">
        <v>227</v>
      </c>
      <c r="B39">
        <v>6037.7348739999998</v>
      </c>
      <c r="C39">
        <v>6152.6789950000002</v>
      </c>
      <c r="D39">
        <v>6243.2554019999998</v>
      </c>
      <c r="E39">
        <v>6342.8915589999997</v>
      </c>
      <c r="F39">
        <v>6469.8044970000001</v>
      </c>
      <c r="G39">
        <v>6608.495038</v>
      </c>
      <c r="H39">
        <v>6796.6079019999997</v>
      </c>
      <c r="I39">
        <v>7203.4217639999997</v>
      </c>
      <c r="J39">
        <v>7830.6954070000002</v>
      </c>
      <c r="K39">
        <v>8449.2805219999991</v>
      </c>
      <c r="L39">
        <v>8906.7069909999991</v>
      </c>
      <c r="M39">
        <v>9243.9836450000003</v>
      </c>
      <c r="N39">
        <v>9538.0132959999992</v>
      </c>
      <c r="O39">
        <v>9856.8606940000009</v>
      </c>
      <c r="P39">
        <v>10243.494409999999</v>
      </c>
      <c r="Q39">
        <v>10716.44579</v>
      </c>
      <c r="R39">
        <v>10939.196900000001</v>
      </c>
      <c r="S39">
        <v>11172.137909999999</v>
      </c>
      <c r="T39">
        <v>11460.73156</v>
      </c>
      <c r="U39">
        <v>11800.847659999999</v>
      </c>
      <c r="V39">
        <v>12179.239320000001</v>
      </c>
      <c r="W39">
        <v>12582.36642</v>
      </c>
      <c r="X39">
        <v>12997.91395</v>
      </c>
      <c r="Y39">
        <v>13414.69945</v>
      </c>
      <c r="Z39">
        <v>13822.18346</v>
      </c>
      <c r="AA39">
        <v>14209.962820000001</v>
      </c>
      <c r="AB39">
        <v>14574.25728</v>
      </c>
      <c r="AC39">
        <v>14917.89522</v>
      </c>
      <c r="AD39">
        <v>15242.04089</v>
      </c>
      <c r="AE39">
        <v>15547.912050000001</v>
      </c>
      <c r="AF39">
        <v>15837.098319999999</v>
      </c>
      <c r="AG39">
        <v>16111.38573</v>
      </c>
      <c r="AH39">
        <v>16372.64487</v>
      </c>
      <c r="AI39">
        <v>16622.82804</v>
      </c>
      <c r="AJ39">
        <v>16863.910019999999</v>
      </c>
      <c r="AK39">
        <v>17097.86218</v>
      </c>
    </row>
    <row r="40" spans="1:37">
      <c r="A40" t="s">
        <v>228</v>
      </c>
      <c r="B40">
        <v>2588.3749939999998</v>
      </c>
      <c r="C40">
        <v>2673.0046870000001</v>
      </c>
      <c r="D40">
        <v>2741.5270540000001</v>
      </c>
      <c r="E40">
        <v>2825.9631709999999</v>
      </c>
      <c r="F40">
        <v>2936.5940850000002</v>
      </c>
      <c r="G40">
        <v>3059.834132</v>
      </c>
      <c r="H40">
        <v>3226.1302409999998</v>
      </c>
      <c r="I40">
        <v>3559.1566079999998</v>
      </c>
      <c r="J40">
        <v>4041.8861299999999</v>
      </c>
      <c r="K40">
        <v>4502.3100329999997</v>
      </c>
      <c r="L40">
        <v>4858.7301379999999</v>
      </c>
      <c r="M40">
        <v>5157.2977659999997</v>
      </c>
      <c r="N40">
        <v>5439.8890170000004</v>
      </c>
      <c r="O40">
        <v>5741.6464059999998</v>
      </c>
      <c r="P40">
        <v>6084.5659230000001</v>
      </c>
      <c r="Q40">
        <v>6479.4868139999999</v>
      </c>
      <c r="R40">
        <v>6649.3440549999996</v>
      </c>
      <c r="S40">
        <v>6845.6276369999996</v>
      </c>
      <c r="T40">
        <v>7076.5848290000004</v>
      </c>
      <c r="U40">
        <v>7336.7366430000002</v>
      </c>
      <c r="V40">
        <v>7619.017632</v>
      </c>
      <c r="W40">
        <v>7916.7216600000002</v>
      </c>
      <c r="X40">
        <v>8223.7488589999994</v>
      </c>
      <c r="Y40">
        <v>8534.4669539999995</v>
      </c>
      <c r="Z40">
        <v>8843.4345429999994</v>
      </c>
      <c r="AA40">
        <v>9145.1353760000002</v>
      </c>
      <c r="AB40">
        <v>9438.6862000000001</v>
      </c>
      <c r="AC40">
        <v>9727.225434</v>
      </c>
      <c r="AD40">
        <v>10011.96234</v>
      </c>
      <c r="AE40">
        <v>10294.0872</v>
      </c>
      <c r="AF40">
        <v>10574.909960000001</v>
      </c>
      <c r="AG40">
        <v>10855.77836</v>
      </c>
      <c r="AH40">
        <v>11138.064839999999</v>
      </c>
      <c r="AI40">
        <v>11423.18715</v>
      </c>
      <c r="AJ40">
        <v>11712.57863</v>
      </c>
      <c r="AK40">
        <v>12007.69133</v>
      </c>
    </row>
    <row r="41" spans="1:37">
      <c r="A41" t="s">
        <v>462</v>
      </c>
      <c r="B41">
        <v>7243.7639390000004</v>
      </c>
      <c r="C41">
        <v>7358.0607470000004</v>
      </c>
      <c r="D41">
        <v>7497.008304</v>
      </c>
      <c r="E41">
        <v>7722.1731229999996</v>
      </c>
      <c r="F41">
        <v>8049.3002649999999</v>
      </c>
      <c r="G41">
        <v>8427.7681740000007</v>
      </c>
      <c r="H41">
        <v>9098.2925080000005</v>
      </c>
      <c r="I41">
        <v>9469.1269969999994</v>
      </c>
      <c r="J41">
        <v>9564.1582579999995</v>
      </c>
      <c r="K41">
        <v>9555.8116289999998</v>
      </c>
      <c r="L41">
        <v>9550.9582859999991</v>
      </c>
      <c r="M41">
        <v>9627.2966400000005</v>
      </c>
      <c r="N41">
        <v>9869.6260259999999</v>
      </c>
      <c r="O41">
        <v>10304.63529</v>
      </c>
      <c r="P41">
        <v>10934.33959</v>
      </c>
      <c r="Q41">
        <v>11689.75527</v>
      </c>
      <c r="R41">
        <v>12096.63031</v>
      </c>
      <c r="S41">
        <v>12513.709580000001</v>
      </c>
      <c r="T41">
        <v>12974.748020000001</v>
      </c>
      <c r="U41">
        <v>13480.606100000001</v>
      </c>
      <c r="V41">
        <v>14025.123079999999</v>
      </c>
      <c r="W41">
        <v>14597.78875</v>
      </c>
      <c r="X41">
        <v>15183.933720000001</v>
      </c>
      <c r="Y41">
        <v>15765.077230000001</v>
      </c>
      <c r="Z41">
        <v>16319.48495</v>
      </c>
      <c r="AA41">
        <v>16822.997240000001</v>
      </c>
      <c r="AB41">
        <v>17264.466909999999</v>
      </c>
      <c r="AC41">
        <v>17648.612249999998</v>
      </c>
      <c r="AD41">
        <v>17979.306759999999</v>
      </c>
      <c r="AE41">
        <v>18261.588489999998</v>
      </c>
      <c r="AF41">
        <v>18501.610820000002</v>
      </c>
      <c r="AG41">
        <v>18706.0059</v>
      </c>
      <c r="AH41">
        <v>18881.518700000001</v>
      </c>
      <c r="AI41">
        <v>19034.967840000001</v>
      </c>
      <c r="AJ41">
        <v>19173.051350000002</v>
      </c>
      <c r="AK41">
        <v>19302.24928</v>
      </c>
    </row>
    <row r="42" spans="1:37">
      <c r="A42" t="s">
        <v>463</v>
      </c>
      <c r="B42">
        <v>1139.855096</v>
      </c>
      <c r="C42">
        <v>1179.9032340000001</v>
      </c>
      <c r="D42">
        <v>1226.287701</v>
      </c>
      <c r="E42">
        <v>1289.3114740000001</v>
      </c>
      <c r="F42">
        <v>1370.798106</v>
      </c>
      <c r="G42">
        <v>1461.7219660000001</v>
      </c>
      <c r="H42">
        <v>1519.716995</v>
      </c>
      <c r="I42">
        <v>1534.49359</v>
      </c>
      <c r="J42">
        <v>1517.988801</v>
      </c>
      <c r="K42">
        <v>1492.666845</v>
      </c>
      <c r="L42">
        <v>1478.549385</v>
      </c>
      <c r="M42">
        <v>1491.8721849999999</v>
      </c>
      <c r="N42">
        <v>1542.591148</v>
      </c>
      <c r="O42">
        <v>1634.467449</v>
      </c>
      <c r="P42">
        <v>1766.6664370000001</v>
      </c>
      <c r="Q42">
        <v>1932.181204</v>
      </c>
      <c r="R42">
        <v>1970.0243720000001</v>
      </c>
      <c r="S42">
        <v>2005.966316</v>
      </c>
      <c r="T42">
        <v>2054.5774139999999</v>
      </c>
      <c r="U42">
        <v>2118.5149500000002</v>
      </c>
      <c r="V42">
        <v>2196.3328190000002</v>
      </c>
      <c r="W42">
        <v>2285.1029520000002</v>
      </c>
      <c r="X42">
        <v>2381.3188879999998</v>
      </c>
      <c r="Y42">
        <v>2481.1596719999998</v>
      </c>
      <c r="Z42">
        <v>2580.5029439999998</v>
      </c>
      <c r="AA42">
        <v>2674.8844100000001</v>
      </c>
      <c r="AB42">
        <v>2761.7207320000002</v>
      </c>
      <c r="AC42">
        <v>2840.6720919999998</v>
      </c>
      <c r="AD42">
        <v>2911.1364979999998</v>
      </c>
      <c r="AE42">
        <v>2972.807182</v>
      </c>
      <c r="AF42">
        <v>3025.7326440000002</v>
      </c>
      <c r="AG42">
        <v>3070.2507740000001</v>
      </c>
      <c r="AH42">
        <v>3106.9424079999999</v>
      </c>
      <c r="AI42">
        <v>3136.618708</v>
      </c>
      <c r="AJ42">
        <v>3160.2702429999999</v>
      </c>
      <c r="AK42">
        <v>3179.0212540000002</v>
      </c>
    </row>
    <row r="43" spans="1:37">
      <c r="A43" t="s">
        <v>464</v>
      </c>
      <c r="B43">
        <v>1409.7320689999999</v>
      </c>
      <c r="C43">
        <v>1446.813954</v>
      </c>
      <c r="D43">
        <v>1479.6748070000001</v>
      </c>
      <c r="E43">
        <v>1525.325323</v>
      </c>
      <c r="F43">
        <v>1586.7125229999999</v>
      </c>
      <c r="G43">
        <v>1651.830201</v>
      </c>
      <c r="H43">
        <v>1722.5282970000001</v>
      </c>
      <c r="I43">
        <v>1736.617943</v>
      </c>
      <c r="J43">
        <v>1706.449533</v>
      </c>
      <c r="K43">
        <v>1663.7334350000001</v>
      </c>
      <c r="L43">
        <v>1625.2373319999999</v>
      </c>
      <c r="M43">
        <v>1605.0004140000001</v>
      </c>
      <c r="N43">
        <v>1614.8833279999999</v>
      </c>
      <c r="O43">
        <v>1657.6951529999999</v>
      </c>
      <c r="P43">
        <v>1731.3651239999999</v>
      </c>
      <c r="Q43">
        <v>1825.642707</v>
      </c>
      <c r="R43">
        <v>1845.8477949999999</v>
      </c>
      <c r="S43">
        <v>1882.68499</v>
      </c>
      <c r="T43">
        <v>1936.1314669999999</v>
      </c>
      <c r="U43">
        <v>2002.5830450000001</v>
      </c>
      <c r="V43">
        <v>2078.8210589999999</v>
      </c>
      <c r="W43">
        <v>2161.8948089999999</v>
      </c>
      <c r="X43">
        <v>2248.8152730000002</v>
      </c>
      <c r="Y43">
        <v>2336.3953820000002</v>
      </c>
      <c r="Z43">
        <v>2421.1850330000002</v>
      </c>
      <c r="AA43">
        <v>2499.4795429999999</v>
      </c>
      <c r="AB43">
        <v>2569.7642580000002</v>
      </c>
      <c r="AC43">
        <v>2632.6583380000002</v>
      </c>
      <c r="AD43">
        <v>2688.0965649999998</v>
      </c>
      <c r="AE43">
        <v>2736.2670250000001</v>
      </c>
      <c r="AF43">
        <v>2777.653867</v>
      </c>
      <c r="AG43">
        <v>2812.927455</v>
      </c>
      <c r="AH43">
        <v>2842.8715259999999</v>
      </c>
      <c r="AI43">
        <v>2868.3626810000001</v>
      </c>
      <c r="AJ43">
        <v>2890.331893</v>
      </c>
      <c r="AK43">
        <v>2909.7371029999999</v>
      </c>
    </row>
    <row r="44" spans="1:37">
      <c r="A44" t="s">
        <v>465</v>
      </c>
      <c r="B44">
        <v>52.023562439999999</v>
      </c>
      <c r="C44">
        <v>53.051005859999997</v>
      </c>
      <c r="D44">
        <v>54.035991940000002</v>
      </c>
      <c r="E44">
        <v>55.102902630000003</v>
      </c>
      <c r="F44">
        <v>56.362320189999998</v>
      </c>
      <c r="G44">
        <v>57.744038009999997</v>
      </c>
      <c r="H44">
        <v>57.483308749999999</v>
      </c>
      <c r="I44">
        <v>56.239776790000001</v>
      </c>
      <c r="J44">
        <v>54.745221180000001</v>
      </c>
      <c r="K44">
        <v>53.065241690000001</v>
      </c>
      <c r="L44">
        <v>51.211628949999998</v>
      </c>
      <c r="M44">
        <v>49.792475150000001</v>
      </c>
      <c r="N44">
        <v>49.34462602</v>
      </c>
      <c r="O44">
        <v>50.073705949999997</v>
      </c>
      <c r="P44">
        <v>51.94380065</v>
      </c>
      <c r="Q44">
        <v>54.692323100000003</v>
      </c>
      <c r="R44">
        <v>56.764274280000002</v>
      </c>
      <c r="S44">
        <v>58.970586859999997</v>
      </c>
      <c r="T44">
        <v>61.601988990000002</v>
      </c>
      <c r="U44">
        <v>64.689094800000007</v>
      </c>
      <c r="V44">
        <v>68.185192749999999</v>
      </c>
      <c r="W44">
        <v>72.019611479999995</v>
      </c>
      <c r="X44">
        <v>76.1078191</v>
      </c>
      <c r="Y44">
        <v>80.351166820000003</v>
      </c>
      <c r="Z44">
        <v>84.633894080000005</v>
      </c>
      <c r="AA44">
        <v>88.820239749999999</v>
      </c>
      <c r="AB44">
        <v>92.804245409999993</v>
      </c>
      <c r="AC44">
        <v>96.535280569999998</v>
      </c>
      <c r="AD44">
        <v>99.971671560000004</v>
      </c>
      <c r="AE44">
        <v>103.0877395</v>
      </c>
      <c r="AF44">
        <v>105.87476049999999</v>
      </c>
      <c r="AG44">
        <v>108.33714759999999</v>
      </c>
      <c r="AH44">
        <v>110.4896792</v>
      </c>
      <c r="AI44">
        <v>112.3569553</v>
      </c>
      <c r="AJ44">
        <v>113.9715631</v>
      </c>
      <c r="AK44">
        <v>115.37235459999999</v>
      </c>
    </row>
    <row r="45" spans="1:37">
      <c r="A45" t="s">
        <v>466</v>
      </c>
      <c r="B45">
        <v>8764.5570189999999</v>
      </c>
      <c r="C45">
        <v>9007.2928209999991</v>
      </c>
      <c r="D45">
        <v>9206.3160700000008</v>
      </c>
      <c r="E45">
        <v>9443.8894010000004</v>
      </c>
      <c r="F45">
        <v>9761.2832390000003</v>
      </c>
      <c r="G45">
        <v>10122.13291</v>
      </c>
      <c r="H45">
        <v>10670.18556</v>
      </c>
      <c r="I45">
        <v>11728.9287</v>
      </c>
      <c r="J45">
        <v>13257.65677</v>
      </c>
      <c r="K45">
        <v>14713.024649999999</v>
      </c>
      <c r="L45">
        <v>15785.750679999999</v>
      </c>
      <c r="M45">
        <v>16617.59029</v>
      </c>
      <c r="N45">
        <v>17385.237499999999</v>
      </c>
      <c r="O45">
        <v>18228.665529999998</v>
      </c>
      <c r="P45">
        <v>19230.205040000001</v>
      </c>
      <c r="Q45">
        <v>20415.054499999998</v>
      </c>
      <c r="R45">
        <v>21042.202870000001</v>
      </c>
      <c r="S45">
        <v>21675.763630000001</v>
      </c>
      <c r="T45">
        <v>22409.793750000001</v>
      </c>
      <c r="U45">
        <v>23236.724259999999</v>
      </c>
      <c r="V45">
        <v>24132.17237</v>
      </c>
      <c r="W45">
        <v>25070.834429999999</v>
      </c>
      <c r="X45">
        <v>26029.173719999999</v>
      </c>
      <c r="Y45">
        <v>26985.3881</v>
      </c>
      <c r="Z45">
        <v>27918.605230000001</v>
      </c>
      <c r="AA45">
        <v>28808.037550000001</v>
      </c>
      <c r="AB45">
        <v>29646.881109999998</v>
      </c>
      <c r="AC45">
        <v>30442.532299999999</v>
      </c>
      <c r="AD45">
        <v>31199.17008</v>
      </c>
      <c r="AE45">
        <v>31921.00678</v>
      </c>
      <c r="AF45">
        <v>32612.792310000001</v>
      </c>
      <c r="AG45">
        <v>33279.403810000003</v>
      </c>
      <c r="AH45">
        <v>33925.672120000003</v>
      </c>
      <c r="AI45">
        <v>34556.419090000003</v>
      </c>
      <c r="AJ45">
        <v>35176.328240000003</v>
      </c>
      <c r="AK45">
        <v>35789.91577</v>
      </c>
    </row>
    <row r="46" spans="1:37">
      <c r="A46" t="s">
        <v>467</v>
      </c>
      <c r="B46">
        <v>3463.3062880000002</v>
      </c>
      <c r="C46">
        <v>3580.6009479999998</v>
      </c>
      <c r="D46">
        <v>3708.164804</v>
      </c>
      <c r="E46">
        <v>3878.4801069999999</v>
      </c>
      <c r="F46">
        <v>4099.1654399999998</v>
      </c>
      <c r="G46">
        <v>4344.1608459999998</v>
      </c>
      <c r="H46">
        <v>4501.9019749999998</v>
      </c>
      <c r="I46">
        <v>4518.4142689999999</v>
      </c>
      <c r="J46">
        <v>4440.45975</v>
      </c>
      <c r="K46">
        <v>4346.1271500000003</v>
      </c>
      <c r="L46">
        <v>4289.1527340000002</v>
      </c>
      <c r="M46">
        <v>4306.6589789999998</v>
      </c>
      <c r="N46">
        <v>4422.2306660000004</v>
      </c>
      <c r="O46">
        <v>4641.5975070000004</v>
      </c>
      <c r="P46">
        <v>4958.3505990000003</v>
      </c>
      <c r="Q46">
        <v>5349.4283820000001</v>
      </c>
      <c r="R46">
        <v>5412.5055199999997</v>
      </c>
      <c r="S46">
        <v>5494.7583050000003</v>
      </c>
      <c r="T46">
        <v>5616.0283579999996</v>
      </c>
      <c r="U46">
        <v>5774.5355959999997</v>
      </c>
      <c r="V46">
        <v>5963.9845670000004</v>
      </c>
      <c r="W46">
        <v>6176.7228660000001</v>
      </c>
      <c r="X46">
        <v>6404.301743</v>
      </c>
      <c r="Y46">
        <v>6637.4997359999998</v>
      </c>
      <c r="Z46">
        <v>6866.2072049999997</v>
      </c>
      <c r="AA46">
        <v>7079.3643320000001</v>
      </c>
      <c r="AB46">
        <v>7270.793377</v>
      </c>
      <c r="AC46">
        <v>7440.0663670000004</v>
      </c>
      <c r="AD46">
        <v>7586.0095259999998</v>
      </c>
      <c r="AE46">
        <v>7708.1536020000003</v>
      </c>
      <c r="AF46">
        <v>7806.9237839999996</v>
      </c>
      <c r="AG46">
        <v>7883.4530670000004</v>
      </c>
      <c r="AH46">
        <v>7939.4458640000003</v>
      </c>
      <c r="AI46">
        <v>7977.1453250000004</v>
      </c>
      <c r="AJ46">
        <v>7999.196688</v>
      </c>
      <c r="AK46">
        <v>8008.526957</v>
      </c>
    </row>
    <row r="47" spans="1:37">
      <c r="A47" t="s">
        <v>468</v>
      </c>
      <c r="B47">
        <v>4697.632055</v>
      </c>
      <c r="C47">
        <v>4684.9758250000004</v>
      </c>
      <c r="D47">
        <v>4712.818499</v>
      </c>
      <c r="E47">
        <v>4809.3095530000001</v>
      </c>
      <c r="F47">
        <v>4977.5937219999996</v>
      </c>
      <c r="G47">
        <v>5182.967877</v>
      </c>
      <c r="H47">
        <v>5747.3488909999996</v>
      </c>
      <c r="I47">
        <v>6057.4611260000001</v>
      </c>
      <c r="J47">
        <v>6153.1044599999996</v>
      </c>
      <c r="K47">
        <v>6138.8893699999999</v>
      </c>
      <c r="L47">
        <v>6098.8489529999997</v>
      </c>
      <c r="M47">
        <v>6103.4876789999998</v>
      </c>
      <c r="N47">
        <v>6235.2247020000004</v>
      </c>
      <c r="O47">
        <v>6513.6292910000002</v>
      </c>
      <c r="P47">
        <v>6940.0646969999998</v>
      </c>
      <c r="Q47">
        <v>7442.1929650000002</v>
      </c>
      <c r="R47">
        <v>7861.4161400000003</v>
      </c>
      <c r="S47">
        <v>8224.2063839999992</v>
      </c>
      <c r="T47">
        <v>8573.6024199999993</v>
      </c>
      <c r="U47">
        <v>8923.2769179999996</v>
      </c>
      <c r="V47">
        <v>9276.9890689999993</v>
      </c>
      <c r="W47">
        <v>9631.9217759999992</v>
      </c>
      <c r="X47">
        <v>9979.8508939999992</v>
      </c>
      <c r="Y47">
        <v>10308.21264</v>
      </c>
      <c r="Z47">
        <v>10601.21898</v>
      </c>
      <c r="AA47">
        <v>10841.12241</v>
      </c>
      <c r="AB47">
        <v>11020.05609</v>
      </c>
      <c r="AC47">
        <v>11142.85065</v>
      </c>
      <c r="AD47">
        <v>11214.897370000001</v>
      </c>
      <c r="AE47">
        <v>11242.91642</v>
      </c>
      <c r="AF47">
        <v>11234.499949999999</v>
      </c>
      <c r="AG47">
        <v>11197.3842</v>
      </c>
      <c r="AH47">
        <v>11139.01154</v>
      </c>
      <c r="AI47">
        <v>11066.395549999999</v>
      </c>
      <c r="AJ47">
        <v>10985.9599</v>
      </c>
      <c r="AK47">
        <v>10903.486730000001</v>
      </c>
    </row>
    <row r="48" spans="1:37">
      <c r="A48" t="s">
        <v>469</v>
      </c>
      <c r="B48">
        <v>10448.993340000001</v>
      </c>
      <c r="C48">
        <v>10779.54499</v>
      </c>
      <c r="D48">
        <v>11042.33957</v>
      </c>
      <c r="E48">
        <v>11348.012559999999</v>
      </c>
      <c r="F48">
        <v>11747.69729</v>
      </c>
      <c r="G48">
        <v>12194.06856</v>
      </c>
      <c r="H48">
        <v>12818.9558</v>
      </c>
      <c r="I48">
        <v>13949.53162</v>
      </c>
      <c r="J48">
        <v>15507.434370000001</v>
      </c>
      <c r="K48">
        <v>16993.28528</v>
      </c>
      <c r="L48">
        <v>18103.705620000001</v>
      </c>
      <c r="M48">
        <v>18981.405350000001</v>
      </c>
      <c r="N48">
        <v>19804.22726</v>
      </c>
      <c r="O48">
        <v>20720.310320000001</v>
      </c>
      <c r="P48">
        <v>21816.1047</v>
      </c>
      <c r="Q48">
        <v>23125.704659999999</v>
      </c>
      <c r="R48">
        <v>23737.54796</v>
      </c>
      <c r="S48">
        <v>24418.130410000002</v>
      </c>
      <c r="T48">
        <v>25247.221860000001</v>
      </c>
      <c r="U48">
        <v>26205.304940000002</v>
      </c>
      <c r="V48">
        <v>27259.660879999999</v>
      </c>
      <c r="W48">
        <v>28378.995910000001</v>
      </c>
      <c r="X48">
        <v>29535.196779999998</v>
      </c>
      <c r="Y48">
        <v>30702.659169999999</v>
      </c>
      <c r="Z48">
        <v>31856.98587</v>
      </c>
      <c r="AA48">
        <v>32973.732250000001</v>
      </c>
      <c r="AB48">
        <v>34044.787779999999</v>
      </c>
      <c r="AC48">
        <v>35078.093240000002</v>
      </c>
      <c r="AD48">
        <v>36076.774680000002</v>
      </c>
      <c r="AE48">
        <v>37043.687189999997</v>
      </c>
      <c r="AF48">
        <v>37982.240660000003</v>
      </c>
      <c r="AG48">
        <v>38896.087829999997</v>
      </c>
      <c r="AH48">
        <v>39789.03703</v>
      </c>
      <c r="AI48">
        <v>40665.184410000002</v>
      </c>
      <c r="AJ48">
        <v>41528.796710000002</v>
      </c>
      <c r="AK48">
        <v>42384.282090000001</v>
      </c>
    </row>
    <row r="49" spans="1:37">
      <c r="A49" t="s">
        <v>470</v>
      </c>
      <c r="B49">
        <v>3196.7461840000001</v>
      </c>
      <c r="C49">
        <v>3159.9533529999999</v>
      </c>
      <c r="D49">
        <v>3098.260777</v>
      </c>
      <c r="E49">
        <v>3064.7003629999999</v>
      </c>
      <c r="F49">
        <v>3096.810313</v>
      </c>
      <c r="G49">
        <v>3200.1878190000002</v>
      </c>
      <c r="H49">
        <v>3084.0675209999999</v>
      </c>
      <c r="I49">
        <v>2821.7748710000001</v>
      </c>
      <c r="J49">
        <v>2508.4238230000001</v>
      </c>
      <c r="K49">
        <v>2241.8889210000002</v>
      </c>
      <c r="L49">
        <v>2109.1571899999999</v>
      </c>
      <c r="M49">
        <v>2173.9298990000002</v>
      </c>
      <c r="N49">
        <v>2469.331913</v>
      </c>
      <c r="O49">
        <v>3023.8631810000002</v>
      </c>
      <c r="P49">
        <v>3852.0515169999999</v>
      </c>
      <c r="Q49">
        <v>4907.2231140000004</v>
      </c>
      <c r="R49">
        <v>5356.58403</v>
      </c>
      <c r="S49">
        <v>5516.7732990000004</v>
      </c>
      <c r="T49">
        <v>5593.6765800000003</v>
      </c>
      <c r="U49">
        <v>5682.341351</v>
      </c>
      <c r="V49">
        <v>5817.2198859999999</v>
      </c>
      <c r="W49">
        <v>6003.9213419999996</v>
      </c>
      <c r="X49">
        <v>6233.7058049999996</v>
      </c>
      <c r="Y49">
        <v>6489.6407200000003</v>
      </c>
      <c r="Z49">
        <v>6748.8850659999998</v>
      </c>
      <c r="AA49">
        <v>6983.6525080000001</v>
      </c>
      <c r="AB49">
        <v>7175.1155829999998</v>
      </c>
      <c r="AC49">
        <v>7321.7729079999999</v>
      </c>
      <c r="AD49">
        <v>7425.3114269999996</v>
      </c>
      <c r="AE49">
        <v>7488.388027</v>
      </c>
      <c r="AF49">
        <v>7514.3064889999996</v>
      </c>
      <c r="AG49">
        <v>7506.7889699999996</v>
      </c>
      <c r="AH49">
        <v>7470.2075400000003</v>
      </c>
      <c r="AI49">
        <v>7410.0611250000002</v>
      </c>
      <c r="AJ49">
        <v>7332.7764559999996</v>
      </c>
      <c r="AK49">
        <v>7245.6280459999998</v>
      </c>
    </row>
    <row r="50" spans="1:37">
      <c r="A50" t="s">
        <v>471</v>
      </c>
      <c r="B50">
        <v>1581.6641830000001</v>
      </c>
      <c r="C50">
        <v>1617.9383170000001</v>
      </c>
      <c r="D50">
        <v>1654.791379</v>
      </c>
      <c r="E50">
        <v>1696.8652500000001</v>
      </c>
      <c r="F50">
        <v>1750.665113</v>
      </c>
      <c r="G50">
        <v>1812.6645430000001</v>
      </c>
      <c r="H50">
        <v>2331.1955929999999</v>
      </c>
      <c r="I50">
        <v>2354.7474029999998</v>
      </c>
      <c r="J50">
        <v>2147.513254</v>
      </c>
      <c r="K50">
        <v>1934.4417510000001</v>
      </c>
      <c r="L50">
        <v>1803.1879650000001</v>
      </c>
      <c r="M50">
        <v>1765.973563</v>
      </c>
      <c r="N50">
        <v>1847.042064</v>
      </c>
      <c r="O50">
        <v>2023.482544</v>
      </c>
      <c r="P50">
        <v>2280.7701830000001</v>
      </c>
      <c r="Q50">
        <v>2536.265292</v>
      </c>
      <c r="R50">
        <v>2659.6123689999999</v>
      </c>
      <c r="S50">
        <v>2736.8926660000002</v>
      </c>
      <c r="T50">
        <v>2806.7623079999998</v>
      </c>
      <c r="U50">
        <v>2882.9074059999998</v>
      </c>
      <c r="V50">
        <v>2967.3744230000002</v>
      </c>
      <c r="W50">
        <v>3056.7929250000002</v>
      </c>
      <c r="X50">
        <v>3145.1451889999998</v>
      </c>
      <c r="Y50">
        <v>3225.2521000000002</v>
      </c>
      <c r="Z50">
        <v>3289.7519900000002</v>
      </c>
      <c r="AA50">
        <v>3331.9449979999999</v>
      </c>
      <c r="AB50">
        <v>3351.4959309999999</v>
      </c>
      <c r="AC50">
        <v>3355.644757</v>
      </c>
      <c r="AD50">
        <v>3351.8768260000002</v>
      </c>
      <c r="AE50">
        <v>3347.1350870000001</v>
      </c>
      <c r="AF50">
        <v>3347.7049120000001</v>
      </c>
      <c r="AG50">
        <v>3359.3075530000001</v>
      </c>
      <c r="AH50">
        <v>3387.3747950000002</v>
      </c>
      <c r="AI50">
        <v>3437.4053869999998</v>
      </c>
      <c r="AJ50">
        <v>3515.233264</v>
      </c>
      <c r="AK50">
        <v>3627.3231529999998</v>
      </c>
    </row>
    <row r="51" spans="1:37">
      <c r="A51" t="s">
        <v>472</v>
      </c>
      <c r="B51">
        <v>507.33967680000001</v>
      </c>
      <c r="C51">
        <v>515.59371980000003</v>
      </c>
      <c r="D51">
        <v>524.60205010000004</v>
      </c>
      <c r="E51">
        <v>538.08205009999995</v>
      </c>
      <c r="F51">
        <v>557.89344400000004</v>
      </c>
      <c r="G51">
        <v>582.55811789999996</v>
      </c>
      <c r="H51">
        <v>623.36822159999997</v>
      </c>
      <c r="I51">
        <v>664.33214659999999</v>
      </c>
      <c r="J51">
        <v>692.89689269999997</v>
      </c>
      <c r="K51">
        <v>711.62725699999999</v>
      </c>
      <c r="L51">
        <v>726.59184679999998</v>
      </c>
      <c r="M51">
        <v>747.9329765</v>
      </c>
      <c r="N51">
        <v>778.49856409999995</v>
      </c>
      <c r="O51">
        <v>817.79522740000004</v>
      </c>
      <c r="P51">
        <v>863.44649479999998</v>
      </c>
      <c r="Q51">
        <v>912.49035240000001</v>
      </c>
      <c r="R51">
        <v>957.12204099999997</v>
      </c>
      <c r="S51">
        <v>1000.635124</v>
      </c>
      <c r="T51">
        <v>1044.6135320000001</v>
      </c>
      <c r="U51">
        <v>1089.7353330000001</v>
      </c>
      <c r="V51">
        <v>1136.255394</v>
      </c>
      <c r="W51">
        <v>1184.2341140000001</v>
      </c>
      <c r="X51">
        <v>1233.626577</v>
      </c>
      <c r="Y51">
        <v>1284.3162620000001</v>
      </c>
      <c r="Z51">
        <v>1336.120733</v>
      </c>
      <c r="AA51">
        <v>1388.791017</v>
      </c>
      <c r="AB51">
        <v>1442.1880410000001</v>
      </c>
      <c r="AC51">
        <v>1496.406344</v>
      </c>
      <c r="AD51">
        <v>1551.608567</v>
      </c>
      <c r="AE51">
        <v>1607.9526980000001</v>
      </c>
      <c r="AF51">
        <v>1665.5817939999999</v>
      </c>
      <c r="AG51">
        <v>1724.6286540000001</v>
      </c>
      <c r="AH51">
        <v>1785.229239</v>
      </c>
      <c r="AI51">
        <v>1847.5344689999999</v>
      </c>
      <c r="AJ51">
        <v>1911.7091499999999</v>
      </c>
      <c r="AK51">
        <v>1977.933385</v>
      </c>
    </row>
    <row r="52" spans="1:37">
      <c r="A52" t="s">
        <v>473</v>
      </c>
      <c r="B52">
        <v>10279.093940000001</v>
      </c>
      <c r="C52">
        <v>10499.18657</v>
      </c>
      <c r="D52">
        <v>10680.38536</v>
      </c>
      <c r="E52">
        <v>10881.687159999999</v>
      </c>
      <c r="F52">
        <v>11135.253839999999</v>
      </c>
      <c r="G52">
        <v>11413.60419</v>
      </c>
      <c r="H52">
        <v>11840.79264</v>
      </c>
      <c r="I52">
        <v>12580.423360000001</v>
      </c>
      <c r="J52">
        <v>13614.32178</v>
      </c>
      <c r="K52">
        <v>14614.221449999999</v>
      </c>
      <c r="L52">
        <v>15356.537969999999</v>
      </c>
      <c r="M52">
        <v>15919.59787</v>
      </c>
      <c r="N52">
        <v>16428.346389999999</v>
      </c>
      <c r="O52">
        <v>16986.730360000001</v>
      </c>
      <c r="P52">
        <v>17656.68089</v>
      </c>
      <c r="Q52">
        <v>18461.439859999999</v>
      </c>
      <c r="R52">
        <v>18866.125199999999</v>
      </c>
      <c r="S52">
        <v>19308.17439</v>
      </c>
      <c r="T52">
        <v>19849.906749999998</v>
      </c>
      <c r="U52">
        <v>20479.798480000001</v>
      </c>
      <c r="V52">
        <v>21174.234339999999</v>
      </c>
      <c r="W52">
        <v>21910.414690000001</v>
      </c>
      <c r="X52">
        <v>22668.299760000002</v>
      </c>
      <c r="Y52">
        <v>23430.24151</v>
      </c>
      <c r="Z52">
        <v>24180.08827</v>
      </c>
      <c r="AA52">
        <v>24902.297709999999</v>
      </c>
      <c r="AB52">
        <v>25591.54162</v>
      </c>
      <c r="AC52">
        <v>26252.59232</v>
      </c>
      <c r="AD52">
        <v>26887.815559999999</v>
      </c>
      <c r="AE52">
        <v>27499.420259999999</v>
      </c>
      <c r="AF52">
        <v>28090.021339999999</v>
      </c>
      <c r="AG52">
        <v>28662.44037</v>
      </c>
      <c r="AH52">
        <v>29219.588049999998</v>
      </c>
      <c r="AI52">
        <v>29764.50001</v>
      </c>
      <c r="AJ52">
        <v>30300.28369</v>
      </c>
      <c r="AK52">
        <v>30830.108329999999</v>
      </c>
    </row>
    <row r="53" spans="1:37">
      <c r="A53" t="s">
        <v>474</v>
      </c>
      <c r="B53">
        <v>1372.7213240000001</v>
      </c>
      <c r="C53">
        <v>1417.793212</v>
      </c>
      <c r="D53">
        <v>1453.441482</v>
      </c>
      <c r="E53">
        <v>1497.051811</v>
      </c>
      <c r="F53">
        <v>1554.3085570000001</v>
      </c>
      <c r="G53">
        <v>1618.039405</v>
      </c>
      <c r="H53">
        <v>1702.9332979999999</v>
      </c>
      <c r="I53">
        <v>1876.211243</v>
      </c>
      <c r="J53">
        <v>2129.940881</v>
      </c>
      <c r="K53">
        <v>2374.8781370000002</v>
      </c>
      <c r="L53">
        <v>2566.936256</v>
      </c>
      <c r="M53">
        <v>2728.6530579999999</v>
      </c>
      <c r="N53">
        <v>2881.322357</v>
      </c>
      <c r="O53">
        <v>3043.641599</v>
      </c>
      <c r="P53">
        <v>3227.7124859999999</v>
      </c>
      <c r="Q53">
        <v>3440.003557</v>
      </c>
      <c r="R53">
        <v>3528.3717379999998</v>
      </c>
      <c r="S53">
        <v>3631.522203</v>
      </c>
      <c r="T53">
        <v>3753.7335990000001</v>
      </c>
      <c r="U53">
        <v>3891.9244870000002</v>
      </c>
      <c r="V53">
        <v>4042.1944360000002</v>
      </c>
      <c r="W53">
        <v>4200.8608830000003</v>
      </c>
      <c r="X53">
        <v>4364.587415</v>
      </c>
      <c r="Y53">
        <v>4530.3045069999998</v>
      </c>
      <c r="Z53">
        <v>4695.0553</v>
      </c>
      <c r="AA53">
        <v>4855.8468039999998</v>
      </c>
      <c r="AB53">
        <v>5012.1885860000002</v>
      </c>
      <c r="AC53">
        <v>5165.768924</v>
      </c>
      <c r="AD53">
        <v>5317.2364969999999</v>
      </c>
      <c r="AE53">
        <v>5467.2159240000001</v>
      </c>
      <c r="AF53">
        <v>5616.3901040000001</v>
      </c>
      <c r="AG53">
        <v>5765.4603239999997</v>
      </c>
      <c r="AH53">
        <v>5915.1411289999996</v>
      </c>
      <c r="AI53">
        <v>6066.172963</v>
      </c>
      <c r="AJ53">
        <v>6219.3067870000004</v>
      </c>
      <c r="AK53">
        <v>6375.3056999999999</v>
      </c>
    </row>
    <row r="54" spans="1:37">
      <c r="A54" t="s">
        <v>67</v>
      </c>
      <c r="B54">
        <v>3167.9766119999999</v>
      </c>
      <c r="C54">
        <v>3232.6978049999998</v>
      </c>
      <c r="D54">
        <v>3297.6770329999999</v>
      </c>
      <c r="E54">
        <v>3394.4245230000001</v>
      </c>
      <c r="F54">
        <v>3532.029998</v>
      </c>
      <c r="G54">
        <v>3689.2263210000001</v>
      </c>
      <c r="H54">
        <v>3951.3445620000002</v>
      </c>
      <c r="I54">
        <v>4145.5141009999998</v>
      </c>
      <c r="J54">
        <v>4278.3711519999997</v>
      </c>
      <c r="K54">
        <v>4382.4588309999999</v>
      </c>
      <c r="L54">
        <v>4473.6234320000003</v>
      </c>
      <c r="M54">
        <v>4581.0595149999999</v>
      </c>
      <c r="N54">
        <v>4740.2568799999999</v>
      </c>
      <c r="O54">
        <v>4969.2232809999996</v>
      </c>
      <c r="P54">
        <v>5275.5883020000001</v>
      </c>
      <c r="Q54">
        <v>5640.8252030000003</v>
      </c>
      <c r="R54">
        <v>5812.9537849999997</v>
      </c>
      <c r="S54">
        <v>6001.9928309999996</v>
      </c>
      <c r="T54">
        <v>6219.5938839999999</v>
      </c>
      <c r="U54">
        <v>6463.1205650000002</v>
      </c>
      <c r="V54">
        <v>6727.6908270000004</v>
      </c>
      <c r="W54">
        <v>7007.3309609999997</v>
      </c>
      <c r="X54">
        <v>7294.9413800000002</v>
      </c>
      <c r="Y54">
        <v>7582.2967600000002</v>
      </c>
      <c r="Z54">
        <v>7860.1198219999997</v>
      </c>
      <c r="AA54">
        <v>8118.2660269999997</v>
      </c>
      <c r="AB54">
        <v>8352.5060880000001</v>
      </c>
      <c r="AC54">
        <v>8565.3466470000003</v>
      </c>
      <c r="AD54">
        <v>8758.3988840000002</v>
      </c>
      <c r="AE54">
        <v>8933.6202069999999</v>
      </c>
      <c r="AF54">
        <v>9093.3784290000003</v>
      </c>
      <c r="AG54">
        <v>9240.2185439999994</v>
      </c>
      <c r="AH54">
        <v>9376.7392830000008</v>
      </c>
      <c r="AI54">
        <v>9505.5949650000002</v>
      </c>
      <c r="AJ54">
        <v>9629.4204850000006</v>
      </c>
      <c r="AK54">
        <v>9750.7976440000002</v>
      </c>
    </row>
    <row r="55" spans="1:37">
      <c r="A55" t="s">
        <v>68</v>
      </c>
      <c r="B55">
        <v>421.00640509999999</v>
      </c>
      <c r="C55">
        <v>436.13042539999998</v>
      </c>
      <c r="D55">
        <v>453.2552632</v>
      </c>
      <c r="E55">
        <v>476.30542380000003</v>
      </c>
      <c r="F55">
        <v>506.03261939999999</v>
      </c>
      <c r="G55">
        <v>539.15591610000001</v>
      </c>
      <c r="H55">
        <v>561.80477970000004</v>
      </c>
      <c r="I55">
        <v>571.78535959999999</v>
      </c>
      <c r="J55">
        <v>573.59841489999997</v>
      </c>
      <c r="K55">
        <v>573.17457360000003</v>
      </c>
      <c r="L55">
        <v>575.9562105</v>
      </c>
      <c r="M55">
        <v>587.7269053</v>
      </c>
      <c r="N55">
        <v>612.47444240000004</v>
      </c>
      <c r="O55">
        <v>652.213481</v>
      </c>
      <c r="P55">
        <v>707.32686860000001</v>
      </c>
      <c r="Q55">
        <v>775.91285119999998</v>
      </c>
      <c r="R55">
        <v>793.32552090000001</v>
      </c>
      <c r="S55">
        <v>809.77995539999995</v>
      </c>
      <c r="T55">
        <v>831.18659209999998</v>
      </c>
      <c r="U55">
        <v>858.63972009999998</v>
      </c>
      <c r="V55">
        <v>891.56154549999997</v>
      </c>
      <c r="W55">
        <v>928.77984819999995</v>
      </c>
      <c r="X55">
        <v>968.9090175</v>
      </c>
      <c r="Y55">
        <v>1010.464053</v>
      </c>
      <c r="Z55">
        <v>1051.86653</v>
      </c>
      <c r="AA55">
        <v>1091.424512</v>
      </c>
      <c r="AB55">
        <v>1128.204119</v>
      </c>
      <c r="AC55">
        <v>1162.1511330000001</v>
      </c>
      <c r="AD55">
        <v>1193.091698</v>
      </c>
      <c r="AE55">
        <v>1220.9553490000001</v>
      </c>
      <c r="AF55">
        <v>1245.797869</v>
      </c>
      <c r="AG55">
        <v>1267.7765669999999</v>
      </c>
      <c r="AH55">
        <v>1287.134065</v>
      </c>
      <c r="AI55">
        <v>1304.194309</v>
      </c>
      <c r="AJ55">
        <v>1319.344063</v>
      </c>
      <c r="AK55">
        <v>1333.0170250000001</v>
      </c>
    </row>
    <row r="56" spans="1:37">
      <c r="A56" t="s">
        <v>69</v>
      </c>
      <c r="B56">
        <v>865.04260650000003</v>
      </c>
      <c r="C56">
        <v>893.20035989999997</v>
      </c>
      <c r="D56">
        <v>913.92318360000002</v>
      </c>
      <c r="E56">
        <v>939.01768979999997</v>
      </c>
      <c r="F56">
        <v>971.78481950000003</v>
      </c>
      <c r="G56">
        <v>1006.145514</v>
      </c>
      <c r="H56">
        <v>1049.217719</v>
      </c>
      <c r="I56">
        <v>1093.5304570000001</v>
      </c>
      <c r="J56">
        <v>1144.160787</v>
      </c>
      <c r="K56">
        <v>1192.544733</v>
      </c>
      <c r="L56">
        <v>1230.3462629999999</v>
      </c>
      <c r="M56">
        <v>1265.1691069999999</v>
      </c>
      <c r="N56">
        <v>1306.910419</v>
      </c>
      <c r="O56">
        <v>1362.5142940000001</v>
      </c>
      <c r="P56">
        <v>1435.5850370000001</v>
      </c>
      <c r="Q56">
        <v>1524.779536</v>
      </c>
      <c r="R56">
        <v>1543.1647399999999</v>
      </c>
      <c r="S56">
        <v>1576.585998</v>
      </c>
      <c r="T56">
        <v>1624.495228</v>
      </c>
      <c r="U56">
        <v>1683.3577359999999</v>
      </c>
      <c r="V56">
        <v>1750.124403</v>
      </c>
      <c r="W56">
        <v>1822.1991849999999</v>
      </c>
      <c r="X56">
        <v>1897.2050139999999</v>
      </c>
      <c r="Y56">
        <v>1972.8317380000001</v>
      </c>
      <c r="Z56">
        <v>2046.736183</v>
      </c>
      <c r="AA56">
        <v>2116.4868179999999</v>
      </c>
      <c r="AB56">
        <v>2181.2992800000002</v>
      </c>
      <c r="AC56">
        <v>2241.882674</v>
      </c>
      <c r="AD56">
        <v>2298.3332190000001</v>
      </c>
      <c r="AE56">
        <v>2350.8510160000001</v>
      </c>
      <c r="AF56">
        <v>2399.7867350000001</v>
      </c>
      <c r="AG56">
        <v>2445.5806560000001</v>
      </c>
      <c r="AH56">
        <v>2488.7277779999999</v>
      </c>
      <c r="AI56">
        <v>2529.770994</v>
      </c>
      <c r="AJ56">
        <v>2569.2796720000001</v>
      </c>
      <c r="AK56">
        <v>2607.8383100000001</v>
      </c>
    </row>
    <row r="57" spans="1:37">
      <c r="A57" t="s">
        <v>70</v>
      </c>
      <c r="B57">
        <v>6076.7669230000001</v>
      </c>
      <c r="C57">
        <v>6226.8202490000003</v>
      </c>
      <c r="D57">
        <v>6347.413321</v>
      </c>
      <c r="E57">
        <v>6471.0609180000001</v>
      </c>
      <c r="F57">
        <v>6625.388438</v>
      </c>
      <c r="G57">
        <v>6796.8952239999999</v>
      </c>
      <c r="H57">
        <v>7023.7623640000002</v>
      </c>
      <c r="I57">
        <v>7512.8192779999999</v>
      </c>
      <c r="J57">
        <v>8281.0307979999998</v>
      </c>
      <c r="K57">
        <v>9048.7442100000007</v>
      </c>
      <c r="L57">
        <v>9605.9608740000003</v>
      </c>
      <c r="M57">
        <v>9997.8242879999998</v>
      </c>
      <c r="N57">
        <v>10336.53442</v>
      </c>
      <c r="O57">
        <v>10721.699430000001</v>
      </c>
      <c r="P57">
        <v>11214.3305</v>
      </c>
      <c r="Q57">
        <v>11837.144780000001</v>
      </c>
      <c r="R57">
        <v>12181.484350000001</v>
      </c>
      <c r="S57">
        <v>12510.2058</v>
      </c>
      <c r="T57">
        <v>12908.716109999999</v>
      </c>
      <c r="U57">
        <v>13380.99554</v>
      </c>
      <c r="V57">
        <v>13910.495650000001</v>
      </c>
      <c r="W57">
        <v>14477.87723</v>
      </c>
      <c r="X57">
        <v>15064.8897</v>
      </c>
      <c r="Y57">
        <v>15654.708780000001</v>
      </c>
      <c r="Z57">
        <v>16231.371940000001</v>
      </c>
      <c r="AA57">
        <v>16779.091219999998</v>
      </c>
      <c r="AB57">
        <v>17289.994030000002</v>
      </c>
      <c r="AC57">
        <v>17765.565630000001</v>
      </c>
      <c r="AD57">
        <v>18207.068619999998</v>
      </c>
      <c r="AE57">
        <v>18616.11418</v>
      </c>
      <c r="AF57">
        <v>18995.027320000001</v>
      </c>
      <c r="AG57">
        <v>19346.580239999999</v>
      </c>
      <c r="AH57">
        <v>19673.77678</v>
      </c>
      <c r="AI57">
        <v>19979.813010000002</v>
      </c>
      <c r="AJ57">
        <v>20267.97409</v>
      </c>
      <c r="AK57">
        <v>20541.57445</v>
      </c>
    </row>
    <row r="58" spans="1:37">
      <c r="A58" t="s">
        <v>71</v>
      </c>
      <c r="B58">
        <v>3674.360968</v>
      </c>
      <c r="C58">
        <v>3777.198183</v>
      </c>
      <c r="D58">
        <v>3861.1863699999999</v>
      </c>
      <c r="E58">
        <v>3960.9936280000002</v>
      </c>
      <c r="F58">
        <v>4094.042751</v>
      </c>
      <c r="G58">
        <v>4245.139948</v>
      </c>
      <c r="H58">
        <v>4472.7236929999999</v>
      </c>
      <c r="I58">
        <v>4915.8694960000003</v>
      </c>
      <c r="J58">
        <v>5557.6889030000002</v>
      </c>
      <c r="K58">
        <v>6170.0018399999999</v>
      </c>
      <c r="L58">
        <v>6622.2221639999998</v>
      </c>
      <c r="M58">
        <v>6973.0044479999997</v>
      </c>
      <c r="N58">
        <v>7295.7445660000003</v>
      </c>
      <c r="O58">
        <v>7648.9775689999997</v>
      </c>
      <c r="P58">
        <v>8067.2379129999999</v>
      </c>
      <c r="Q58">
        <v>8561.6868680000007</v>
      </c>
      <c r="R58">
        <v>8820.9794280000006</v>
      </c>
      <c r="S58">
        <v>9084.0263749999995</v>
      </c>
      <c r="T58">
        <v>9389.8904889999994</v>
      </c>
      <c r="U58">
        <v>9735.1332160000002</v>
      </c>
      <c r="V58">
        <v>10109.374760000001</v>
      </c>
      <c r="W58">
        <v>10501.93316</v>
      </c>
      <c r="X58">
        <v>10902.93139</v>
      </c>
      <c r="Y58">
        <v>11303.2675</v>
      </c>
      <c r="Z58">
        <v>11694.262849999999</v>
      </c>
      <c r="AA58">
        <v>12067.294260000001</v>
      </c>
      <c r="AB58">
        <v>12419.57034</v>
      </c>
      <c r="AC58">
        <v>12754.18903</v>
      </c>
      <c r="AD58">
        <v>13072.869640000001</v>
      </c>
      <c r="AE58">
        <v>13377.325940000001</v>
      </c>
      <c r="AF58">
        <v>13669.486199999999</v>
      </c>
      <c r="AG58">
        <v>13951.328890000001</v>
      </c>
      <c r="AH58">
        <v>14224.814410000001</v>
      </c>
      <c r="AI58">
        <v>14491.9025</v>
      </c>
      <c r="AJ58">
        <v>14754.499229999999</v>
      </c>
      <c r="AK58">
        <v>15014.445229999999</v>
      </c>
    </row>
    <row r="59" spans="1:37">
      <c r="A59" t="s">
        <v>230</v>
      </c>
      <c r="B59">
        <v>1347</v>
      </c>
      <c r="C59">
        <v>1349.378438</v>
      </c>
      <c r="D59">
        <v>1349.3336609999999</v>
      </c>
      <c r="E59">
        <v>1349.312936</v>
      </c>
      <c r="F59">
        <v>1349.5590990000001</v>
      </c>
      <c r="G59">
        <v>1349.9582800000001</v>
      </c>
      <c r="H59">
        <v>1348.8053709999999</v>
      </c>
      <c r="I59">
        <v>1346.0462339999999</v>
      </c>
      <c r="J59">
        <v>1342.0620960000001</v>
      </c>
      <c r="K59">
        <v>1337.636475</v>
      </c>
      <c r="L59">
        <v>1333.618119</v>
      </c>
      <c r="M59">
        <v>1330.711867</v>
      </c>
      <c r="N59">
        <v>1329.2199800000001</v>
      </c>
      <c r="O59">
        <v>1329.086992</v>
      </c>
      <c r="P59">
        <v>1329.9890889999999</v>
      </c>
      <c r="Q59">
        <v>1331.4325289999999</v>
      </c>
      <c r="R59">
        <v>1333.290491</v>
      </c>
      <c r="S59">
        <v>1335.509573</v>
      </c>
      <c r="T59">
        <v>1338.064093</v>
      </c>
      <c r="U59">
        <v>1340.9209189999999</v>
      </c>
      <c r="V59">
        <v>1344.0306189999999</v>
      </c>
      <c r="W59">
        <v>1347.333343</v>
      </c>
      <c r="X59">
        <v>1350.7649710000001</v>
      </c>
      <c r="Y59">
        <v>1354.259935</v>
      </c>
      <c r="Z59">
        <v>1357.7514659999999</v>
      </c>
      <c r="AA59">
        <v>1361.1707280000001</v>
      </c>
      <c r="AB59">
        <v>1364.4916880000001</v>
      </c>
      <c r="AC59">
        <v>1367.7349919999999</v>
      </c>
      <c r="AD59">
        <v>1370.9143349999999</v>
      </c>
      <c r="AE59">
        <v>1374.049066</v>
      </c>
      <c r="AF59">
        <v>1377.1639660000001</v>
      </c>
      <c r="AG59">
        <v>1380.2869169999999</v>
      </c>
      <c r="AH59">
        <v>1383.447412</v>
      </c>
      <c r="AI59">
        <v>1386.6760870000001</v>
      </c>
      <c r="AJ59">
        <v>1390.0045399999999</v>
      </c>
      <c r="AK59">
        <v>1393.465318</v>
      </c>
    </row>
    <row r="60" spans="1:37">
      <c r="A60" t="s">
        <v>231</v>
      </c>
      <c r="B60">
        <v>1201.7382500000001</v>
      </c>
      <c r="C60">
        <v>1242.4385139999999</v>
      </c>
      <c r="D60">
        <v>1286.7021030000001</v>
      </c>
      <c r="E60">
        <v>1345.8000850000001</v>
      </c>
      <c r="F60">
        <v>1422.3760460000001</v>
      </c>
      <c r="G60">
        <v>1507.3873980000001</v>
      </c>
      <c r="H60">
        <v>1562.1222479999999</v>
      </c>
      <c r="I60">
        <v>1567.8518750000001</v>
      </c>
      <c r="J60">
        <v>1540.8023109999999</v>
      </c>
      <c r="K60">
        <v>1508.0696889999999</v>
      </c>
      <c r="L60">
        <v>1488.3000440000001</v>
      </c>
      <c r="M60">
        <v>1494.3745650000001</v>
      </c>
      <c r="N60">
        <v>1534.476971</v>
      </c>
      <c r="O60">
        <v>1610.5954260000001</v>
      </c>
      <c r="P60">
        <v>1720.5060940000001</v>
      </c>
      <c r="Q60">
        <v>1856.2068059999999</v>
      </c>
      <c r="R60">
        <v>1878.0940439999999</v>
      </c>
      <c r="S60">
        <v>1906.6350709999999</v>
      </c>
      <c r="T60">
        <v>1948.7147629999999</v>
      </c>
      <c r="U60">
        <v>2003.7154459999999</v>
      </c>
      <c r="V60">
        <v>2069.4526510000001</v>
      </c>
      <c r="W60">
        <v>2143.2710569999999</v>
      </c>
      <c r="X60">
        <v>2222.23902</v>
      </c>
      <c r="Y60">
        <v>2303.1567690000002</v>
      </c>
      <c r="Z60">
        <v>2382.5163429999998</v>
      </c>
      <c r="AA60">
        <v>2456.4800799999998</v>
      </c>
      <c r="AB60">
        <v>2522.9043539999998</v>
      </c>
      <c r="AC60">
        <v>2581.6406619999998</v>
      </c>
      <c r="AD60">
        <v>2632.2817150000001</v>
      </c>
      <c r="AE60">
        <v>2674.6646850000002</v>
      </c>
      <c r="AF60">
        <v>2708.9371110000002</v>
      </c>
      <c r="AG60">
        <v>2735.4921300000001</v>
      </c>
      <c r="AH60">
        <v>2754.9211620000001</v>
      </c>
      <c r="AI60">
        <v>2768.0025580000001</v>
      </c>
      <c r="AJ60">
        <v>2775.654196</v>
      </c>
      <c r="AK60">
        <v>2778.8917219999998</v>
      </c>
    </row>
    <row r="61" spans="1:37">
      <c r="A61" t="s">
        <v>232</v>
      </c>
      <c r="B61">
        <v>1609.7706459999999</v>
      </c>
      <c r="C61">
        <v>1605.433646</v>
      </c>
      <c r="D61">
        <v>1614.974692</v>
      </c>
      <c r="E61">
        <v>1648.0399600000001</v>
      </c>
      <c r="F61">
        <v>1705.707081</v>
      </c>
      <c r="G61">
        <v>1776.0840889999999</v>
      </c>
      <c r="H61">
        <v>1969.484504</v>
      </c>
      <c r="I61">
        <v>2075.7528459999999</v>
      </c>
      <c r="J61">
        <v>2108.5276210000002</v>
      </c>
      <c r="K61">
        <v>2103.6564360000002</v>
      </c>
      <c r="L61">
        <v>2089.935504</v>
      </c>
      <c r="M61">
        <v>2091.5250890000002</v>
      </c>
      <c r="N61">
        <v>2136.6683419999999</v>
      </c>
      <c r="O61">
        <v>2232.071203</v>
      </c>
      <c r="P61">
        <v>2378.2008249999999</v>
      </c>
      <c r="Q61">
        <v>2550.268654</v>
      </c>
      <c r="R61">
        <v>2693.9268099999999</v>
      </c>
      <c r="S61">
        <v>2818.246697</v>
      </c>
      <c r="T61">
        <v>2937.9766960000002</v>
      </c>
      <c r="U61">
        <v>3057.8021180000001</v>
      </c>
      <c r="V61">
        <v>3179.0111510000002</v>
      </c>
      <c r="W61">
        <v>3300.6384400000002</v>
      </c>
      <c r="X61">
        <v>3419.8657600000001</v>
      </c>
      <c r="Y61">
        <v>3532.3877929999999</v>
      </c>
      <c r="Z61">
        <v>3632.7943369999998</v>
      </c>
      <c r="AA61">
        <v>3715.003733</v>
      </c>
      <c r="AB61">
        <v>3776.3201989999998</v>
      </c>
      <c r="AC61">
        <v>3818.3990749999998</v>
      </c>
      <c r="AD61">
        <v>3843.0878299999999</v>
      </c>
      <c r="AE61">
        <v>3852.689316</v>
      </c>
      <c r="AF61">
        <v>3849.805186</v>
      </c>
      <c r="AG61">
        <v>3837.086468</v>
      </c>
      <c r="AH61">
        <v>3817.0835000000002</v>
      </c>
      <c r="AI61">
        <v>3792.1996650000001</v>
      </c>
      <c r="AJ61">
        <v>3764.6362159999999</v>
      </c>
      <c r="AK61">
        <v>3736.3745530000001</v>
      </c>
    </row>
    <row r="62" spans="1:37">
      <c r="A62" t="s">
        <v>233</v>
      </c>
      <c r="B62">
        <v>9113.3232939999998</v>
      </c>
      <c r="C62">
        <v>9401.2680459999992</v>
      </c>
      <c r="D62">
        <v>9633.9569879999999</v>
      </c>
      <c r="E62">
        <v>9888.1628999999994</v>
      </c>
      <c r="F62">
        <v>10212.745150000001</v>
      </c>
      <c r="G62">
        <v>10574.156150000001</v>
      </c>
      <c r="H62">
        <v>11068.17222</v>
      </c>
      <c r="I62">
        <v>12038.73171</v>
      </c>
      <c r="J62">
        <v>13468.583490000001</v>
      </c>
      <c r="K62">
        <v>14867.614299999999</v>
      </c>
      <c r="L62">
        <v>15898.145920000001</v>
      </c>
      <c r="M62">
        <v>16664.81093</v>
      </c>
      <c r="N62">
        <v>17354.021079999999</v>
      </c>
      <c r="O62">
        <v>18127.48647</v>
      </c>
      <c r="P62">
        <v>19082.750680000001</v>
      </c>
      <c r="Q62">
        <v>20257.376509999998</v>
      </c>
      <c r="R62">
        <v>20857.561129999998</v>
      </c>
      <c r="S62">
        <v>21471.045529999999</v>
      </c>
      <c r="T62">
        <v>22216.716090000002</v>
      </c>
      <c r="U62">
        <v>23090.262119999999</v>
      </c>
      <c r="V62">
        <v>24061.37772</v>
      </c>
      <c r="W62">
        <v>25097.606650000002</v>
      </c>
      <c r="X62">
        <v>26168.933819999998</v>
      </c>
      <c r="Y62">
        <v>27247.830180000001</v>
      </c>
      <c r="Z62">
        <v>28308.13826</v>
      </c>
      <c r="AA62">
        <v>29323.858100000001</v>
      </c>
      <c r="AB62">
        <v>30283.764070000001</v>
      </c>
      <c r="AC62">
        <v>31192.70782</v>
      </c>
      <c r="AD62">
        <v>32053.26844</v>
      </c>
      <c r="AE62">
        <v>32868.239370000003</v>
      </c>
      <c r="AF62">
        <v>33641.346819999999</v>
      </c>
      <c r="AG62">
        <v>34376.858090000002</v>
      </c>
      <c r="AH62">
        <v>35079.333440000002</v>
      </c>
      <c r="AI62">
        <v>35753.644</v>
      </c>
      <c r="AJ62">
        <v>36404.82043</v>
      </c>
      <c r="AK62">
        <v>37037.981469999999</v>
      </c>
    </row>
    <row r="63" spans="1:37">
      <c r="A63" t="s">
        <v>234</v>
      </c>
      <c r="B63">
        <v>933.32132420000005</v>
      </c>
      <c r="C63">
        <v>967.5283776</v>
      </c>
      <c r="D63">
        <v>988.48772689999998</v>
      </c>
      <c r="E63">
        <v>1010.486302</v>
      </c>
      <c r="F63">
        <v>1038.8912519999999</v>
      </c>
      <c r="G63">
        <v>1068.977005</v>
      </c>
      <c r="H63">
        <v>1110.2687780000001</v>
      </c>
      <c r="I63">
        <v>1211.1360279999999</v>
      </c>
      <c r="J63">
        <v>1374.874538</v>
      </c>
      <c r="K63">
        <v>1549.947285</v>
      </c>
      <c r="L63">
        <v>1698.1093539999999</v>
      </c>
      <c r="M63">
        <v>1823.361817</v>
      </c>
      <c r="N63">
        <v>1937.5343600000001</v>
      </c>
      <c r="O63">
        <v>2055.3879590000001</v>
      </c>
      <c r="P63">
        <v>2188.6219379999998</v>
      </c>
      <c r="Q63">
        <v>2345.064738</v>
      </c>
      <c r="R63">
        <v>2389.0353449999998</v>
      </c>
      <c r="S63">
        <v>2451.1540850000001</v>
      </c>
      <c r="T63">
        <v>2532.4106660000002</v>
      </c>
      <c r="U63">
        <v>2628.5461700000001</v>
      </c>
      <c r="V63">
        <v>2735.3750449999998</v>
      </c>
      <c r="W63">
        <v>2849.2708980000002</v>
      </c>
      <c r="X63">
        <v>2967.0729369999999</v>
      </c>
      <c r="Y63">
        <v>3085.9341519999998</v>
      </c>
      <c r="Z63">
        <v>3203.1569199999999</v>
      </c>
      <c r="AA63">
        <v>3316.0502029999998</v>
      </c>
      <c r="AB63">
        <v>3424.0935479999998</v>
      </c>
      <c r="AC63">
        <v>3528.652564</v>
      </c>
      <c r="AD63">
        <v>3630.2097509999999</v>
      </c>
      <c r="AE63">
        <v>3729.2242540000002</v>
      </c>
      <c r="AF63">
        <v>3826.2234659999999</v>
      </c>
      <c r="AG63">
        <v>3921.7612800000002</v>
      </c>
      <c r="AH63">
        <v>4016.4068029999999</v>
      </c>
      <c r="AI63">
        <v>4110.7534649999998</v>
      </c>
      <c r="AJ63">
        <v>4205.4021540000003</v>
      </c>
      <c r="AK63">
        <v>4300.9596000000001</v>
      </c>
    </row>
    <row r="64" spans="1:37">
      <c r="A64" t="s">
        <v>238</v>
      </c>
      <c r="B64">
        <v>396.4</v>
      </c>
      <c r="C64">
        <v>407.02920949999998</v>
      </c>
      <c r="D64">
        <v>421.61483700000002</v>
      </c>
      <c r="E64">
        <v>442.14208769999999</v>
      </c>
      <c r="F64">
        <v>469.25561299999998</v>
      </c>
      <c r="G64">
        <v>501.40322029999999</v>
      </c>
      <c r="H64">
        <v>543.19078679999996</v>
      </c>
      <c r="I64">
        <v>612.70118669999999</v>
      </c>
      <c r="J64">
        <v>698.69252889999996</v>
      </c>
      <c r="K64">
        <v>764.58049189999997</v>
      </c>
      <c r="L64">
        <v>805.05745090000005</v>
      </c>
      <c r="M64">
        <v>838.3589207</v>
      </c>
      <c r="N64">
        <v>873.61986439999998</v>
      </c>
      <c r="O64">
        <v>914.48694520000004</v>
      </c>
      <c r="P64">
        <v>961.15310199999999</v>
      </c>
      <c r="Q64">
        <v>1012.171639</v>
      </c>
      <c r="R64">
        <v>1052.2585349999999</v>
      </c>
      <c r="S64">
        <v>1088.5997560000001</v>
      </c>
      <c r="T64">
        <v>1124.3717079999999</v>
      </c>
      <c r="U64">
        <v>1160.790857</v>
      </c>
      <c r="V64">
        <v>1198.227797</v>
      </c>
      <c r="W64">
        <v>1236.7240629999999</v>
      </c>
      <c r="X64">
        <v>1276.202849</v>
      </c>
      <c r="Y64">
        <v>1316.5428770000001</v>
      </c>
      <c r="Z64">
        <v>1357.592371</v>
      </c>
      <c r="AA64">
        <v>1399.1668790000001</v>
      </c>
      <c r="AB64">
        <v>1441.194657</v>
      </c>
      <c r="AC64">
        <v>1483.801232</v>
      </c>
      <c r="AD64">
        <v>1527.159872</v>
      </c>
      <c r="AE64">
        <v>1571.4286529999999</v>
      </c>
      <c r="AF64">
        <v>1616.740528</v>
      </c>
      <c r="AG64">
        <v>1663.209466</v>
      </c>
      <c r="AH64">
        <v>1710.942043</v>
      </c>
      <c r="AI64">
        <v>1760.04414</v>
      </c>
      <c r="AJ64">
        <v>1810.6209490000001</v>
      </c>
      <c r="AK64">
        <v>1862.780205</v>
      </c>
    </row>
    <row r="65" spans="1:37">
      <c r="A65" t="s">
        <v>239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240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241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242</v>
      </c>
      <c r="B68">
        <v>43</v>
      </c>
      <c r="C68">
        <v>43.23562493</v>
      </c>
      <c r="D68">
        <v>43.338918450000001</v>
      </c>
      <c r="E68">
        <v>44.423421099999999</v>
      </c>
      <c r="F68">
        <v>46.161691740000002</v>
      </c>
      <c r="G68">
        <v>47.659179739999999</v>
      </c>
      <c r="H68">
        <v>49.473733279999998</v>
      </c>
      <c r="I68">
        <v>52.374028840000001</v>
      </c>
      <c r="J68">
        <v>56.373813990000002</v>
      </c>
      <c r="K68">
        <v>60.350360369999997</v>
      </c>
      <c r="L68">
        <v>63.769451750000002</v>
      </c>
      <c r="M68">
        <v>66.932320219999994</v>
      </c>
      <c r="N68">
        <v>70.168132880000002</v>
      </c>
      <c r="O68">
        <v>73.766695139999996</v>
      </c>
      <c r="P68">
        <v>77.93744658</v>
      </c>
      <c r="Q68">
        <v>82.76717979</v>
      </c>
      <c r="R68">
        <v>87.077858390000003</v>
      </c>
      <c r="S68">
        <v>91.768360950000002</v>
      </c>
      <c r="T68">
        <v>96.951225469999997</v>
      </c>
      <c r="U68">
        <v>102.5874606</v>
      </c>
      <c r="V68">
        <v>108.59159440000001</v>
      </c>
      <c r="W68">
        <v>114.8659227</v>
      </c>
      <c r="X68">
        <v>121.31162999999999</v>
      </c>
      <c r="Y68">
        <v>127.8274777</v>
      </c>
      <c r="Z68">
        <v>134.30600820000001</v>
      </c>
      <c r="AA68">
        <v>140.62972310000001</v>
      </c>
      <c r="AB68">
        <v>146.90038000000001</v>
      </c>
      <c r="AC68">
        <v>153.31512810000001</v>
      </c>
      <c r="AD68">
        <v>159.8668739</v>
      </c>
      <c r="AE68">
        <v>166.56301730000001</v>
      </c>
      <c r="AF68">
        <v>173.4261104</v>
      </c>
      <c r="AG68">
        <v>180.48957820000001</v>
      </c>
      <c r="AH68">
        <v>187.79228209999999</v>
      </c>
      <c r="AI68">
        <v>195.3753577</v>
      </c>
      <c r="AJ68">
        <v>203.28368409999999</v>
      </c>
      <c r="AK68">
        <v>211.5658952</v>
      </c>
    </row>
    <row r="69" spans="1:37">
      <c r="A69" t="s">
        <v>475</v>
      </c>
      <c r="B69">
        <v>898</v>
      </c>
      <c r="C69">
        <v>898.47068569999999</v>
      </c>
      <c r="D69">
        <v>897.66748719999998</v>
      </c>
      <c r="E69">
        <v>897.0340731</v>
      </c>
      <c r="F69">
        <v>896.68650279999997</v>
      </c>
      <c r="G69">
        <v>896.53096310000001</v>
      </c>
      <c r="H69">
        <v>895.51468950000003</v>
      </c>
      <c r="I69">
        <v>893.58899329999997</v>
      </c>
      <c r="J69">
        <v>890.97209250000003</v>
      </c>
      <c r="K69">
        <v>888.12844389999998</v>
      </c>
      <c r="L69">
        <v>885.56405400000006</v>
      </c>
      <c r="M69">
        <v>883.69938049999996</v>
      </c>
      <c r="N69">
        <v>882.71231490000002</v>
      </c>
      <c r="O69">
        <v>882.56509170000004</v>
      </c>
      <c r="P69">
        <v>883.05822069999999</v>
      </c>
      <c r="Q69">
        <v>883.88994319999995</v>
      </c>
      <c r="R69">
        <v>884.98130260000005</v>
      </c>
      <c r="S69">
        <v>886.29824259999998</v>
      </c>
      <c r="T69">
        <v>887.82384070000001</v>
      </c>
      <c r="U69">
        <v>889.53693499999997</v>
      </c>
      <c r="V69">
        <v>891.4067063</v>
      </c>
      <c r="W69">
        <v>893.39620160000004</v>
      </c>
      <c r="X69">
        <v>895.46601989999999</v>
      </c>
      <c r="Y69">
        <v>897.57599400000004</v>
      </c>
      <c r="Z69">
        <v>899.68532040000002</v>
      </c>
      <c r="AA69">
        <v>901.75201389999995</v>
      </c>
      <c r="AB69">
        <v>903.76007519999996</v>
      </c>
      <c r="AC69">
        <v>905.72182859999998</v>
      </c>
      <c r="AD69">
        <v>907.64542289999997</v>
      </c>
      <c r="AE69">
        <v>909.542462</v>
      </c>
      <c r="AF69">
        <v>911.42786330000001</v>
      </c>
      <c r="AG69">
        <v>913.31844169999999</v>
      </c>
      <c r="AH69">
        <v>915.23200350000002</v>
      </c>
      <c r="AI69">
        <v>917.18705829999999</v>
      </c>
      <c r="AJ69">
        <v>919.20270949999997</v>
      </c>
      <c r="AK69">
        <v>921.29864099999998</v>
      </c>
    </row>
    <row r="70" spans="1:37">
      <c r="A70" t="s">
        <v>476</v>
      </c>
      <c r="B70">
        <v>1935.063719</v>
      </c>
      <c r="C70">
        <v>1955.652916</v>
      </c>
      <c r="D70">
        <v>1968.617244</v>
      </c>
      <c r="E70">
        <v>2007.1496669999999</v>
      </c>
      <c r="F70">
        <v>2089.94913</v>
      </c>
      <c r="G70">
        <v>2211.3195270000001</v>
      </c>
      <c r="H70">
        <v>2210.0221489999999</v>
      </c>
      <c r="I70">
        <v>2101.1018519999998</v>
      </c>
      <c r="J70">
        <v>1940.508965</v>
      </c>
      <c r="K70">
        <v>1795.167406</v>
      </c>
      <c r="L70">
        <v>1719.6635679999999</v>
      </c>
      <c r="M70">
        <v>1753.273635</v>
      </c>
      <c r="N70">
        <v>1917.7562129999999</v>
      </c>
      <c r="O70">
        <v>2227.2892489999999</v>
      </c>
      <c r="P70">
        <v>2686.189046</v>
      </c>
      <c r="Q70">
        <v>3266.9659230000002</v>
      </c>
      <c r="R70">
        <v>3482.0248459999998</v>
      </c>
      <c r="S70">
        <v>3577.3292820000001</v>
      </c>
      <c r="T70">
        <v>3648.5894680000001</v>
      </c>
      <c r="U70">
        <v>3736.5781659999998</v>
      </c>
      <c r="V70">
        <v>3854.3121070000002</v>
      </c>
      <c r="W70">
        <v>4001.8433249999998</v>
      </c>
      <c r="X70">
        <v>4172.7362389999998</v>
      </c>
      <c r="Y70">
        <v>4356.751929</v>
      </c>
      <c r="Z70">
        <v>4540.8053319999999</v>
      </c>
      <c r="AA70">
        <v>4709.3647099999998</v>
      </c>
      <c r="AB70">
        <v>4852.3166250000004</v>
      </c>
      <c r="AC70">
        <v>4968.8748029999997</v>
      </c>
      <c r="AD70">
        <v>5059.4067009999999</v>
      </c>
      <c r="AE70">
        <v>5124.9212799999996</v>
      </c>
      <c r="AF70">
        <v>5166.9877809999998</v>
      </c>
      <c r="AG70">
        <v>5187.5781310000002</v>
      </c>
      <c r="AH70">
        <v>5189.1250849999997</v>
      </c>
      <c r="AI70">
        <v>5174.7194069999996</v>
      </c>
      <c r="AJ70">
        <v>5147.9806989999997</v>
      </c>
      <c r="AK70">
        <v>5112.985068</v>
      </c>
    </row>
    <row r="71" spans="1:37">
      <c r="A71" t="s">
        <v>477</v>
      </c>
      <c r="B71">
        <v>2158.9362809999998</v>
      </c>
      <c r="C71">
        <v>2167.8122600000002</v>
      </c>
      <c r="D71">
        <v>2190.5086820000001</v>
      </c>
      <c r="E71">
        <v>2238.9487079999999</v>
      </c>
      <c r="F71">
        <v>2316.274731</v>
      </c>
      <c r="G71">
        <v>2408.5623799999998</v>
      </c>
      <c r="H71">
        <v>2755.6791069999999</v>
      </c>
      <c r="I71">
        <v>2875.165696</v>
      </c>
      <c r="J71">
        <v>2851.4422719999998</v>
      </c>
      <c r="K71">
        <v>2782.244991</v>
      </c>
      <c r="L71">
        <v>2723.0239459999998</v>
      </c>
      <c r="M71">
        <v>2704.8548329999999</v>
      </c>
      <c r="N71">
        <v>2764.7355050000001</v>
      </c>
      <c r="O71">
        <v>2903.0446080000002</v>
      </c>
      <c r="P71">
        <v>3115.1766550000002</v>
      </c>
      <c r="Q71">
        <v>3351.6348459999999</v>
      </c>
      <c r="R71">
        <v>3531.0434420000001</v>
      </c>
      <c r="S71">
        <v>3685.6930870000001</v>
      </c>
      <c r="T71">
        <v>3837.1837959999998</v>
      </c>
      <c r="U71">
        <v>3991.7935870000001</v>
      </c>
      <c r="V71">
        <v>4150.5817660000002</v>
      </c>
      <c r="W71">
        <v>4311.4316090000002</v>
      </c>
      <c r="X71">
        <v>4469.7413399999996</v>
      </c>
      <c r="Y71">
        <v>4619.0076559999998</v>
      </c>
      <c r="Z71">
        <v>4751.4271349999999</v>
      </c>
      <c r="AA71">
        <v>4858.5748979999998</v>
      </c>
      <c r="AB71">
        <v>4937.3429660000002</v>
      </c>
      <c r="AC71">
        <v>4991.311635</v>
      </c>
      <c r="AD71">
        <v>5024.3126949999996</v>
      </c>
      <c r="AE71">
        <v>5040.5788590000002</v>
      </c>
      <c r="AF71">
        <v>5044.5340900000001</v>
      </c>
      <c r="AG71">
        <v>5040.5394390000001</v>
      </c>
      <c r="AH71">
        <v>5032.8013929999997</v>
      </c>
      <c r="AI71">
        <v>5025.4125780000004</v>
      </c>
      <c r="AJ71">
        <v>5022.3576460000004</v>
      </c>
      <c r="AK71">
        <v>5027.5709999999999</v>
      </c>
    </row>
    <row r="72" spans="1:37">
      <c r="A72" t="s">
        <v>478</v>
      </c>
      <c r="B72">
        <v>2540</v>
      </c>
      <c r="C72">
        <v>2620.1599930000002</v>
      </c>
      <c r="D72">
        <v>2685.9401910000001</v>
      </c>
      <c r="E72">
        <v>2753.4963250000001</v>
      </c>
      <c r="F72">
        <v>2837.579076</v>
      </c>
      <c r="G72">
        <v>2930.8924940000002</v>
      </c>
      <c r="H72">
        <v>3055.0267309999999</v>
      </c>
      <c r="I72">
        <v>3321.414761</v>
      </c>
      <c r="J72">
        <v>3738.82953</v>
      </c>
      <c r="K72">
        <v>4156.1654099999996</v>
      </c>
      <c r="L72">
        <v>4459.882071</v>
      </c>
      <c r="M72">
        <v>4673.8696490000002</v>
      </c>
      <c r="N72">
        <v>4858.4038280000004</v>
      </c>
      <c r="O72">
        <v>5067.1959710000001</v>
      </c>
      <c r="P72">
        <v>5333.3187790000002</v>
      </c>
      <c r="Q72">
        <v>5669.3218820000002</v>
      </c>
      <c r="R72">
        <v>5854.2909529999997</v>
      </c>
      <c r="S72">
        <v>6030.5662609999999</v>
      </c>
      <c r="T72">
        <v>6244.3907749999998</v>
      </c>
      <c r="U72">
        <v>6497.9419520000001</v>
      </c>
      <c r="V72">
        <v>6782.3027979999997</v>
      </c>
      <c r="W72">
        <v>7087.0550679999997</v>
      </c>
      <c r="X72">
        <v>7402.3724339999999</v>
      </c>
      <c r="Y72">
        <v>7719.2006270000002</v>
      </c>
      <c r="Z72">
        <v>8028.9523710000003</v>
      </c>
      <c r="AA72">
        <v>8323.1371629999994</v>
      </c>
      <c r="AB72">
        <v>8597.5226889999994</v>
      </c>
      <c r="AC72">
        <v>8852.9098599999998</v>
      </c>
      <c r="AD72">
        <v>9089.9783310000003</v>
      </c>
      <c r="AE72">
        <v>9309.5872899999995</v>
      </c>
      <c r="AF72">
        <v>9512.9752229999995</v>
      </c>
      <c r="AG72">
        <v>9701.6189429999995</v>
      </c>
      <c r="AH72">
        <v>9877.1187129999998</v>
      </c>
      <c r="AI72">
        <v>10041.177369999999</v>
      </c>
      <c r="AJ72">
        <v>10195.54502</v>
      </c>
      <c r="AK72">
        <v>10341.987010000001</v>
      </c>
    </row>
    <row r="73" spans="1:37">
      <c r="A73" t="s">
        <v>72</v>
      </c>
      <c r="B73">
        <v>1347</v>
      </c>
      <c r="C73">
        <v>1349.378438</v>
      </c>
      <c r="D73">
        <v>1349.3336609999999</v>
      </c>
      <c r="E73">
        <v>1349.312936</v>
      </c>
      <c r="F73">
        <v>1349.5590990000001</v>
      </c>
      <c r="G73">
        <v>1349.9582800000001</v>
      </c>
      <c r="H73">
        <v>1348.8053709999999</v>
      </c>
      <c r="I73">
        <v>1346.0462339999999</v>
      </c>
      <c r="J73">
        <v>1342.0620960000001</v>
      </c>
      <c r="K73">
        <v>1337.636475</v>
      </c>
      <c r="L73">
        <v>1333.618119</v>
      </c>
      <c r="M73">
        <v>1330.711867</v>
      </c>
      <c r="N73">
        <v>1329.2199800000001</v>
      </c>
      <c r="O73">
        <v>1329.086992</v>
      </c>
      <c r="P73">
        <v>1329.9890889999999</v>
      </c>
      <c r="Q73">
        <v>1331.4325289999999</v>
      </c>
      <c r="R73">
        <v>1333.290491</v>
      </c>
      <c r="S73">
        <v>1335.509573</v>
      </c>
      <c r="T73">
        <v>1338.064093</v>
      </c>
      <c r="U73">
        <v>1340.9209189999999</v>
      </c>
      <c r="V73">
        <v>1344.0306189999999</v>
      </c>
      <c r="W73">
        <v>1347.333343</v>
      </c>
      <c r="X73">
        <v>1350.7649710000001</v>
      </c>
      <c r="Y73">
        <v>1354.259935</v>
      </c>
      <c r="Z73">
        <v>1357.7514659999999</v>
      </c>
      <c r="AA73">
        <v>1361.1707280000001</v>
      </c>
      <c r="AB73">
        <v>1364.4916880000001</v>
      </c>
      <c r="AC73">
        <v>1367.7349919999999</v>
      </c>
      <c r="AD73">
        <v>1370.9143349999999</v>
      </c>
      <c r="AE73">
        <v>1374.049066</v>
      </c>
      <c r="AF73">
        <v>1377.1639660000001</v>
      </c>
      <c r="AG73">
        <v>1380.2869169999999</v>
      </c>
      <c r="AH73">
        <v>1383.447412</v>
      </c>
      <c r="AI73">
        <v>1386.6760870000001</v>
      </c>
      <c r="AJ73">
        <v>1390.0045399999999</v>
      </c>
      <c r="AK73">
        <v>1393.465318</v>
      </c>
    </row>
    <row r="74" spans="1:37">
      <c r="A74" t="s">
        <v>73</v>
      </c>
      <c r="B74">
        <v>528.4202659</v>
      </c>
      <c r="C74">
        <v>546.89927060000002</v>
      </c>
      <c r="D74">
        <v>567.18085640000004</v>
      </c>
      <c r="E74">
        <v>593.72151359999998</v>
      </c>
      <c r="F74">
        <v>628.0471794</v>
      </c>
      <c r="G74">
        <v>666.66867449999995</v>
      </c>
      <c r="H74">
        <v>696.62061010000002</v>
      </c>
      <c r="I74">
        <v>704.9656076</v>
      </c>
      <c r="J74">
        <v>698.41929319999997</v>
      </c>
      <c r="K74">
        <v>689.50460439999995</v>
      </c>
      <c r="L74">
        <v>686.26353570000003</v>
      </c>
      <c r="M74">
        <v>693.72046160000002</v>
      </c>
      <c r="N74">
        <v>715.4052461</v>
      </c>
      <c r="O74">
        <v>752.18386399999997</v>
      </c>
      <c r="P74">
        <v>803.12241170000004</v>
      </c>
      <c r="Q74">
        <v>864.64822249999997</v>
      </c>
      <c r="R74">
        <v>872.87225669999998</v>
      </c>
      <c r="S74">
        <v>885.49139179999997</v>
      </c>
      <c r="T74">
        <v>904.30964410000001</v>
      </c>
      <c r="U74">
        <v>928.44077030000005</v>
      </c>
      <c r="V74">
        <v>956.78214439999999</v>
      </c>
      <c r="W74">
        <v>988.2099978</v>
      </c>
      <c r="X74">
        <v>1021.51998</v>
      </c>
      <c r="Y74">
        <v>1055.3792940000001</v>
      </c>
      <c r="Z74">
        <v>1088.299581</v>
      </c>
      <c r="AA74">
        <v>1118.6333689999999</v>
      </c>
      <c r="AB74">
        <v>1145.4285930000001</v>
      </c>
      <c r="AC74">
        <v>1168.6184940000001</v>
      </c>
      <c r="AD74">
        <v>1188.093284</v>
      </c>
      <c r="AE74">
        <v>1203.832574</v>
      </c>
      <c r="AF74">
        <v>1215.9352449999999</v>
      </c>
      <c r="AG74">
        <v>1224.5951889999999</v>
      </c>
      <c r="AH74">
        <v>1230.0844830000001</v>
      </c>
      <c r="AI74">
        <v>1232.7518459999999</v>
      </c>
      <c r="AJ74">
        <v>1233.001548</v>
      </c>
      <c r="AK74">
        <v>1231.275382</v>
      </c>
    </row>
    <row r="75" spans="1:37">
      <c r="A75" t="s">
        <v>74</v>
      </c>
      <c r="B75">
        <v>383.52089660000001</v>
      </c>
      <c r="C75">
        <v>397.4628404</v>
      </c>
      <c r="D75">
        <v>413.5415524</v>
      </c>
      <c r="E75">
        <v>435.24441789999997</v>
      </c>
      <c r="F75">
        <v>463.20563060000001</v>
      </c>
      <c r="G75">
        <v>494.39029440000002</v>
      </c>
      <c r="H75">
        <v>514.19688550000001</v>
      </c>
      <c r="I75">
        <v>519.42176659999996</v>
      </c>
      <c r="J75">
        <v>514.08252140000002</v>
      </c>
      <c r="K75">
        <v>505.77429640000003</v>
      </c>
      <c r="L75">
        <v>501.28227809999998</v>
      </c>
      <c r="M75">
        <v>506.11644480000001</v>
      </c>
      <c r="N75">
        <v>523.65141349999999</v>
      </c>
      <c r="O75">
        <v>555.17880449999996</v>
      </c>
      <c r="P75">
        <v>600.42769290000001</v>
      </c>
      <c r="Q75">
        <v>657.04743810000002</v>
      </c>
      <c r="R75">
        <v>669.56298700000002</v>
      </c>
      <c r="S75">
        <v>681.46409730000005</v>
      </c>
      <c r="T75">
        <v>697.68710520000002</v>
      </c>
      <c r="U75">
        <v>719.12071230000004</v>
      </c>
      <c r="V75">
        <v>745.26360690000001</v>
      </c>
      <c r="W75">
        <v>775.11504460000003</v>
      </c>
      <c r="X75">
        <v>807.48122220000005</v>
      </c>
      <c r="Y75">
        <v>841.06446330000006</v>
      </c>
      <c r="Z75">
        <v>874.46736880000003</v>
      </c>
      <c r="AA75">
        <v>906.17880149999996</v>
      </c>
      <c r="AB75">
        <v>935.32525550000003</v>
      </c>
      <c r="AC75">
        <v>961.79167210000003</v>
      </c>
      <c r="AD75">
        <v>985.37342360000002</v>
      </c>
      <c r="AE75">
        <v>1005.96552</v>
      </c>
      <c r="AF75">
        <v>1023.583167</v>
      </c>
      <c r="AG75">
        <v>1038.3395849999999</v>
      </c>
      <c r="AH75">
        <v>1050.430345</v>
      </c>
      <c r="AI75">
        <v>1060.1291040000001</v>
      </c>
      <c r="AJ75">
        <v>1067.770327</v>
      </c>
      <c r="AK75">
        <v>1073.733739</v>
      </c>
    </row>
    <row r="76" spans="1:37">
      <c r="A76" t="s">
        <v>75</v>
      </c>
      <c r="B76">
        <v>255.19935469999999</v>
      </c>
      <c r="C76">
        <v>262.36512140000002</v>
      </c>
      <c r="D76">
        <v>269.08645250000001</v>
      </c>
      <c r="E76">
        <v>278.52039619999999</v>
      </c>
      <c r="F76">
        <v>291.0447059</v>
      </c>
      <c r="G76">
        <v>304.24757790000001</v>
      </c>
      <c r="H76">
        <v>308.28628279999998</v>
      </c>
      <c r="I76">
        <v>299.5391659</v>
      </c>
      <c r="J76">
        <v>283.04649510000002</v>
      </c>
      <c r="K76">
        <v>266.49302469999998</v>
      </c>
      <c r="L76">
        <v>253.81267410000001</v>
      </c>
      <c r="M76">
        <v>246.71325350000001</v>
      </c>
      <c r="N76">
        <v>245.93027660000001</v>
      </c>
      <c r="O76">
        <v>251.03165680000001</v>
      </c>
      <c r="P76">
        <v>260.93976090000001</v>
      </c>
      <c r="Q76">
        <v>273.77629949999999</v>
      </c>
      <c r="R76">
        <v>272.45560929999999</v>
      </c>
      <c r="S76">
        <v>274.09639069999997</v>
      </c>
      <c r="T76">
        <v>278.47153229999998</v>
      </c>
      <c r="U76">
        <v>284.90900440000001</v>
      </c>
      <c r="V76">
        <v>292.85496110000003</v>
      </c>
      <c r="W76">
        <v>301.83222699999999</v>
      </c>
      <c r="X76">
        <v>311.37809959999998</v>
      </c>
      <c r="Y76">
        <v>321.00982549999998</v>
      </c>
      <c r="Z76">
        <v>330.20831579999998</v>
      </c>
      <c r="AA76">
        <v>338.41496219999999</v>
      </c>
      <c r="AB76">
        <v>345.38961460000002</v>
      </c>
      <c r="AC76">
        <v>351.18157830000001</v>
      </c>
      <c r="AD76">
        <v>355.71402030000002</v>
      </c>
      <c r="AE76">
        <v>358.95559580000003</v>
      </c>
      <c r="AF76">
        <v>360.93449090000001</v>
      </c>
      <c r="AG76">
        <v>361.72306780000002</v>
      </c>
      <c r="AH76">
        <v>361.42503850000003</v>
      </c>
      <c r="AI76">
        <v>360.17015609999999</v>
      </c>
      <c r="AJ76">
        <v>358.1063633</v>
      </c>
      <c r="AK76">
        <v>355.39256390000003</v>
      </c>
    </row>
    <row r="77" spans="1:37">
      <c r="A77" t="s">
        <v>76</v>
      </c>
      <c r="B77">
        <v>16.827941209999999</v>
      </c>
      <c r="C77">
        <v>17.171510569999999</v>
      </c>
      <c r="D77">
        <v>17.50613895</v>
      </c>
      <c r="E77">
        <v>17.87030665</v>
      </c>
      <c r="F77">
        <v>18.299023940000001</v>
      </c>
      <c r="G77">
        <v>18.76838893</v>
      </c>
      <c r="H77">
        <v>18.630176819999999</v>
      </c>
      <c r="I77">
        <v>18.145400129999999</v>
      </c>
      <c r="J77">
        <v>17.574200600000001</v>
      </c>
      <c r="K77">
        <v>16.95546513</v>
      </c>
      <c r="L77">
        <v>16.30591553</v>
      </c>
      <c r="M77">
        <v>15.81996665</v>
      </c>
      <c r="N77">
        <v>15.661959939999999</v>
      </c>
      <c r="O77">
        <v>15.8900419</v>
      </c>
      <c r="P77">
        <v>16.485702419999999</v>
      </c>
      <c r="Q77">
        <v>17.361161979999999</v>
      </c>
      <c r="R77">
        <v>18.024530009999999</v>
      </c>
      <c r="S77">
        <v>18.73632083</v>
      </c>
      <c r="T77">
        <v>19.589467710000001</v>
      </c>
      <c r="U77">
        <v>20.593619369999999</v>
      </c>
      <c r="V77">
        <v>21.73387434</v>
      </c>
      <c r="W77">
        <v>22.987733540000001</v>
      </c>
      <c r="X77">
        <v>24.328163889999999</v>
      </c>
      <c r="Y77">
        <v>25.723381920000001</v>
      </c>
      <c r="Z77">
        <v>27.13578648</v>
      </c>
      <c r="AA77">
        <v>28.520940289999999</v>
      </c>
      <c r="AB77">
        <v>29.84369178</v>
      </c>
      <c r="AC77">
        <v>31.086601949999999</v>
      </c>
      <c r="AD77">
        <v>32.235028110000002</v>
      </c>
      <c r="AE77">
        <v>33.279544129999998</v>
      </c>
      <c r="AF77">
        <v>34.216358980000003</v>
      </c>
      <c r="AG77">
        <v>35.046131299999999</v>
      </c>
      <c r="AH77">
        <v>35.773090320000001</v>
      </c>
      <c r="AI77">
        <v>36.404869230000003</v>
      </c>
      <c r="AJ77">
        <v>36.951898909999997</v>
      </c>
      <c r="AK77">
        <v>37.42682568</v>
      </c>
    </row>
    <row r="78" spans="1:37">
      <c r="A78" t="s">
        <v>77</v>
      </c>
      <c r="B78">
        <v>17.76979171</v>
      </c>
      <c r="C78">
        <v>18.53977102</v>
      </c>
      <c r="D78">
        <v>19.387102479999999</v>
      </c>
      <c r="E78">
        <v>20.443450930000001</v>
      </c>
      <c r="F78">
        <v>21.779505910000001</v>
      </c>
      <c r="G78">
        <v>23.312462539999999</v>
      </c>
      <c r="H78">
        <v>24.3882923</v>
      </c>
      <c r="I78">
        <v>25.779934879999999</v>
      </c>
      <c r="J78">
        <v>27.679800190000002</v>
      </c>
      <c r="K78">
        <v>29.342298549999999</v>
      </c>
      <c r="L78">
        <v>30.635641</v>
      </c>
      <c r="M78">
        <v>32.004438069999999</v>
      </c>
      <c r="N78">
        <v>33.828075040000002</v>
      </c>
      <c r="O78">
        <v>36.311058879999997</v>
      </c>
      <c r="P78">
        <v>39.530526160000001</v>
      </c>
      <c r="Q78">
        <v>43.373684189999999</v>
      </c>
      <c r="R78">
        <v>45.178661499999997</v>
      </c>
      <c r="S78">
        <v>46.846870850000002</v>
      </c>
      <c r="T78">
        <v>48.657013970000001</v>
      </c>
      <c r="U78">
        <v>50.651339810000003</v>
      </c>
      <c r="V78">
        <v>52.818064309999997</v>
      </c>
      <c r="W78">
        <v>55.126054320000001</v>
      </c>
      <c r="X78">
        <v>57.531554020000002</v>
      </c>
      <c r="Y78">
        <v>59.979803760000003</v>
      </c>
      <c r="Z78">
        <v>62.405291689999999</v>
      </c>
      <c r="AA78">
        <v>64.732006679999998</v>
      </c>
      <c r="AB78">
        <v>66.917198279999994</v>
      </c>
      <c r="AC78">
        <v>68.962315250000003</v>
      </c>
      <c r="AD78">
        <v>70.86595896</v>
      </c>
      <c r="AE78">
        <v>72.631451319999996</v>
      </c>
      <c r="AF78">
        <v>74.267848529999995</v>
      </c>
      <c r="AG78">
        <v>75.788157220000002</v>
      </c>
      <c r="AH78">
        <v>77.208205019999994</v>
      </c>
      <c r="AI78">
        <v>78.546583139999996</v>
      </c>
      <c r="AJ78">
        <v>79.824058899999997</v>
      </c>
      <c r="AK78">
        <v>81.063211589999995</v>
      </c>
    </row>
    <row r="79" spans="1:37">
      <c r="A79" t="s">
        <v>78</v>
      </c>
      <c r="B79">
        <v>1284.6315030000001</v>
      </c>
      <c r="C79">
        <v>1279.383632</v>
      </c>
      <c r="D79">
        <v>1286.463405</v>
      </c>
      <c r="E79">
        <v>1313.1975500000001</v>
      </c>
      <c r="F79">
        <v>1360.240098</v>
      </c>
      <c r="G79">
        <v>1417.917502</v>
      </c>
      <c r="H79">
        <v>1577.467087</v>
      </c>
      <c r="I79">
        <v>1650.1903620000001</v>
      </c>
      <c r="J79">
        <v>1649.9358609999999</v>
      </c>
      <c r="K79">
        <v>1621.175868</v>
      </c>
      <c r="L79">
        <v>1594.571668</v>
      </c>
      <c r="M79">
        <v>1586.2820589999999</v>
      </c>
      <c r="N79">
        <v>1615.872083</v>
      </c>
      <c r="O79">
        <v>1685.8174590000001</v>
      </c>
      <c r="P79">
        <v>1794.743661</v>
      </c>
      <c r="Q79">
        <v>1921.184111</v>
      </c>
      <c r="R79">
        <v>2028.5922149999999</v>
      </c>
      <c r="S79">
        <v>2121.5483180000001</v>
      </c>
      <c r="T79">
        <v>2210.2360829999998</v>
      </c>
      <c r="U79">
        <v>2298.292465</v>
      </c>
      <c r="V79">
        <v>2386.9860899999999</v>
      </c>
      <c r="W79">
        <v>2475.8007189999998</v>
      </c>
      <c r="X79">
        <v>2562.6656389999998</v>
      </c>
      <c r="Y79">
        <v>2644.2372319999999</v>
      </c>
      <c r="Z79">
        <v>2716.2244089999999</v>
      </c>
      <c r="AA79">
        <v>2773.765359</v>
      </c>
      <c r="AB79">
        <v>2814.683043</v>
      </c>
      <c r="AC79">
        <v>2840.3023229999999</v>
      </c>
      <c r="AD79">
        <v>2852.1372339999998</v>
      </c>
      <c r="AE79">
        <v>2852.0471090000001</v>
      </c>
      <c r="AF79">
        <v>2842.1108899999999</v>
      </c>
      <c r="AG79">
        <v>2824.4363360000002</v>
      </c>
      <c r="AH79">
        <v>2801.0441919999998</v>
      </c>
      <c r="AI79">
        <v>2773.8323650000002</v>
      </c>
      <c r="AJ79">
        <v>2744.5323389999999</v>
      </c>
      <c r="AK79">
        <v>2714.6949249999998</v>
      </c>
    </row>
    <row r="80" spans="1:37">
      <c r="A80" t="s">
        <v>79</v>
      </c>
      <c r="B80">
        <v>11.434626509999999</v>
      </c>
      <c r="C80">
        <v>11.36783361</v>
      </c>
      <c r="D80">
        <v>11.36307577</v>
      </c>
      <c r="E80">
        <v>11.50192118</v>
      </c>
      <c r="F80">
        <v>11.781363580000001</v>
      </c>
      <c r="G80">
        <v>12.108510389999999</v>
      </c>
      <c r="H80">
        <v>12.36787805</v>
      </c>
      <c r="I80">
        <v>12.204991229999999</v>
      </c>
      <c r="J80">
        <v>11.75245177</v>
      </c>
      <c r="K80">
        <v>11.21513354</v>
      </c>
      <c r="L80">
        <v>10.758415919999999</v>
      </c>
      <c r="M80">
        <v>10.496742960000001</v>
      </c>
      <c r="N80">
        <v>10.49959677</v>
      </c>
      <c r="O80">
        <v>10.771551499999999</v>
      </c>
      <c r="P80">
        <v>11.28786951</v>
      </c>
      <c r="Q80">
        <v>11.96524166</v>
      </c>
      <c r="R80">
        <v>12.521037079999999</v>
      </c>
      <c r="S80">
        <v>13.029810210000001</v>
      </c>
      <c r="T80">
        <v>13.600399469999999</v>
      </c>
      <c r="U80">
        <v>14.2642685</v>
      </c>
      <c r="V80">
        <v>15.022115230000001</v>
      </c>
      <c r="W80">
        <v>15.86087835</v>
      </c>
      <c r="X80">
        <v>16.760140889999999</v>
      </c>
      <c r="Y80">
        <v>17.694285099999998</v>
      </c>
      <c r="Z80">
        <v>18.632891170000001</v>
      </c>
      <c r="AA80">
        <v>19.540776000000001</v>
      </c>
      <c r="AB80">
        <v>20.39633036</v>
      </c>
      <c r="AC80">
        <v>21.196365</v>
      </c>
      <c r="AD80">
        <v>21.936639530000001</v>
      </c>
      <c r="AE80">
        <v>22.615628780000002</v>
      </c>
      <c r="AF80">
        <v>23.234760040000001</v>
      </c>
      <c r="AG80">
        <v>23.797765829999999</v>
      </c>
      <c r="AH80">
        <v>24.31023532</v>
      </c>
      <c r="AI80">
        <v>24.779483160000002</v>
      </c>
      <c r="AJ80">
        <v>25.214166649999999</v>
      </c>
      <c r="AK80">
        <v>25.623974350000001</v>
      </c>
    </row>
    <row r="81" spans="1:37">
      <c r="A81" t="s">
        <v>80</v>
      </c>
      <c r="B81">
        <v>94.407346700000005</v>
      </c>
      <c r="C81">
        <v>94.006727470000001</v>
      </c>
      <c r="D81">
        <v>94.181866119999995</v>
      </c>
      <c r="E81">
        <v>95.828513849999993</v>
      </c>
      <c r="F81">
        <v>98.828438410000004</v>
      </c>
      <c r="G81">
        <v>102.1689192</v>
      </c>
      <c r="H81">
        <v>113.0194048</v>
      </c>
      <c r="I81">
        <v>116.6001285</v>
      </c>
      <c r="J81">
        <v>114.5695296</v>
      </c>
      <c r="K81">
        <v>110.38943759999999</v>
      </c>
      <c r="L81">
        <v>106.40294969999999</v>
      </c>
      <c r="M81">
        <v>103.904887</v>
      </c>
      <c r="N81">
        <v>104.29704889999999</v>
      </c>
      <c r="O81">
        <v>107.62712449999999</v>
      </c>
      <c r="P81">
        <v>113.6959859</v>
      </c>
      <c r="Q81">
        <v>120.9486962</v>
      </c>
      <c r="R81">
        <v>126.4759269</v>
      </c>
      <c r="S81">
        <v>131.2666399</v>
      </c>
      <c r="T81">
        <v>135.98297690000001</v>
      </c>
      <c r="U81">
        <v>140.78864899999999</v>
      </c>
      <c r="V81">
        <v>145.696065</v>
      </c>
      <c r="W81">
        <v>150.6158451</v>
      </c>
      <c r="X81">
        <v>155.3735575</v>
      </c>
      <c r="Y81">
        <v>159.7264677</v>
      </c>
      <c r="Z81">
        <v>163.38271649999999</v>
      </c>
      <c r="AA81">
        <v>166.02453310000001</v>
      </c>
      <c r="AB81">
        <v>167.550118</v>
      </c>
      <c r="AC81">
        <v>168.08374409999999</v>
      </c>
      <c r="AD81">
        <v>167.7144193</v>
      </c>
      <c r="AE81">
        <v>166.5612568</v>
      </c>
      <c r="AF81">
        <v>164.7657428</v>
      </c>
      <c r="AG81">
        <v>162.47472529999999</v>
      </c>
      <c r="AH81">
        <v>159.82914629999999</v>
      </c>
      <c r="AI81">
        <v>156.9596665</v>
      </c>
      <c r="AJ81">
        <v>153.9835846</v>
      </c>
      <c r="AK81">
        <v>151.00371480000001</v>
      </c>
    </row>
    <row r="82" spans="1:37">
      <c r="A82" t="s">
        <v>81</v>
      </c>
      <c r="B82">
        <v>0.18474214159999999</v>
      </c>
      <c r="C82">
        <v>0.1900217994</v>
      </c>
      <c r="D82">
        <v>0.19694405910000001</v>
      </c>
      <c r="E82">
        <v>0.20555362660000001</v>
      </c>
      <c r="F82">
        <v>0.2159536333</v>
      </c>
      <c r="G82">
        <v>0.22779233509999999</v>
      </c>
      <c r="H82">
        <v>0.2580639274</v>
      </c>
      <c r="I82">
        <v>0.27897678209999999</v>
      </c>
      <c r="J82">
        <v>0.29269820200000002</v>
      </c>
      <c r="K82">
        <v>0.3004058469</v>
      </c>
      <c r="L82">
        <v>0.3039305591</v>
      </c>
      <c r="M82">
        <v>0.30812024049999998</v>
      </c>
      <c r="N82">
        <v>0.31949612189999999</v>
      </c>
      <c r="O82">
        <v>0.34081725979999999</v>
      </c>
      <c r="P82">
        <v>0.37372775180000001</v>
      </c>
      <c r="Q82">
        <v>0.41509757000000003</v>
      </c>
      <c r="R82">
        <v>0.44349610179999999</v>
      </c>
      <c r="S82">
        <v>0.46638899160000002</v>
      </c>
      <c r="T82">
        <v>0.48770516800000002</v>
      </c>
      <c r="U82">
        <v>0.50892066290000004</v>
      </c>
      <c r="V82">
        <v>0.53038759930000001</v>
      </c>
      <c r="W82">
        <v>0.55186971789999995</v>
      </c>
      <c r="X82">
        <v>0.57274980990000002</v>
      </c>
      <c r="Y82">
        <v>0.59214139239999997</v>
      </c>
      <c r="Z82">
        <v>0.60897247269999999</v>
      </c>
      <c r="AA82">
        <v>0.62207079480000005</v>
      </c>
      <c r="AB82">
        <v>0.63077795719999996</v>
      </c>
      <c r="AC82">
        <v>0.63521179350000001</v>
      </c>
      <c r="AD82">
        <v>0.63570173370000005</v>
      </c>
      <c r="AE82">
        <v>0.63275002589999996</v>
      </c>
      <c r="AF82">
        <v>0.62696211800000001</v>
      </c>
      <c r="AG82">
        <v>0.61896738159999998</v>
      </c>
      <c r="AH82">
        <v>0.60936856589999999</v>
      </c>
      <c r="AI82">
        <v>0.59872172720000005</v>
      </c>
      <c r="AJ82">
        <v>0.58752154580000004</v>
      </c>
      <c r="AK82">
        <v>0.57619656149999998</v>
      </c>
    </row>
    <row r="83" spans="1:37">
      <c r="A83" t="s">
        <v>82</v>
      </c>
      <c r="B83">
        <v>219.11242780000001</v>
      </c>
      <c r="C83">
        <v>220.48543190000001</v>
      </c>
      <c r="D83">
        <v>222.76940049999999</v>
      </c>
      <c r="E83">
        <v>227.30642119999999</v>
      </c>
      <c r="F83">
        <v>234.64122760000001</v>
      </c>
      <c r="G83">
        <v>243.66136510000001</v>
      </c>
      <c r="H83">
        <v>266.37207000000001</v>
      </c>
      <c r="I83">
        <v>296.47838810000002</v>
      </c>
      <c r="J83">
        <v>331.9770805</v>
      </c>
      <c r="K83">
        <v>360.57559149999997</v>
      </c>
      <c r="L83">
        <v>377.89854050000002</v>
      </c>
      <c r="M83">
        <v>390.5332803</v>
      </c>
      <c r="N83">
        <v>405.68011689999997</v>
      </c>
      <c r="O83">
        <v>427.51425030000001</v>
      </c>
      <c r="P83">
        <v>458.099581</v>
      </c>
      <c r="Q83">
        <v>495.75550700000002</v>
      </c>
      <c r="R83">
        <v>525.89413460000003</v>
      </c>
      <c r="S83">
        <v>551.93553959999997</v>
      </c>
      <c r="T83">
        <v>577.66953179999996</v>
      </c>
      <c r="U83">
        <v>603.9478153</v>
      </c>
      <c r="V83">
        <v>630.77649359999998</v>
      </c>
      <c r="W83">
        <v>657.80912850000004</v>
      </c>
      <c r="X83">
        <v>684.4936735</v>
      </c>
      <c r="Y83">
        <v>710.13766629999998</v>
      </c>
      <c r="Z83">
        <v>733.94534780000004</v>
      </c>
      <c r="AA83">
        <v>755.05099380000001</v>
      </c>
      <c r="AB83">
        <v>773.0599297</v>
      </c>
      <c r="AC83">
        <v>788.18143139999995</v>
      </c>
      <c r="AD83">
        <v>800.66383589999998</v>
      </c>
      <c r="AE83">
        <v>810.83257140000001</v>
      </c>
      <c r="AF83">
        <v>819.06683120000002</v>
      </c>
      <c r="AG83">
        <v>825.75867330000005</v>
      </c>
      <c r="AH83">
        <v>831.29055730000005</v>
      </c>
      <c r="AI83">
        <v>836.02942870000004</v>
      </c>
      <c r="AJ83">
        <v>840.31860359999996</v>
      </c>
      <c r="AK83">
        <v>844.47574229999998</v>
      </c>
    </row>
    <row r="84" spans="1:37">
      <c r="A84" t="s">
        <v>83</v>
      </c>
      <c r="B84">
        <v>839.61827530000005</v>
      </c>
      <c r="C84">
        <v>872.12696500000004</v>
      </c>
      <c r="D84">
        <v>897.60282989999996</v>
      </c>
      <c r="E84">
        <v>927.68692060000001</v>
      </c>
      <c r="F84">
        <v>966.39782939999998</v>
      </c>
      <c r="G84">
        <v>1008.483202</v>
      </c>
      <c r="H84">
        <v>1058.9805449999999</v>
      </c>
      <c r="I84">
        <v>1116.2711569999999</v>
      </c>
      <c r="J84">
        <v>1165.0791079999999</v>
      </c>
      <c r="K84">
        <v>1208.195747</v>
      </c>
      <c r="L84">
        <v>1243.1598509999999</v>
      </c>
      <c r="M84">
        <v>1276.810669</v>
      </c>
      <c r="N84">
        <v>1316.612402</v>
      </c>
      <c r="O84">
        <v>1369.7894100000001</v>
      </c>
      <c r="P84">
        <v>1440.053269</v>
      </c>
      <c r="Q84">
        <v>1529.0883409999999</v>
      </c>
      <c r="R84">
        <v>1558.778376</v>
      </c>
      <c r="S84">
        <v>1605.3756969999999</v>
      </c>
      <c r="T84">
        <v>1668.3855659999999</v>
      </c>
      <c r="U84">
        <v>1744.7430890000001</v>
      </c>
      <c r="V84">
        <v>1831.6020490000001</v>
      </c>
      <c r="W84">
        <v>1926.5079490000001</v>
      </c>
      <c r="X84">
        <v>2027.265705</v>
      </c>
      <c r="Y84">
        <v>2131.7966259999998</v>
      </c>
      <c r="Z84">
        <v>2238.0048569999999</v>
      </c>
      <c r="AA84">
        <v>2343.666256</v>
      </c>
      <c r="AB84">
        <v>2447.90787</v>
      </c>
      <c r="AC84">
        <v>2551.1743940000001</v>
      </c>
      <c r="AD84">
        <v>2653.3685949999999</v>
      </c>
      <c r="AE84">
        <v>2754.3503609999998</v>
      </c>
      <c r="AF84">
        <v>2854.0352480000001</v>
      </c>
      <c r="AG84">
        <v>2952.3902640000001</v>
      </c>
      <c r="AH84">
        <v>3049.4426199999998</v>
      </c>
      <c r="AI84">
        <v>3145.3094759999999</v>
      </c>
      <c r="AJ84">
        <v>3240.1952489999999</v>
      </c>
      <c r="AK84">
        <v>3334.3899940000001</v>
      </c>
    </row>
    <row r="85" spans="1:37">
      <c r="A85" t="s">
        <v>84</v>
      </c>
      <c r="B85">
        <v>0.51615093410000001</v>
      </c>
      <c r="C85">
        <v>0.54321590060000002</v>
      </c>
      <c r="D85">
        <v>0.56913801620000004</v>
      </c>
      <c r="E85">
        <v>0.6001336598</v>
      </c>
      <c r="F85">
        <v>0.63817553670000005</v>
      </c>
      <c r="G85">
        <v>0.67975501100000002</v>
      </c>
      <c r="H85">
        <v>0.74670449090000002</v>
      </c>
      <c r="I85">
        <v>0.82941602430000005</v>
      </c>
      <c r="J85">
        <v>0.91586776000000003</v>
      </c>
      <c r="K85">
        <v>0.99660496320000003</v>
      </c>
      <c r="L85">
        <v>1.065127111</v>
      </c>
      <c r="M85">
        <v>1.1310165219999999</v>
      </c>
      <c r="N85">
        <v>1.2061031840000001</v>
      </c>
      <c r="O85">
        <v>1.301238699</v>
      </c>
      <c r="P85">
        <v>1.42422274</v>
      </c>
      <c r="Q85">
        <v>1.579546058</v>
      </c>
      <c r="R85">
        <v>1.644477529</v>
      </c>
      <c r="S85">
        <v>1.7122850650000001</v>
      </c>
      <c r="T85">
        <v>1.7943234910000001</v>
      </c>
      <c r="U85">
        <v>1.892425158</v>
      </c>
      <c r="V85">
        <v>2.0051414049999998</v>
      </c>
      <c r="W85">
        <v>2.1299624979999998</v>
      </c>
      <c r="X85">
        <v>2.2641453880000002</v>
      </c>
      <c r="Y85">
        <v>2.40496307</v>
      </c>
      <c r="Z85">
        <v>2.5496888229999999</v>
      </c>
      <c r="AA85">
        <v>2.6954889369999999</v>
      </c>
      <c r="AB85">
        <v>2.8411253379999999</v>
      </c>
      <c r="AC85">
        <v>2.9870566379999999</v>
      </c>
      <c r="AD85">
        <v>3.1333263979999999</v>
      </c>
      <c r="AE85">
        <v>3.28004294</v>
      </c>
      <c r="AF85">
        <v>3.4274251040000001</v>
      </c>
      <c r="AG85">
        <v>3.5757732249999998</v>
      </c>
      <c r="AH85">
        <v>3.7254729750000002</v>
      </c>
      <c r="AI85">
        <v>3.8770201150000001</v>
      </c>
      <c r="AJ85">
        <v>4.0310113960000002</v>
      </c>
      <c r="AK85">
        <v>4.1881429749999999</v>
      </c>
    </row>
    <row r="86" spans="1:37">
      <c r="A86" t="s">
        <v>85</v>
      </c>
      <c r="B86">
        <v>169.77642950000001</v>
      </c>
      <c r="C86">
        <v>177.26956960000001</v>
      </c>
      <c r="D86">
        <v>182.7955805</v>
      </c>
      <c r="E86">
        <v>188.6102454</v>
      </c>
      <c r="F86">
        <v>195.6516599</v>
      </c>
      <c r="G86">
        <v>203.02563140000001</v>
      </c>
      <c r="H86">
        <v>214.6890654</v>
      </c>
      <c r="I86">
        <v>226.97145739999999</v>
      </c>
      <c r="J86">
        <v>236.88621939999999</v>
      </c>
      <c r="K86">
        <v>244.20398209999999</v>
      </c>
      <c r="L86">
        <v>248.3256465</v>
      </c>
      <c r="M86">
        <v>251.52424360000001</v>
      </c>
      <c r="N86">
        <v>256.20535890000002</v>
      </c>
      <c r="O86">
        <v>264.03586840000003</v>
      </c>
      <c r="P86">
        <v>275.70377539999998</v>
      </c>
      <c r="Q86">
        <v>291.08141749999999</v>
      </c>
      <c r="R86">
        <v>294.43702839999997</v>
      </c>
      <c r="S86">
        <v>302.15517699999998</v>
      </c>
      <c r="T86">
        <v>313.68214490000003</v>
      </c>
      <c r="U86">
        <v>328.1046164</v>
      </c>
      <c r="V86">
        <v>344.71638300000001</v>
      </c>
      <c r="W86">
        <v>362.95771330000002</v>
      </c>
      <c r="X86">
        <v>382.3404731</v>
      </c>
      <c r="Y86">
        <v>402.40167339999999</v>
      </c>
      <c r="Z86">
        <v>422.67195340000001</v>
      </c>
      <c r="AA86">
        <v>442.65424960000001</v>
      </c>
      <c r="AB86">
        <v>462.12483329999998</v>
      </c>
      <c r="AC86">
        <v>481.13241579999999</v>
      </c>
      <c r="AD86">
        <v>499.6329174</v>
      </c>
      <c r="AE86">
        <v>517.59688649999998</v>
      </c>
      <c r="AF86">
        <v>535.02007939999999</v>
      </c>
      <c r="AG86">
        <v>551.91666950000001</v>
      </c>
      <c r="AH86">
        <v>568.31797180000001</v>
      </c>
      <c r="AI86">
        <v>584.27565909999998</v>
      </c>
      <c r="AJ86">
        <v>599.85883679999995</v>
      </c>
      <c r="AK86">
        <v>615.15263779999998</v>
      </c>
    </row>
    <row r="87" spans="1:37">
      <c r="A87" t="s">
        <v>86</v>
      </c>
      <c r="B87">
        <v>4665.9336899999998</v>
      </c>
      <c r="C87">
        <v>4813.155315</v>
      </c>
      <c r="D87">
        <v>4933.9595730000001</v>
      </c>
      <c r="E87">
        <v>5058.0218439999999</v>
      </c>
      <c r="F87">
        <v>5212.4354649999996</v>
      </c>
      <c r="G87">
        <v>5383.801442</v>
      </c>
      <c r="H87">
        <v>5611.7925720000003</v>
      </c>
      <c r="I87">
        <v>6101.0485049999997</v>
      </c>
      <c r="J87">
        <v>6867.6702720000003</v>
      </c>
      <c r="K87">
        <v>7634.1340190000001</v>
      </c>
      <c r="L87">
        <v>8191.9073150000004</v>
      </c>
      <c r="M87">
        <v>8584.8782670000001</v>
      </c>
      <c r="N87">
        <v>8923.7608369999998</v>
      </c>
      <c r="O87">
        <v>9307.2076940000006</v>
      </c>
      <c r="P87">
        <v>9795.9616060000008</v>
      </c>
      <c r="Q87">
        <v>10413.069530000001</v>
      </c>
      <c r="R87">
        <v>10752.794620000001</v>
      </c>
      <c r="S87">
        <v>11076.55841</v>
      </c>
      <c r="T87">
        <v>11469.29011</v>
      </c>
      <c r="U87">
        <v>11934.987929999999</v>
      </c>
      <c r="V87">
        <v>12457.273939999999</v>
      </c>
      <c r="W87">
        <v>13017.01305</v>
      </c>
      <c r="X87">
        <v>13596.15733</v>
      </c>
      <c r="Y87">
        <v>14178.07689</v>
      </c>
      <c r="Z87">
        <v>14746.99955</v>
      </c>
      <c r="AA87">
        <v>15287.330840000001</v>
      </c>
      <c r="AB87">
        <v>15791.29703</v>
      </c>
      <c r="AC87">
        <v>16260.36867</v>
      </c>
      <c r="AD87">
        <v>16695.793750000001</v>
      </c>
      <c r="AE87">
        <v>17099.150160000001</v>
      </c>
      <c r="AF87">
        <v>17472.71255</v>
      </c>
      <c r="AG87">
        <v>17819.193329999998</v>
      </c>
      <c r="AH87">
        <v>18141.531729999999</v>
      </c>
      <c r="AI87">
        <v>18442.855360000001</v>
      </c>
      <c r="AJ87">
        <v>18726.378769999999</v>
      </c>
      <c r="AK87">
        <v>18995.344420000001</v>
      </c>
    </row>
    <row r="88" spans="1:37">
      <c r="A88" t="s">
        <v>87</v>
      </c>
      <c r="B88">
        <v>3437.478748</v>
      </c>
      <c r="C88">
        <v>3538.1729799999998</v>
      </c>
      <c r="D88">
        <v>3619.0298670000002</v>
      </c>
      <c r="E88">
        <v>3713.2437559999998</v>
      </c>
      <c r="F88">
        <v>3837.622018</v>
      </c>
      <c r="G88">
        <v>3978.1661199999999</v>
      </c>
      <c r="H88">
        <v>4181.9633309999999</v>
      </c>
      <c r="I88">
        <v>4593.6111730000002</v>
      </c>
      <c r="J88">
        <v>5198.0320220000003</v>
      </c>
      <c r="K88">
        <v>5780.0839500000002</v>
      </c>
      <c r="L88">
        <v>6213.6879829999998</v>
      </c>
      <c r="M88">
        <v>6550.4667300000001</v>
      </c>
      <c r="N88">
        <v>6856.2363740000001</v>
      </c>
      <c r="O88">
        <v>7185.1522590000004</v>
      </c>
      <c r="P88">
        <v>7569.607806</v>
      </c>
      <c r="Q88">
        <v>8022.5576769999998</v>
      </c>
      <c r="R88">
        <v>8249.9066320000002</v>
      </c>
      <c r="S88">
        <v>8485.2439649999997</v>
      </c>
      <c r="T88">
        <v>8763.5639439999995</v>
      </c>
      <c r="U88">
        <v>9080.5340610000003</v>
      </c>
      <c r="V88">
        <v>9425.7802069999998</v>
      </c>
      <c r="W88">
        <v>9788.9979789999998</v>
      </c>
      <c r="X88">
        <v>10160.90616</v>
      </c>
      <c r="Y88">
        <v>10533.150030000001</v>
      </c>
      <c r="Z88">
        <v>10897.91221</v>
      </c>
      <c r="AA88">
        <v>11247.511259999999</v>
      </c>
      <c r="AB88">
        <v>11579.593210000001</v>
      </c>
      <c r="AC88">
        <v>11897.04528</v>
      </c>
      <c r="AD88">
        <v>12201.33985</v>
      </c>
      <c r="AE88">
        <v>12493.861919999999</v>
      </c>
      <c r="AF88">
        <v>12776.151519999999</v>
      </c>
      <c r="AG88">
        <v>13049.78205</v>
      </c>
      <c r="AH88">
        <v>13316.31565</v>
      </c>
      <c r="AI88">
        <v>13577.326489999999</v>
      </c>
      <c r="AJ88">
        <v>13834.35656</v>
      </c>
      <c r="AK88">
        <v>14088.906279999999</v>
      </c>
    </row>
    <row r="89" spans="1:37">
      <c r="A89" t="s">
        <v>88</v>
      </c>
      <c r="B89">
        <v>515.30656799999997</v>
      </c>
      <c r="C89">
        <v>534.28793729999995</v>
      </c>
      <c r="D89">
        <v>546.42994139999996</v>
      </c>
      <c r="E89">
        <v>559.81853880000006</v>
      </c>
      <c r="F89">
        <v>577.34489080000003</v>
      </c>
      <c r="G89">
        <v>596.15694280000002</v>
      </c>
      <c r="H89">
        <v>618.27631989999998</v>
      </c>
      <c r="I89">
        <v>674.0869745</v>
      </c>
      <c r="J89">
        <v>764.93689040000004</v>
      </c>
      <c r="K89">
        <v>863.58261189999996</v>
      </c>
      <c r="L89">
        <v>949.62837809999996</v>
      </c>
      <c r="M89">
        <v>1024.246326</v>
      </c>
      <c r="N89">
        <v>1092.367148</v>
      </c>
      <c r="O89">
        <v>1161.4325470000001</v>
      </c>
      <c r="P89">
        <v>1237.66896</v>
      </c>
      <c r="Q89">
        <v>1325.904528</v>
      </c>
      <c r="R89">
        <v>1352.7109370000001</v>
      </c>
      <c r="S89">
        <v>1389.577423</v>
      </c>
      <c r="T89">
        <v>1436.662591</v>
      </c>
      <c r="U89">
        <v>1491.644241</v>
      </c>
      <c r="V89">
        <v>1552.3205439999999</v>
      </c>
      <c r="W89">
        <v>1616.8122960000001</v>
      </c>
      <c r="X89">
        <v>1683.4900560000001</v>
      </c>
      <c r="Y89">
        <v>1750.883607</v>
      </c>
      <c r="Z89">
        <v>1817.590976</v>
      </c>
      <c r="AA89">
        <v>1882.2010419999999</v>
      </c>
      <c r="AB89">
        <v>1944.486582</v>
      </c>
      <c r="AC89">
        <v>2005.251436</v>
      </c>
      <c r="AD89">
        <v>2064.799771</v>
      </c>
      <c r="AE89">
        <v>2123.390163</v>
      </c>
      <c r="AF89">
        <v>2181.2970449999998</v>
      </c>
      <c r="AG89">
        <v>2238.7967549999998</v>
      </c>
      <c r="AH89">
        <v>2296.1679869999998</v>
      </c>
      <c r="AI89">
        <v>2353.701278</v>
      </c>
      <c r="AJ89">
        <v>2411.6913479999998</v>
      </c>
      <c r="AK89">
        <v>2470.4373430000001</v>
      </c>
    </row>
    <row r="90" spans="1:37">
      <c r="A90" t="s">
        <v>89</v>
      </c>
      <c r="B90">
        <v>25.534731010000002</v>
      </c>
      <c r="C90">
        <v>26.756535459999998</v>
      </c>
      <c r="D90">
        <v>27.781496929999999</v>
      </c>
      <c r="E90">
        <v>28.958951020000001</v>
      </c>
      <c r="F90">
        <v>30.407449620000001</v>
      </c>
      <c r="G90">
        <v>31.977356239999999</v>
      </c>
      <c r="H90">
        <v>34.493311679999998</v>
      </c>
      <c r="I90">
        <v>39.329185649999999</v>
      </c>
      <c r="J90">
        <v>46.847573969999999</v>
      </c>
      <c r="K90">
        <v>55.188538629999996</v>
      </c>
      <c r="L90">
        <v>62.850389409999998</v>
      </c>
      <c r="M90">
        <v>69.982700960000003</v>
      </c>
      <c r="N90">
        <v>77.117328959999995</v>
      </c>
      <c r="O90">
        <v>84.961886320000005</v>
      </c>
      <c r="P90">
        <v>94.187083459999997</v>
      </c>
      <c r="Q90">
        <v>105.3206254</v>
      </c>
      <c r="R90">
        <v>109.5970193</v>
      </c>
      <c r="S90">
        <v>113.5737628</v>
      </c>
      <c r="T90">
        <v>118.10476389999999</v>
      </c>
      <c r="U90">
        <v>123.36231410000001</v>
      </c>
      <c r="V90">
        <v>129.2706819</v>
      </c>
      <c r="W90">
        <v>135.6739627</v>
      </c>
      <c r="X90">
        <v>142.40350900000001</v>
      </c>
      <c r="Y90">
        <v>149.3003416</v>
      </c>
      <c r="Z90">
        <v>156.21658120000001</v>
      </c>
      <c r="AA90">
        <v>163.0094459</v>
      </c>
      <c r="AB90">
        <v>169.64140810000001</v>
      </c>
      <c r="AC90">
        <v>176.176039</v>
      </c>
      <c r="AD90">
        <v>182.64830810000001</v>
      </c>
      <c r="AE90">
        <v>189.09415759999999</v>
      </c>
      <c r="AF90">
        <v>195.55251699999999</v>
      </c>
      <c r="AG90">
        <v>202.06344279999999</v>
      </c>
      <c r="AH90">
        <v>208.6680121</v>
      </c>
      <c r="AI90">
        <v>215.40870240000001</v>
      </c>
      <c r="AJ90">
        <v>222.3285582</v>
      </c>
      <c r="AK90">
        <v>229.4711685</v>
      </c>
    </row>
    <row r="91" spans="1:37">
      <c r="A91" t="s">
        <v>90</v>
      </c>
      <c r="B91">
        <v>345.65947560000001</v>
      </c>
      <c r="C91">
        <v>359.55894139999998</v>
      </c>
      <c r="D91">
        <v>367.8592845</v>
      </c>
      <c r="E91">
        <v>376.05853439999998</v>
      </c>
      <c r="F91">
        <v>386.26001530000002</v>
      </c>
      <c r="G91">
        <v>396.70338520000001</v>
      </c>
      <c r="H91">
        <v>413.2229658</v>
      </c>
      <c r="I91">
        <v>450.41970520000001</v>
      </c>
      <c r="J91">
        <v>509.65854280000002</v>
      </c>
      <c r="K91">
        <v>571.45828900000004</v>
      </c>
      <c r="L91">
        <v>621.80499280000004</v>
      </c>
      <c r="M91">
        <v>663.02672280000002</v>
      </c>
      <c r="N91">
        <v>700.47773440000003</v>
      </c>
      <c r="O91">
        <v>739.81964379999999</v>
      </c>
      <c r="P91">
        <v>785.24551510000003</v>
      </c>
      <c r="Q91">
        <v>838.97312280000006</v>
      </c>
      <c r="R91">
        <v>849.79617519999999</v>
      </c>
      <c r="S91">
        <v>869.0677905</v>
      </c>
      <c r="T91">
        <v>896.35857439999995</v>
      </c>
      <c r="U91">
        <v>929.5554664</v>
      </c>
      <c r="V91">
        <v>966.85699369999998</v>
      </c>
      <c r="W91">
        <v>1006.7934</v>
      </c>
      <c r="X91">
        <v>1048.1128839999999</v>
      </c>
      <c r="Y91">
        <v>1089.693771</v>
      </c>
      <c r="Z91">
        <v>1130.473197</v>
      </c>
      <c r="AA91">
        <v>1169.393073</v>
      </c>
      <c r="AB91">
        <v>1206.2347139999999</v>
      </c>
      <c r="AC91">
        <v>1241.4849360000001</v>
      </c>
      <c r="AD91">
        <v>1275.2718620000001</v>
      </c>
      <c r="AE91">
        <v>1307.7372769999999</v>
      </c>
      <c r="AF91">
        <v>1339.0664220000001</v>
      </c>
      <c r="AG91">
        <v>1369.466193</v>
      </c>
      <c r="AH91">
        <v>1399.155622</v>
      </c>
      <c r="AI91">
        <v>1428.3655120000001</v>
      </c>
      <c r="AJ91">
        <v>1457.3308870000001</v>
      </c>
      <c r="AK91">
        <v>1486.2893939999999</v>
      </c>
    </row>
    <row r="92" spans="1:37">
      <c r="A92" t="s">
        <v>91</v>
      </c>
      <c r="B92">
        <v>46.82054961</v>
      </c>
      <c r="C92">
        <v>46.924963380000001</v>
      </c>
      <c r="D92">
        <v>46.417004079999998</v>
      </c>
      <c r="E92">
        <v>45.650277600000003</v>
      </c>
      <c r="F92">
        <v>44.878896240000003</v>
      </c>
      <c r="G92">
        <v>44.13932114</v>
      </c>
      <c r="H92">
        <v>44.276180930000002</v>
      </c>
      <c r="I92">
        <v>47.300162360000002</v>
      </c>
      <c r="J92">
        <v>53.431530960000003</v>
      </c>
      <c r="K92">
        <v>59.71784529</v>
      </c>
      <c r="L92">
        <v>63.82559363</v>
      </c>
      <c r="M92">
        <v>66.106067490000001</v>
      </c>
      <c r="N92">
        <v>67.572148589999998</v>
      </c>
      <c r="O92">
        <v>69.173881499999993</v>
      </c>
      <c r="P92">
        <v>71.520379550000001</v>
      </c>
      <c r="Q92">
        <v>74.866461999999999</v>
      </c>
      <c r="R92">
        <v>76.931213830000004</v>
      </c>
      <c r="S92">
        <v>78.935108619999994</v>
      </c>
      <c r="T92">
        <v>81.284736069999994</v>
      </c>
      <c r="U92">
        <v>83.984148619999999</v>
      </c>
      <c r="V92">
        <v>86.926825280000003</v>
      </c>
      <c r="W92">
        <v>89.991239030000003</v>
      </c>
      <c r="X92">
        <v>93.0664886</v>
      </c>
      <c r="Y92">
        <v>96.056431840000002</v>
      </c>
      <c r="Z92">
        <v>98.876165670000006</v>
      </c>
      <c r="AA92">
        <v>101.44664179999999</v>
      </c>
      <c r="AB92">
        <v>103.7308441</v>
      </c>
      <c r="AC92">
        <v>105.7401534</v>
      </c>
      <c r="AD92">
        <v>107.48980950000001</v>
      </c>
      <c r="AE92">
        <v>109.0026572</v>
      </c>
      <c r="AF92">
        <v>110.3074812</v>
      </c>
      <c r="AG92">
        <v>111.4348883</v>
      </c>
      <c r="AH92">
        <v>112.4151823</v>
      </c>
      <c r="AI92">
        <v>113.2779726</v>
      </c>
      <c r="AJ92">
        <v>114.0513605</v>
      </c>
      <c r="AK92">
        <v>114.7616941</v>
      </c>
    </row>
    <row r="93" spans="1:37">
      <c r="A93" t="s">
        <v>92</v>
      </c>
      <c r="B93">
        <v>2310</v>
      </c>
      <c r="C93">
        <v>2312.232113</v>
      </c>
      <c r="D93">
        <v>2313.3210829999998</v>
      </c>
      <c r="E93">
        <v>2314.2706280000002</v>
      </c>
      <c r="F93">
        <v>2315.2076440000001</v>
      </c>
      <c r="G93">
        <v>2316.1121979999998</v>
      </c>
      <c r="H93">
        <v>2316.3320699999999</v>
      </c>
      <c r="I93">
        <v>2315.8619399999998</v>
      </c>
      <c r="J93">
        <v>2314.8649439999999</v>
      </c>
      <c r="K93">
        <v>2313.660277</v>
      </c>
      <c r="L93">
        <v>2312.5908159999999</v>
      </c>
      <c r="M93">
        <v>2311.9410790000002</v>
      </c>
      <c r="N93">
        <v>2311.8355750000001</v>
      </c>
      <c r="O93">
        <v>2312.2567479999998</v>
      </c>
      <c r="P93">
        <v>2313.0804170000001</v>
      </c>
      <c r="Q93">
        <v>2314.114748</v>
      </c>
      <c r="R93">
        <v>2315.3120279999998</v>
      </c>
      <c r="S93">
        <v>2316.6530640000001</v>
      </c>
      <c r="T93">
        <v>2318.1292539999999</v>
      </c>
      <c r="U93">
        <v>2319.7287889999998</v>
      </c>
      <c r="V93">
        <v>2321.4332159999999</v>
      </c>
      <c r="W93">
        <v>2323.2198069999999</v>
      </c>
      <c r="X93">
        <v>2325.0640100000001</v>
      </c>
      <c r="Y93">
        <v>2326.9405980000001</v>
      </c>
      <c r="Z93">
        <v>2328.8237800000002</v>
      </c>
      <c r="AA93">
        <v>2330.6868840000002</v>
      </c>
      <c r="AB93">
        <v>2332.5200589999999</v>
      </c>
      <c r="AC93">
        <v>2334.3318140000001</v>
      </c>
      <c r="AD93">
        <v>2336.1278830000001</v>
      </c>
      <c r="AE93">
        <v>2337.9162040000001</v>
      </c>
      <c r="AF93">
        <v>2339.7068380000001</v>
      </c>
      <c r="AG93">
        <v>2341.5110530000002</v>
      </c>
      <c r="AH93">
        <v>2343.3407390000002</v>
      </c>
      <c r="AI93">
        <v>2345.2082300000002</v>
      </c>
      <c r="AJ93">
        <v>2347.1262350000002</v>
      </c>
      <c r="AK93">
        <v>2349.1078309999998</v>
      </c>
    </row>
    <row r="94" spans="1:37">
      <c r="A94" t="s">
        <v>93</v>
      </c>
      <c r="B94">
        <v>412.76329629999998</v>
      </c>
      <c r="C94">
        <v>420.10755949999998</v>
      </c>
      <c r="D94">
        <v>430.00001350000002</v>
      </c>
      <c r="E94">
        <v>438.92039010000002</v>
      </c>
      <c r="F94">
        <v>443.8387717</v>
      </c>
      <c r="G94">
        <v>443.35085520000001</v>
      </c>
      <c r="H94">
        <v>459.0903126</v>
      </c>
      <c r="I94">
        <v>482.72688620000002</v>
      </c>
      <c r="J94">
        <v>507.54002109999999</v>
      </c>
      <c r="K94">
        <v>527.66358219999995</v>
      </c>
      <c r="L94">
        <v>537.34097729999996</v>
      </c>
      <c r="M94">
        <v>532.28101790000005</v>
      </c>
      <c r="N94">
        <v>510.40286909999998</v>
      </c>
      <c r="O94">
        <v>469.40598970000002</v>
      </c>
      <c r="P94">
        <v>407.79127069999998</v>
      </c>
      <c r="Q94">
        <v>328.85080499999998</v>
      </c>
      <c r="R94">
        <v>291.60359140000003</v>
      </c>
      <c r="S94">
        <v>280.42451560000001</v>
      </c>
      <c r="T94">
        <v>277.92881590000002</v>
      </c>
      <c r="U94">
        <v>275.70673249999999</v>
      </c>
      <c r="V94">
        <v>270.51171799999997</v>
      </c>
      <c r="W94">
        <v>261.58274619999997</v>
      </c>
      <c r="X94">
        <v>249.39107770000001</v>
      </c>
      <c r="Y94">
        <v>235.10040609999999</v>
      </c>
      <c r="Z94">
        <v>220.36219199999999</v>
      </c>
      <c r="AA94">
        <v>207.22888499999999</v>
      </c>
      <c r="AB94">
        <v>197.13732590000001</v>
      </c>
      <c r="AC94">
        <v>190.20431869999999</v>
      </c>
      <c r="AD94">
        <v>186.2404722</v>
      </c>
      <c r="AE94">
        <v>184.9959144</v>
      </c>
      <c r="AF94">
        <v>186.19532860000001</v>
      </c>
      <c r="AG94">
        <v>189.55148209999999</v>
      </c>
      <c r="AH94">
        <v>194.7401102</v>
      </c>
      <c r="AI94">
        <v>201.3568827</v>
      </c>
      <c r="AJ94">
        <v>208.9300964</v>
      </c>
      <c r="AK94">
        <v>216.92348519999999</v>
      </c>
    </row>
    <row r="95" spans="1:37">
      <c r="A95" t="s">
        <v>94</v>
      </c>
      <c r="B95">
        <v>767.0073496</v>
      </c>
      <c r="C95">
        <v>766.22468389999995</v>
      </c>
      <c r="D95">
        <v>765.69800480000004</v>
      </c>
      <c r="E95">
        <v>764.74099799999999</v>
      </c>
      <c r="F95">
        <v>763.51807289999999</v>
      </c>
      <c r="G95">
        <v>762.85321280000005</v>
      </c>
      <c r="H95">
        <v>786.82558589999996</v>
      </c>
      <c r="I95">
        <v>781.67800480000005</v>
      </c>
      <c r="J95">
        <v>767.16181789999996</v>
      </c>
      <c r="K95">
        <v>758.47320260000004</v>
      </c>
      <c r="L95">
        <v>758.99565719999998</v>
      </c>
      <c r="M95">
        <v>766.00183400000003</v>
      </c>
      <c r="N95">
        <v>779.04472829999997</v>
      </c>
      <c r="O95">
        <v>796.60058800000002</v>
      </c>
      <c r="P95">
        <v>818.76472939999996</v>
      </c>
      <c r="Q95">
        <v>841.92667470000004</v>
      </c>
      <c r="R95">
        <v>848.44444620000002</v>
      </c>
      <c r="S95">
        <v>844.59687180000003</v>
      </c>
      <c r="T95">
        <v>836.77888399999995</v>
      </c>
      <c r="U95">
        <v>828.08769099999995</v>
      </c>
      <c r="V95">
        <v>819.45345259999999</v>
      </c>
      <c r="W95">
        <v>810.87256669999999</v>
      </c>
      <c r="X95">
        <v>802.06644700000004</v>
      </c>
      <c r="Y95">
        <v>792.77296279999996</v>
      </c>
      <c r="Z95">
        <v>782.86265990000004</v>
      </c>
      <c r="AA95">
        <v>772.38286740000001</v>
      </c>
      <c r="AB95">
        <v>761.63092200000006</v>
      </c>
      <c r="AC95">
        <v>751.1628359</v>
      </c>
      <c r="AD95">
        <v>741.55934760000002</v>
      </c>
      <c r="AE95">
        <v>733.26978429999997</v>
      </c>
      <c r="AF95">
        <v>726.62568999999996</v>
      </c>
      <c r="AG95">
        <v>721.87758110000004</v>
      </c>
      <c r="AH95">
        <v>719.23065910000003</v>
      </c>
      <c r="AI95">
        <v>718.87997370000005</v>
      </c>
      <c r="AJ95">
        <v>721.04128330000003</v>
      </c>
      <c r="AK95">
        <v>725.97689730000002</v>
      </c>
    </row>
    <row r="96" spans="1:37">
      <c r="A96" t="s">
        <v>95</v>
      </c>
      <c r="B96">
        <v>6789.3232939999998</v>
      </c>
      <c r="C96">
        <v>7000.6222129999996</v>
      </c>
      <c r="D96">
        <v>7171.3662569999997</v>
      </c>
      <c r="E96">
        <v>7363.7551480000002</v>
      </c>
      <c r="F96">
        <v>7612.6893520000003</v>
      </c>
      <c r="G96">
        <v>7891.2879270000003</v>
      </c>
      <c r="H96">
        <v>8278.5446690000008</v>
      </c>
      <c r="I96">
        <v>9000.1565320000009</v>
      </c>
      <c r="J96">
        <v>10024.754989999999</v>
      </c>
      <c r="K96">
        <v>11014.42438</v>
      </c>
      <c r="L96">
        <v>11747.61052</v>
      </c>
      <c r="M96">
        <v>12309.373939999999</v>
      </c>
      <c r="N96">
        <v>12827.06321</v>
      </c>
      <c r="O96">
        <v>13408.46703</v>
      </c>
      <c r="P96">
        <v>14117.044470000001</v>
      </c>
      <c r="Q96">
        <v>14976.547629999999</v>
      </c>
      <c r="R96">
        <v>15410.76514</v>
      </c>
      <c r="S96">
        <v>15866.49994</v>
      </c>
      <c r="T96">
        <v>16417.069800000001</v>
      </c>
      <c r="U96">
        <v>17056.275269999998</v>
      </c>
      <c r="V96">
        <v>17762.83596</v>
      </c>
      <c r="W96">
        <v>18514.739570000002</v>
      </c>
      <c r="X96">
        <v>19291.77822</v>
      </c>
      <c r="Y96">
        <v>20075.427540000001</v>
      </c>
      <c r="Z96">
        <v>20848.039639999999</v>
      </c>
      <c r="AA96">
        <v>21591.999070000002</v>
      </c>
      <c r="AB96">
        <v>22300.25332</v>
      </c>
      <c r="AC96">
        <v>22976.893349999998</v>
      </c>
      <c r="AD96">
        <v>23623.887859999999</v>
      </c>
      <c r="AE96">
        <v>24243.238359999999</v>
      </c>
      <c r="AF96">
        <v>24837.493480000001</v>
      </c>
      <c r="AG96">
        <v>25409.500250000001</v>
      </c>
      <c r="AH96">
        <v>25962.276539999999</v>
      </c>
      <c r="AI96">
        <v>26499.054919999999</v>
      </c>
      <c r="AJ96">
        <v>27023.186079999999</v>
      </c>
      <c r="AK96">
        <v>27538.100119999999</v>
      </c>
    </row>
    <row r="97" spans="1:37">
      <c r="A97" t="s">
        <v>96</v>
      </c>
      <c r="B97">
        <v>1372.7213240000001</v>
      </c>
      <c r="C97">
        <v>1417.793212</v>
      </c>
      <c r="D97">
        <v>1453.441482</v>
      </c>
      <c r="E97">
        <v>1497.051811</v>
      </c>
      <c r="F97">
        <v>1554.3085570000001</v>
      </c>
      <c r="G97">
        <v>1618.039405</v>
      </c>
      <c r="H97">
        <v>1702.9332979999999</v>
      </c>
      <c r="I97">
        <v>1876.211243</v>
      </c>
      <c r="J97">
        <v>2129.940881</v>
      </c>
      <c r="K97">
        <v>2374.8781370000002</v>
      </c>
      <c r="L97">
        <v>2566.936256</v>
      </c>
      <c r="M97">
        <v>2728.6530579999999</v>
      </c>
      <c r="N97">
        <v>2881.322357</v>
      </c>
      <c r="O97">
        <v>3043.641599</v>
      </c>
      <c r="P97">
        <v>3227.7124859999999</v>
      </c>
      <c r="Q97">
        <v>3440.003557</v>
      </c>
      <c r="R97">
        <v>3528.3717379999998</v>
      </c>
      <c r="S97">
        <v>3631.522203</v>
      </c>
      <c r="T97">
        <v>3753.7335990000001</v>
      </c>
      <c r="U97">
        <v>3891.9244870000002</v>
      </c>
      <c r="V97">
        <v>4042.1944360000002</v>
      </c>
      <c r="W97">
        <v>4200.8608830000003</v>
      </c>
      <c r="X97">
        <v>4364.587415</v>
      </c>
      <c r="Y97">
        <v>4530.3045069999998</v>
      </c>
      <c r="Z97">
        <v>4695.0553</v>
      </c>
      <c r="AA97">
        <v>4855.8468039999998</v>
      </c>
      <c r="AB97">
        <v>5012.1885860000002</v>
      </c>
      <c r="AC97">
        <v>5165.768924</v>
      </c>
      <c r="AD97">
        <v>5317.2364969999999</v>
      </c>
      <c r="AE97">
        <v>5467.2159240000001</v>
      </c>
      <c r="AF97">
        <v>5616.3901040000001</v>
      </c>
      <c r="AG97">
        <v>5765.4603239999997</v>
      </c>
      <c r="AH97">
        <v>5915.1411289999996</v>
      </c>
      <c r="AI97">
        <v>6066.172963</v>
      </c>
      <c r="AJ97">
        <v>6219.3067870000004</v>
      </c>
      <c r="AK97">
        <v>6375.3056999999999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ColWidth="11.42578125" defaultRowHeight="15"/>
  <cols>
    <col min="1" max="1" width="19" customWidth="1"/>
  </cols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321</v>
      </c>
      <c r="B2">
        <v>1.9080010121296231E-2</v>
      </c>
      <c r="C2">
        <v>1.4162761706178584E-2</v>
      </c>
      <c r="D2">
        <v>1.4072518094283781E-2</v>
      </c>
      <c r="E2">
        <v>2.762731749476921E-2</v>
      </c>
      <c r="F2">
        <v>3.9453836110350027E-2</v>
      </c>
      <c r="G2">
        <v>4.0184134971636309E-2</v>
      </c>
      <c r="H2">
        <v>4.1041237596069369E-2</v>
      </c>
      <c r="I2">
        <v>4.1875757832734894E-2</v>
      </c>
      <c r="J2">
        <v>4.26994637410536E-2</v>
      </c>
      <c r="K2">
        <v>4.3500745908449545E-2</v>
      </c>
      <c r="L2">
        <v>4.4264821722141967E-2</v>
      </c>
      <c r="M2">
        <v>4.4996418566697338E-2</v>
      </c>
      <c r="N2">
        <v>4.5729153697064318E-2</v>
      </c>
      <c r="O2">
        <v>4.6472475521640577E-2</v>
      </c>
      <c r="P2">
        <v>4.7248886941833268E-2</v>
      </c>
      <c r="Q2">
        <v>4.8092875220024478E-2</v>
      </c>
      <c r="R2">
        <v>5.1067721571822267E-2</v>
      </c>
      <c r="S2">
        <v>5.411231732487054E-2</v>
      </c>
      <c r="T2">
        <v>5.6414616944954199E-2</v>
      </c>
      <c r="U2">
        <v>5.8053077967963329E-2</v>
      </c>
      <c r="V2">
        <v>5.9064817926928193E-2</v>
      </c>
      <c r="W2">
        <v>5.9472875120578417E-2</v>
      </c>
      <c r="X2">
        <v>5.9288403250156607E-2</v>
      </c>
      <c r="Y2">
        <v>5.8515925046310091E-2</v>
      </c>
      <c r="Z2">
        <v>5.7158232812915211E-2</v>
      </c>
      <c r="AA2">
        <v>5.5218846907565178E-2</v>
      </c>
      <c r="AB2">
        <v>5.3642065586333665E-2</v>
      </c>
      <c r="AC2">
        <v>5.2868283473059163E-2</v>
      </c>
      <c r="AD2">
        <v>5.2176052655801275E-2</v>
      </c>
      <c r="AE2">
        <v>5.1567727791825613E-2</v>
      </c>
      <c r="AF2">
        <v>5.104492945407002E-2</v>
      </c>
      <c r="AG2">
        <v>5.0608192210722436E-2</v>
      </c>
      <c r="AH2">
        <v>5.0257302725461361E-2</v>
      </c>
      <c r="AI2">
        <v>4.9991814065983631E-2</v>
      </c>
      <c r="AJ2">
        <v>4.9811223337631994E-2</v>
      </c>
      <c r="AK2">
        <v>4.9714953419822461E-2</v>
      </c>
    </row>
    <row r="3" spans="1:37">
      <c r="A3" t="s">
        <v>322</v>
      </c>
      <c r="B3">
        <v>4.0000000000000036E-2</v>
      </c>
      <c r="C3">
        <v>4.1916843999999953E-2</v>
      </c>
      <c r="D3">
        <v>4.2635444715010351E-2</v>
      </c>
      <c r="E3">
        <v>4.1579199529599764E-2</v>
      </c>
      <c r="F3">
        <v>4.1475619208662939E-2</v>
      </c>
      <c r="G3">
        <v>4.2393890612749008E-2</v>
      </c>
      <c r="H3">
        <v>4.1200265871664365E-2</v>
      </c>
      <c r="I3">
        <v>4.1507876740609406E-2</v>
      </c>
      <c r="J3">
        <v>4.2015051878259602E-2</v>
      </c>
      <c r="K3">
        <v>4.6804824820089186E-2</v>
      </c>
      <c r="L3">
        <v>5.0841239445486019E-2</v>
      </c>
      <c r="M3">
        <v>5.1815801717738363E-2</v>
      </c>
      <c r="N3">
        <v>5.1526017397732993E-2</v>
      </c>
      <c r="O3">
        <v>5.0536630585834352E-2</v>
      </c>
      <c r="P3">
        <v>4.9273347694506642E-2</v>
      </c>
      <c r="Q3">
        <v>4.8690505228606185E-2</v>
      </c>
      <c r="R3">
        <v>4.5811576852345492E-2</v>
      </c>
      <c r="S3">
        <v>4.3860563494040328E-2</v>
      </c>
      <c r="T3">
        <v>4.308975452717978E-2</v>
      </c>
      <c r="U3">
        <v>4.2883298042943885E-2</v>
      </c>
      <c r="V3">
        <v>4.2941418301528644E-2</v>
      </c>
      <c r="W3">
        <v>4.3136043531719848E-2</v>
      </c>
      <c r="X3">
        <v>4.3389848430121836E-2</v>
      </c>
      <c r="Y3">
        <v>4.3664991739897019E-2</v>
      </c>
      <c r="Z3">
        <v>4.3937681194716305E-2</v>
      </c>
      <c r="AA3">
        <v>4.4188268044165202E-2</v>
      </c>
      <c r="AB3">
        <v>4.4261217264726316E-2</v>
      </c>
      <c r="AC3">
        <v>4.4069493517966407E-2</v>
      </c>
      <c r="AD3">
        <v>4.3743855375528939E-2</v>
      </c>
      <c r="AE3">
        <v>4.3354262478606964E-2</v>
      </c>
      <c r="AF3">
        <v>4.2937360296162463E-2</v>
      </c>
      <c r="AG3">
        <v>4.2488965382587951E-2</v>
      </c>
      <c r="AH3">
        <v>4.2005608145434747E-2</v>
      </c>
      <c r="AI3">
        <v>4.1512123170830195E-2</v>
      </c>
      <c r="AJ3">
        <v>4.1024830361795939E-2</v>
      </c>
      <c r="AK3">
        <v>4.0554086442716075E-2</v>
      </c>
    </row>
    <row r="4" spans="1:37">
      <c r="A4" t="s">
        <v>323</v>
      </c>
      <c r="B4">
        <v>0.15160094199999999</v>
      </c>
      <c r="C4">
        <v>0.15041882810000001</v>
      </c>
      <c r="D4">
        <v>0.14952242530000001</v>
      </c>
      <c r="E4">
        <v>0.14947340589999999</v>
      </c>
      <c r="F4">
        <v>0.1507258195</v>
      </c>
      <c r="G4">
        <v>0.14994156080000001</v>
      </c>
      <c r="H4">
        <v>0.14716777589999999</v>
      </c>
      <c r="I4">
        <v>0.1456925932</v>
      </c>
      <c r="J4">
        <v>0.1447865904</v>
      </c>
      <c r="K4">
        <v>0.14389158590000001</v>
      </c>
      <c r="L4">
        <v>0.14302097229999999</v>
      </c>
      <c r="M4">
        <v>0.1424128704</v>
      </c>
      <c r="N4">
        <v>0.1422372375</v>
      </c>
      <c r="O4">
        <v>0.14261576989999999</v>
      </c>
      <c r="P4">
        <v>0.143481516</v>
      </c>
      <c r="Q4">
        <v>0.1446627597</v>
      </c>
      <c r="R4">
        <v>0.14581180560000001</v>
      </c>
      <c r="S4">
        <v>0.1465637072</v>
      </c>
      <c r="T4">
        <v>0.1469069982</v>
      </c>
      <c r="U4">
        <v>0.1469241181</v>
      </c>
      <c r="V4">
        <v>0.146726789</v>
      </c>
      <c r="W4">
        <v>0.14639483880000001</v>
      </c>
      <c r="X4">
        <v>0.14595358289999999</v>
      </c>
      <c r="Y4">
        <v>0.14544935070000001</v>
      </c>
      <c r="Z4">
        <v>0.14492970250000001</v>
      </c>
      <c r="AA4">
        <v>0.14443482199999999</v>
      </c>
      <c r="AB4">
        <v>0.14400908239999999</v>
      </c>
      <c r="AC4">
        <v>0.1437000004</v>
      </c>
      <c r="AD4">
        <v>0.14350570330000001</v>
      </c>
      <c r="AE4">
        <v>0.14341071320000001</v>
      </c>
      <c r="AF4">
        <v>0.14339556140000001</v>
      </c>
      <c r="AG4">
        <v>0.1434055202</v>
      </c>
      <c r="AH4">
        <v>0.1434087828</v>
      </c>
      <c r="AI4">
        <v>0.1434246844</v>
      </c>
      <c r="AJ4">
        <v>0.1434554646</v>
      </c>
      <c r="AK4">
        <v>0.14349782599999999</v>
      </c>
    </row>
    <row r="5" spans="1:37">
      <c r="A5" t="s">
        <v>324</v>
      </c>
      <c r="B5">
        <v>0.55400000000000005</v>
      </c>
      <c r="C5">
        <v>0.5543351259</v>
      </c>
      <c r="D5">
        <v>0.55421796590000005</v>
      </c>
      <c r="E5">
        <v>0.55031878320000005</v>
      </c>
      <c r="F5">
        <v>0.54319054190000005</v>
      </c>
      <c r="G5">
        <v>0.53494423420000003</v>
      </c>
      <c r="H5">
        <v>0.54062769369999997</v>
      </c>
      <c r="I5">
        <v>0.55302759489999997</v>
      </c>
      <c r="J5">
        <v>0.57178731520000003</v>
      </c>
      <c r="K5">
        <v>0.58914721640000001</v>
      </c>
      <c r="L5">
        <v>0.60069339789999998</v>
      </c>
      <c r="M5">
        <v>0.60707141129999997</v>
      </c>
      <c r="N5">
        <v>0.60996007770000005</v>
      </c>
      <c r="O5">
        <v>0.6105362876</v>
      </c>
      <c r="P5">
        <v>0.60998919190000001</v>
      </c>
      <c r="Q5">
        <v>0.60878488890000004</v>
      </c>
      <c r="R5">
        <v>0.60233320729999995</v>
      </c>
      <c r="S5">
        <v>0.59090000129999998</v>
      </c>
      <c r="T5">
        <v>0.57488405450000002</v>
      </c>
      <c r="U5">
        <v>0.55466891780000005</v>
      </c>
      <c r="V5">
        <v>0.53068163479999997</v>
      </c>
      <c r="W5">
        <v>0.50339264660000005</v>
      </c>
      <c r="X5">
        <v>0.47331397400000003</v>
      </c>
      <c r="Y5">
        <v>0.44097935319999998</v>
      </c>
      <c r="Z5">
        <v>0.40692276840000002</v>
      </c>
      <c r="AA5">
        <v>0.37165690670000001</v>
      </c>
      <c r="AB5">
        <v>0.33554553970000001</v>
      </c>
      <c r="AC5">
        <v>0.29894689120000001</v>
      </c>
      <c r="AD5">
        <v>0.26225128510000001</v>
      </c>
      <c r="AE5">
        <v>0.2257143355</v>
      </c>
      <c r="AF5">
        <v>0.1895168283</v>
      </c>
      <c r="AG5">
        <v>0.15378865319999999</v>
      </c>
      <c r="AH5">
        <v>0.1186228356</v>
      </c>
      <c r="AI5">
        <v>8.4093319E-2</v>
      </c>
      <c r="AJ5">
        <v>5.02611434E-2</v>
      </c>
      <c r="AK5">
        <v>1.7177073300000002E-2</v>
      </c>
    </row>
    <row r="6" spans="1:37">
      <c r="A6" t="s">
        <v>325</v>
      </c>
      <c r="B6">
        <v>-5.2271882699999996E-3</v>
      </c>
      <c r="C6">
        <v>-3.98491356E-3</v>
      </c>
      <c r="D6">
        <v>-3.90005443E-3</v>
      </c>
      <c r="E6">
        <v>-6.3851880799999997E-3</v>
      </c>
      <c r="F6">
        <v>-9.1362153900000007E-3</v>
      </c>
      <c r="G6">
        <v>-8.7754571999999996E-3</v>
      </c>
      <c r="H6">
        <v>-1.7417452900000002E-2</v>
      </c>
      <c r="I6">
        <v>-2.4358797500000001E-2</v>
      </c>
      <c r="J6">
        <v>-3.1643260100000001E-2</v>
      </c>
      <c r="K6">
        <v>-3.4827289599999998E-2</v>
      </c>
      <c r="L6">
        <v>-3.4509745000000001E-2</v>
      </c>
      <c r="M6">
        <v>-3.3419788499999999E-2</v>
      </c>
      <c r="N6">
        <v>-3.1896469199999999E-2</v>
      </c>
      <c r="O6">
        <v>-3.01081302E-2</v>
      </c>
      <c r="P6">
        <v>-2.8629644900000001E-2</v>
      </c>
      <c r="Q6">
        <v>-2.75326748E-2</v>
      </c>
      <c r="R6">
        <v>-2.2706319499999999E-2</v>
      </c>
      <c r="S6">
        <v>-1.81341213E-2</v>
      </c>
      <c r="T6">
        <v>-1.3715738099999999E-2</v>
      </c>
      <c r="U6">
        <v>-9.3129777400000006E-3</v>
      </c>
      <c r="V6">
        <v>-4.8976899399999999E-3</v>
      </c>
      <c r="W6">
        <v>-5.0426375700000003E-4</v>
      </c>
      <c r="X6">
        <v>3.8143328E-3</v>
      </c>
      <c r="Y6">
        <v>7.9860300999999995E-3</v>
      </c>
      <c r="Z6">
        <v>1.19393546E-2</v>
      </c>
      <c r="AA6">
        <v>1.5613874999999999E-2</v>
      </c>
      <c r="AB6">
        <v>1.8812214300000001E-2</v>
      </c>
      <c r="AC6">
        <v>2.1412519299999998E-2</v>
      </c>
      <c r="AD6">
        <v>2.3554289199999998E-2</v>
      </c>
      <c r="AE6">
        <v>2.53300165E-2</v>
      </c>
      <c r="AF6">
        <v>2.6803574100000001E-2</v>
      </c>
      <c r="AG6">
        <v>2.8034989999999999E-2</v>
      </c>
      <c r="AH6">
        <v>2.9068803599999998E-2</v>
      </c>
      <c r="AI6">
        <v>2.9926371100000002E-2</v>
      </c>
      <c r="AJ6">
        <v>3.06293025E-2</v>
      </c>
      <c r="AK6">
        <v>3.1199412100000001E-2</v>
      </c>
    </row>
    <row r="7" spans="1:37">
      <c r="A7" t="s">
        <v>326</v>
      </c>
      <c r="B7">
        <v>-0.10862226329999999</v>
      </c>
      <c r="C7">
        <v>-0.1103421036</v>
      </c>
      <c r="D7">
        <v>-0.11112612569999999</v>
      </c>
      <c r="E7">
        <v>-0.1076016627</v>
      </c>
      <c r="F7">
        <v>-0.1030865005</v>
      </c>
      <c r="G7">
        <v>-0.101648323</v>
      </c>
      <c r="H7">
        <v>-0.112284621</v>
      </c>
      <c r="I7">
        <v>-0.1243056359</v>
      </c>
      <c r="J7">
        <v>-0.13736000770000001</v>
      </c>
      <c r="K7">
        <v>-0.14664615449999999</v>
      </c>
      <c r="L7">
        <v>-0.14933350870000001</v>
      </c>
      <c r="M7">
        <v>-0.14666282280000001</v>
      </c>
      <c r="N7">
        <v>-0.14261519889999999</v>
      </c>
      <c r="O7">
        <v>-0.1397661721</v>
      </c>
      <c r="P7">
        <v>-0.1395264578</v>
      </c>
      <c r="Q7">
        <v>-0.141974709</v>
      </c>
      <c r="R7">
        <v>-0.13944958700000001</v>
      </c>
      <c r="S7">
        <v>-0.134225446</v>
      </c>
      <c r="T7">
        <v>-0.12852522329999999</v>
      </c>
      <c r="U7">
        <v>-0.1232236657</v>
      </c>
      <c r="V7">
        <v>-0.1185748761</v>
      </c>
      <c r="W7">
        <v>-0.1145887786</v>
      </c>
      <c r="X7">
        <v>-0.1111977965</v>
      </c>
      <c r="Y7">
        <v>-0.10832029679999999</v>
      </c>
      <c r="Z7">
        <v>-0.10588297050000001</v>
      </c>
      <c r="AA7">
        <v>-0.1038276134</v>
      </c>
      <c r="AB7">
        <v>-0.1018552019</v>
      </c>
      <c r="AC7">
        <v>-9.9748193200000002E-2</v>
      </c>
      <c r="AD7">
        <v>-9.7662553599999993E-2</v>
      </c>
      <c r="AE7">
        <v>-9.5670008599999995E-2</v>
      </c>
      <c r="AF7">
        <v>-9.3792378300000007E-2</v>
      </c>
      <c r="AG7">
        <v>-9.2034189099999997E-2</v>
      </c>
      <c r="AH7">
        <v>-9.0396173199999999E-2</v>
      </c>
      <c r="AI7">
        <v>-8.8872302E-2</v>
      </c>
      <c r="AJ7">
        <v>-8.74516922E-2</v>
      </c>
      <c r="AK7">
        <v>-8.6122280999999995E-2</v>
      </c>
    </row>
    <row r="8" spans="1:37">
      <c r="A8" t="s">
        <v>327</v>
      </c>
      <c r="B8">
        <v>23895.68173</v>
      </c>
      <c r="C8">
        <v>24338.60715</v>
      </c>
      <c r="D8">
        <v>24740.977080000001</v>
      </c>
      <c r="E8">
        <v>25335.44989</v>
      </c>
      <c r="F8">
        <v>26229.82532</v>
      </c>
      <c r="G8">
        <v>27316.607769999999</v>
      </c>
      <c r="H8">
        <v>29106.838</v>
      </c>
      <c r="I8">
        <v>30366.261429999999</v>
      </c>
      <c r="J8">
        <v>31449.832549999999</v>
      </c>
      <c r="K8">
        <v>32366.259730000002</v>
      </c>
      <c r="L8">
        <v>33130.644310000003</v>
      </c>
      <c r="M8">
        <v>34079.388449999999</v>
      </c>
      <c r="N8">
        <v>35556.55517</v>
      </c>
      <c r="O8">
        <v>37740.678079999998</v>
      </c>
      <c r="P8">
        <v>40710.788189999999</v>
      </c>
      <c r="Q8">
        <v>44273.304759999999</v>
      </c>
      <c r="R8">
        <v>45984.788059999999</v>
      </c>
      <c r="S8">
        <v>47391.396189999999</v>
      </c>
      <c r="T8">
        <v>48881.905050000001</v>
      </c>
      <c r="U8">
        <v>50558.101540000003</v>
      </c>
      <c r="V8">
        <v>52421.484219999998</v>
      </c>
      <c r="W8">
        <v>54432.588929999998</v>
      </c>
      <c r="X8">
        <v>56531.826990000001</v>
      </c>
      <c r="Y8">
        <v>58647.580629999997</v>
      </c>
      <c r="Z8">
        <v>60699.169840000002</v>
      </c>
      <c r="AA8">
        <v>62598.607510000002</v>
      </c>
      <c r="AB8">
        <v>64304.436809999999</v>
      </c>
      <c r="AC8">
        <v>65834.834270000007</v>
      </c>
      <c r="AD8">
        <v>67206.478390000004</v>
      </c>
      <c r="AE8">
        <v>68438.233030000003</v>
      </c>
      <c r="AF8">
        <v>69551.257599999997</v>
      </c>
      <c r="AG8">
        <v>70567.650269999998</v>
      </c>
      <c r="AH8">
        <v>71510.30601</v>
      </c>
      <c r="AI8">
        <v>72403.726259999996</v>
      </c>
      <c r="AJ8">
        <v>73273.672160000002</v>
      </c>
      <c r="AK8">
        <v>74147.180349999995</v>
      </c>
    </row>
    <row r="9" spans="1:37">
      <c r="A9" t="s">
        <v>328</v>
      </c>
      <c r="B9">
        <v>-1.08396732E-2</v>
      </c>
      <c r="C9">
        <v>-9.7261503199999998E-3</v>
      </c>
      <c r="D9">
        <v>-8.5565545499999996E-3</v>
      </c>
      <c r="E9">
        <v>-7.36964439E-3</v>
      </c>
      <c r="F9">
        <v>-6.2180499700000003E-3</v>
      </c>
      <c r="G9">
        <v>-5.1410245299999997E-3</v>
      </c>
      <c r="H9">
        <v>-1.54978085E-2</v>
      </c>
      <c r="I9">
        <v>-2.5409813600000001E-2</v>
      </c>
      <c r="J9">
        <v>-3.6223519400000001E-2</v>
      </c>
      <c r="K9">
        <v>-4.1943611300000003E-2</v>
      </c>
      <c r="L9">
        <v>-4.29775108E-2</v>
      </c>
      <c r="M9">
        <v>-4.3028803300000001E-2</v>
      </c>
      <c r="N9">
        <v>-4.2899346400000003E-2</v>
      </c>
      <c r="O9">
        <v>-4.2673666800000003E-2</v>
      </c>
      <c r="P9">
        <v>-4.2675192100000002E-2</v>
      </c>
      <c r="Q9">
        <v>-4.2670274399999999E-2</v>
      </c>
      <c r="R9">
        <v>-3.9861662499999999E-2</v>
      </c>
      <c r="S9">
        <v>-3.7127470199999998E-2</v>
      </c>
      <c r="T9">
        <v>-3.46133655E-2</v>
      </c>
      <c r="U9">
        <v>-3.2305749600000003E-2</v>
      </c>
      <c r="V9">
        <v>-3.0170529799999998E-2</v>
      </c>
      <c r="W9">
        <v>-2.8176862800000001E-2</v>
      </c>
      <c r="X9">
        <v>-2.63014185E-2</v>
      </c>
      <c r="Y9">
        <v>-2.45272258E-2</v>
      </c>
      <c r="Z9">
        <v>-2.2842389000000001E-2</v>
      </c>
      <c r="AA9">
        <v>-2.1239097500000002E-2</v>
      </c>
      <c r="AB9">
        <v>-1.97120808E-2</v>
      </c>
      <c r="AC9">
        <v>-1.8264642099999999E-2</v>
      </c>
      <c r="AD9">
        <v>-1.6905147200000002E-2</v>
      </c>
      <c r="AE9">
        <v>-1.56370022E-2</v>
      </c>
      <c r="AF9">
        <v>-1.44605147E-2</v>
      </c>
      <c r="AG9">
        <v>-1.33742277E-2</v>
      </c>
      <c r="AH9">
        <v>-1.2375287800000001E-2</v>
      </c>
      <c r="AI9">
        <v>-1.14594421E-2</v>
      </c>
      <c r="AJ9">
        <v>-1.0621692199999999E-2</v>
      </c>
      <c r="AK9">
        <v>-9.8567476700000007E-3</v>
      </c>
    </row>
    <row r="10" spans="1:37">
      <c r="A10" t="s">
        <v>329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384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434</v>
      </c>
      <c r="B14">
        <v>84688.900009999998</v>
      </c>
      <c r="C14">
        <v>85888.328720000005</v>
      </c>
      <c r="D14">
        <v>87096.993780000004</v>
      </c>
      <c r="E14">
        <v>89503.250079999998</v>
      </c>
      <c r="F14">
        <v>93034.496639999998</v>
      </c>
      <c r="G14">
        <v>96773.007410000006</v>
      </c>
      <c r="H14">
        <v>100744.6914</v>
      </c>
      <c r="I14">
        <v>104963.45170000001</v>
      </c>
      <c r="J14">
        <v>109445.3348</v>
      </c>
      <c r="K14">
        <v>114206.2885</v>
      </c>
      <c r="L14">
        <v>119261.60950000001</v>
      </c>
      <c r="M14">
        <v>124627.95480000001</v>
      </c>
      <c r="N14">
        <v>130327.0857</v>
      </c>
      <c r="O14">
        <v>136383.70800000001</v>
      </c>
      <c r="P14">
        <v>142827.68640000001</v>
      </c>
      <c r="Q14">
        <v>149696.68049999999</v>
      </c>
      <c r="R14">
        <v>157341.34890000001</v>
      </c>
      <c r="S14">
        <v>165855.45389999999</v>
      </c>
      <c r="T14">
        <v>175212.12580000001</v>
      </c>
      <c r="U14">
        <v>185383.72899999999</v>
      </c>
      <c r="V14">
        <v>196333.38519999999</v>
      </c>
      <c r="W14">
        <v>208009.89610000001</v>
      </c>
      <c r="X14">
        <v>220342.47070000001</v>
      </c>
      <c r="Y14">
        <v>233236.01420000001</v>
      </c>
      <c r="Z14">
        <v>246567.3726</v>
      </c>
      <c r="AA14">
        <v>260182.5386</v>
      </c>
      <c r="AB14">
        <v>274139.26740000001</v>
      </c>
      <c r="AC14">
        <v>288632.53989999997</v>
      </c>
      <c r="AD14">
        <v>303692.24650000001</v>
      </c>
      <c r="AE14">
        <v>319352.9656</v>
      </c>
      <c r="AF14">
        <v>335654.31520000001</v>
      </c>
      <c r="AG14">
        <v>352641.17330000002</v>
      </c>
      <c r="AH14">
        <v>370363.96750000003</v>
      </c>
      <c r="AI14">
        <v>388879.13410000002</v>
      </c>
      <c r="AJ14">
        <v>408249.67950000003</v>
      </c>
      <c r="AK14">
        <v>428545.79330000002</v>
      </c>
    </row>
    <row r="15" spans="1:37">
      <c r="A15" t="s">
        <v>435</v>
      </c>
      <c r="B15">
        <v>1</v>
      </c>
      <c r="C15">
        <v>1.041916844</v>
      </c>
      <c r="D15">
        <v>1.0863394319999999</v>
      </c>
      <c r="E15">
        <v>1.131508556</v>
      </c>
      <c r="F15">
        <v>1.1784385740000001</v>
      </c>
      <c r="G15">
        <v>1.22839717</v>
      </c>
      <c r="H15">
        <v>1.2790074600000001</v>
      </c>
      <c r="I15">
        <v>1.332096344</v>
      </c>
      <c r="J15">
        <v>1.388064441</v>
      </c>
      <c r="K15">
        <v>1.453032554</v>
      </c>
      <c r="L15">
        <v>1.52690653</v>
      </c>
      <c r="M15">
        <v>1.6060244159999999</v>
      </c>
      <c r="N15">
        <v>1.688776458</v>
      </c>
      <c r="O15">
        <v>1.7741215299999999</v>
      </c>
      <c r="P15">
        <v>1.8615384370000001</v>
      </c>
      <c r="Q15">
        <v>1.952177684</v>
      </c>
      <c r="R15">
        <v>2.041610022</v>
      </c>
      <c r="S15">
        <v>2.1311561879999998</v>
      </c>
      <c r="T15">
        <v>2.222987185</v>
      </c>
      <c r="U15">
        <v>2.3183162070000001</v>
      </c>
      <c r="V15">
        <v>2.4178679930000002</v>
      </c>
      <c r="W15">
        <v>2.5221652520000002</v>
      </c>
      <c r="X15">
        <v>2.6316016200000001</v>
      </c>
      <c r="Y15">
        <v>2.7465104829999998</v>
      </c>
      <c r="Z15">
        <v>2.8671857850000002</v>
      </c>
      <c r="AA15">
        <v>2.9938817590000002</v>
      </c>
      <c r="AB15">
        <v>3.1263946100000002</v>
      </c>
      <c r="AC15">
        <v>3.2641732370000001</v>
      </c>
      <c r="AD15">
        <v>3.4069607589999999</v>
      </c>
      <c r="AE15">
        <v>3.5546670300000001</v>
      </c>
      <c r="AF15">
        <v>3.7072950489999998</v>
      </c>
      <c r="AG15">
        <v>3.8648141800000002</v>
      </c>
      <c r="AH15">
        <v>4.0271580499999997</v>
      </c>
      <c r="AI15">
        <v>4.1943339310000001</v>
      </c>
      <c r="AJ15">
        <v>4.366405769</v>
      </c>
      <c r="AK15">
        <v>4.543481366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383</v>
      </c>
      <c r="B17">
        <v>5285.7500440000003</v>
      </c>
      <c r="C17">
        <v>5293.4853899999998</v>
      </c>
      <c r="D17">
        <v>5277.6542060000002</v>
      </c>
      <c r="E17">
        <v>5299.6476629999997</v>
      </c>
      <c r="F17">
        <v>5405.3688700000002</v>
      </c>
      <c r="G17">
        <v>5595.4104799999996</v>
      </c>
      <c r="H17">
        <v>6038.6313360000004</v>
      </c>
      <c r="I17">
        <v>5840.854421</v>
      </c>
      <c r="J17">
        <v>5348.8339699999997</v>
      </c>
      <c r="K17">
        <v>4887.9579290000001</v>
      </c>
      <c r="L17">
        <v>4638.9370019999997</v>
      </c>
      <c r="M17">
        <v>4687.8364389999997</v>
      </c>
      <c r="N17">
        <v>5094.8725400000003</v>
      </c>
      <c r="O17">
        <v>5865.1409530000001</v>
      </c>
      <c r="P17">
        <v>6996.2681949999997</v>
      </c>
      <c r="Q17">
        <v>8355.9787589999996</v>
      </c>
      <c r="R17">
        <v>8973.3184399999991</v>
      </c>
      <c r="S17">
        <v>9254.3010890000005</v>
      </c>
      <c r="T17">
        <v>9445.05242</v>
      </c>
      <c r="U17">
        <v>9654.9840889999996</v>
      </c>
      <c r="V17">
        <v>9920.8497029999999</v>
      </c>
      <c r="W17">
        <v>10244.94838</v>
      </c>
      <c r="X17">
        <v>10612.477569999999</v>
      </c>
      <c r="Y17">
        <v>10999.209080000001</v>
      </c>
      <c r="Z17">
        <v>11374.75779</v>
      </c>
      <c r="AA17">
        <v>11704.38852</v>
      </c>
      <c r="AB17">
        <v>11968.79955</v>
      </c>
      <c r="AC17">
        <v>12173.82401</v>
      </c>
      <c r="AD17">
        <v>12328.79682</v>
      </c>
      <c r="AE17">
        <v>12443.47581</v>
      </c>
      <c r="AF17">
        <v>12527.59319</v>
      </c>
      <c r="AG17">
        <v>12590.725179999999</v>
      </c>
      <c r="AH17">
        <v>12642.81157</v>
      </c>
      <c r="AI17">
        <v>12695.000980000001</v>
      </c>
      <c r="AJ17">
        <v>12759.718870000001</v>
      </c>
      <c r="AK17">
        <v>12850.88458</v>
      </c>
    </row>
    <row r="18" spans="1:37">
      <c r="A18" t="s">
        <v>382</v>
      </c>
      <c r="B18">
        <v>18609.931690000001</v>
      </c>
      <c r="C18">
        <v>19045.121760000002</v>
      </c>
      <c r="D18">
        <v>19463.32287</v>
      </c>
      <c r="E18">
        <v>20035.802220000001</v>
      </c>
      <c r="F18">
        <v>20824.456450000001</v>
      </c>
      <c r="G18">
        <v>21721.19729</v>
      </c>
      <c r="H18">
        <v>23068.20666</v>
      </c>
      <c r="I18">
        <v>24525.407009999999</v>
      </c>
      <c r="J18">
        <v>26100.998579999999</v>
      </c>
      <c r="K18">
        <v>27478.301800000001</v>
      </c>
      <c r="L18">
        <v>28491.707310000002</v>
      </c>
      <c r="M18">
        <v>29391.552009999999</v>
      </c>
      <c r="N18">
        <v>30461.682629999999</v>
      </c>
      <c r="O18">
        <v>31875.537120000001</v>
      </c>
      <c r="P18">
        <v>33714.519990000001</v>
      </c>
      <c r="Q18">
        <v>35917.326009999997</v>
      </c>
      <c r="R18">
        <v>37011.469620000003</v>
      </c>
      <c r="S18">
        <v>38137.095099999999</v>
      </c>
      <c r="T18">
        <v>39436.852630000001</v>
      </c>
      <c r="U18">
        <v>40903.117449999998</v>
      </c>
      <c r="V18">
        <v>42500.634510000004</v>
      </c>
      <c r="W18">
        <v>44187.640549999996</v>
      </c>
      <c r="X18">
        <v>45919.349419999999</v>
      </c>
      <c r="Y18">
        <v>47648.371550000003</v>
      </c>
      <c r="Z18">
        <v>49324.412049999999</v>
      </c>
      <c r="AA18">
        <v>50894.218990000001</v>
      </c>
      <c r="AB18">
        <v>52335.63725</v>
      </c>
      <c r="AC18">
        <v>53661.010260000003</v>
      </c>
      <c r="AD18">
        <v>54877.681570000001</v>
      </c>
      <c r="AE18">
        <v>55994.75722</v>
      </c>
      <c r="AF18">
        <v>57023.664400000001</v>
      </c>
      <c r="AG18">
        <v>57976.925089999997</v>
      </c>
      <c r="AH18">
        <v>58867.494440000002</v>
      </c>
      <c r="AI18">
        <v>59708.725279999999</v>
      </c>
      <c r="AJ18">
        <v>60513.953289999998</v>
      </c>
      <c r="AK18">
        <v>61296.295769999997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-1.9684199729596799E-2</v>
      </c>
      <c r="J19">
        <v>-3.4183341932044697E-2</v>
      </c>
      <c r="K19">
        <v>-4.8892651116666998E-2</v>
      </c>
      <c r="L19">
        <v>-5.96566919104599E-2</v>
      </c>
      <c r="M19">
        <v>-6.1046890570736097E-2</v>
      </c>
      <c r="N19">
        <v>-5.88559194924917E-2</v>
      </c>
      <c r="O19">
        <v>-5.3663069979325101E-2</v>
      </c>
      <c r="P19">
        <v>-4.8725079602807198E-2</v>
      </c>
      <c r="Q19">
        <v>-4.3479958935571397E-2</v>
      </c>
      <c r="R19">
        <v>-4.3479958935571397E-2</v>
      </c>
      <c r="S19">
        <v>-4.3479958935571397E-2</v>
      </c>
      <c r="T19">
        <v>-4.3479958935571397E-2</v>
      </c>
      <c r="U19">
        <v>-4.3479958935571397E-2</v>
      </c>
      <c r="V19">
        <v>-4.3479958935571397E-2</v>
      </c>
      <c r="W19">
        <v>-4.3479958935571397E-2</v>
      </c>
      <c r="X19">
        <v>-4.3479958935571397E-2</v>
      </c>
      <c r="Y19">
        <v>-4.3479958935571397E-2</v>
      </c>
      <c r="Z19">
        <v>-4.3479958935571397E-2</v>
      </c>
      <c r="AA19">
        <v>-4.3479958935571397E-2</v>
      </c>
      <c r="AB19">
        <v>-4.3479958935571397E-2</v>
      </c>
      <c r="AC19">
        <v>-4.3479958935571397E-2</v>
      </c>
      <c r="AD19">
        <v>-4.3479958935571397E-2</v>
      </c>
      <c r="AE19">
        <v>-4.3479958935571397E-2</v>
      </c>
      <c r="AF19">
        <v>-4.3479958935571397E-2</v>
      </c>
      <c r="AG19">
        <v>-4.3479958935571397E-2</v>
      </c>
      <c r="AH19">
        <v>-4.3479958935571397E-2</v>
      </c>
      <c r="AI19">
        <v>-4.3479958935571397E-2</v>
      </c>
      <c r="AJ19">
        <v>-4.3479958935571397E-2</v>
      </c>
      <c r="AK19">
        <v>-4.3479958935571397E-2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-0.74505566006727397</v>
      </c>
      <c r="I20">
        <v>-0.93085251336835595</v>
      </c>
      <c r="J20">
        <v>-1.1569994520431099</v>
      </c>
      <c r="K20">
        <v>-1.3997442046662201</v>
      </c>
      <c r="L20">
        <v>-1.6197610598908601</v>
      </c>
      <c r="M20">
        <v>-1.7746990089308701</v>
      </c>
      <c r="N20">
        <v>-1.90051775400894</v>
      </c>
      <c r="O20">
        <v>-1.98954837062736</v>
      </c>
      <c r="P20">
        <v>-2.0681371923274599</v>
      </c>
      <c r="Q20">
        <v>-2.1393350435870402</v>
      </c>
      <c r="R20">
        <v>-2.1393350435870402</v>
      </c>
      <c r="S20">
        <v>-2.1393350435870402</v>
      </c>
      <c r="T20">
        <v>-2.1393350435870402</v>
      </c>
      <c r="U20">
        <v>-2.1393350435870402</v>
      </c>
      <c r="V20">
        <v>-2.1393350435870402</v>
      </c>
      <c r="W20">
        <v>-2.1393350435870402</v>
      </c>
      <c r="X20">
        <v>-2.1393350435870402</v>
      </c>
      <c r="Y20">
        <v>-2.1393350435870402</v>
      </c>
      <c r="Z20">
        <v>-2.1393350435870402</v>
      </c>
      <c r="AA20">
        <v>-2.1393350435870402</v>
      </c>
      <c r="AB20">
        <v>-2.1393350435870402</v>
      </c>
      <c r="AC20">
        <v>-2.1393350435870402</v>
      </c>
      <c r="AD20">
        <v>-2.1393350435870402</v>
      </c>
      <c r="AE20">
        <v>-2.1393350435870402</v>
      </c>
      <c r="AF20">
        <v>-2.1393350435870402</v>
      </c>
      <c r="AG20">
        <v>-2.1393350435870402</v>
      </c>
      <c r="AH20">
        <v>-2.1393350435870402</v>
      </c>
      <c r="AI20">
        <v>-2.1393350435870402</v>
      </c>
      <c r="AJ20">
        <v>-2.1393350435870402</v>
      </c>
      <c r="AK20">
        <v>-2.1393350435870402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-7.8407704804536904E-2</v>
      </c>
      <c r="I21">
        <v>-0.14704851373139899</v>
      </c>
      <c r="J21">
        <v>-0.197316080422861</v>
      </c>
      <c r="K21">
        <v>-0.225142554728684</v>
      </c>
      <c r="L21">
        <v>-0.227125208093401</v>
      </c>
      <c r="M21">
        <v>-0.238534611368033</v>
      </c>
      <c r="N21">
        <v>-0.25263581435578902</v>
      </c>
      <c r="O21">
        <v>-0.266873019574003</v>
      </c>
      <c r="P21">
        <v>-0.27959292719001999</v>
      </c>
      <c r="Q21">
        <v>-0.29035294930538602</v>
      </c>
      <c r="R21">
        <v>-0.29035294930538602</v>
      </c>
      <c r="S21">
        <v>-0.29035294930538602</v>
      </c>
      <c r="T21">
        <v>-0.29035294930538602</v>
      </c>
      <c r="U21">
        <v>-0.29035294930538602</v>
      </c>
      <c r="V21">
        <v>-0.29035294930538602</v>
      </c>
      <c r="W21">
        <v>-0.29035294930538602</v>
      </c>
      <c r="X21">
        <v>-0.29035294930538602</v>
      </c>
      <c r="Y21">
        <v>-0.29035294930538602</v>
      </c>
      <c r="Z21">
        <v>-0.29035294930538602</v>
      </c>
      <c r="AA21">
        <v>-0.29035294930538602</v>
      </c>
      <c r="AB21">
        <v>-0.29035294930538602</v>
      </c>
      <c r="AC21">
        <v>-0.29035294930538602</v>
      </c>
      <c r="AD21">
        <v>-0.29035294930538602</v>
      </c>
      <c r="AE21">
        <v>-0.29035294930538602</v>
      </c>
      <c r="AF21">
        <v>-0.29035294930538602</v>
      </c>
      <c r="AG21">
        <v>-0.29035294930538602</v>
      </c>
      <c r="AH21">
        <v>-0.29035294930538602</v>
      </c>
      <c r="AI21">
        <v>-0.29035294930538602</v>
      </c>
      <c r="AJ21">
        <v>-0.29035294930538602</v>
      </c>
      <c r="AK21">
        <v>-0.29035294930538602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-0.14561510590278801</v>
      </c>
      <c r="J22">
        <v>-0.32036522436305898</v>
      </c>
      <c r="K22">
        <v>-0.38701531200587902</v>
      </c>
      <c r="L22">
        <v>-0.39985414075863102</v>
      </c>
      <c r="M22">
        <v>-0.42452159056029898</v>
      </c>
      <c r="N22">
        <v>-0.45343299506787599</v>
      </c>
      <c r="O22">
        <v>-0.483549365658894</v>
      </c>
      <c r="P22">
        <v>-0.51297843551461397</v>
      </c>
      <c r="Q22">
        <v>-0.54124820143652996</v>
      </c>
      <c r="R22">
        <v>-0.54124820143652996</v>
      </c>
      <c r="S22">
        <v>-0.54124820143652996</v>
      </c>
      <c r="T22">
        <v>-0.54124820143652996</v>
      </c>
      <c r="U22">
        <v>-0.54124820143652996</v>
      </c>
      <c r="V22">
        <v>-0.54124820143652996</v>
      </c>
      <c r="W22">
        <v>-0.54124820143652996</v>
      </c>
      <c r="X22">
        <v>-0.54124820143652996</v>
      </c>
      <c r="Y22">
        <v>-0.54124820143652996</v>
      </c>
      <c r="Z22">
        <v>-0.54124820143652996</v>
      </c>
      <c r="AA22">
        <v>-0.54124820143652996</v>
      </c>
      <c r="AB22">
        <v>-0.54124820143652996</v>
      </c>
      <c r="AC22">
        <v>-0.54124820143652996</v>
      </c>
      <c r="AD22">
        <v>-0.54124820143652996</v>
      </c>
      <c r="AE22">
        <v>-0.54124820143652996</v>
      </c>
      <c r="AF22">
        <v>-0.54124820143652996</v>
      </c>
      <c r="AG22">
        <v>-0.54124820143652996</v>
      </c>
      <c r="AH22">
        <v>-0.54124820143652996</v>
      </c>
      <c r="AI22">
        <v>-0.54124820143652996</v>
      </c>
      <c r="AJ22">
        <v>-0.54124820143652996</v>
      </c>
      <c r="AK22">
        <v>-0.54124820143652996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-1.3159317792358399E-10</v>
      </c>
      <c r="J23">
        <v>-1.3685690504052735E-10</v>
      </c>
      <c r="K23">
        <v>-1.4233118124214846E-10</v>
      </c>
      <c r="L23">
        <v>-1.4802442849183437E-10</v>
      </c>
      <c r="M23">
        <v>-1.5394540563150778E-10</v>
      </c>
      <c r="N23">
        <v>-1.601032218567681E-10</v>
      </c>
      <c r="O23">
        <v>-1.6650735073103882E-10</v>
      </c>
      <c r="P23">
        <v>-1.7316764476028041E-10</v>
      </c>
      <c r="Q23">
        <v>-1.8009435055069158E-10</v>
      </c>
      <c r="R23">
        <v>-1.8729812457271927E-10</v>
      </c>
      <c r="S23">
        <v>-1.9479004955562808E-10</v>
      </c>
      <c r="T23">
        <v>-2.0258165153785322E-10</v>
      </c>
      <c r="U23">
        <v>-2.1068491759936732E-10</v>
      </c>
      <c r="V23">
        <v>-2.1911231430334201E-10</v>
      </c>
      <c r="W23">
        <v>-2.278768068754757E-10</v>
      </c>
      <c r="X23">
        <v>-2.3699187915049474E-10</v>
      </c>
      <c r="Y23">
        <v>-2.4647155431651454E-10</v>
      </c>
      <c r="Z23">
        <v>-2.5633041648917519E-10</v>
      </c>
      <c r="AA23">
        <v>-2.6658363314874211E-10</v>
      </c>
      <c r="AB23">
        <v>-2.7724697847469186E-10</v>
      </c>
      <c r="AC23">
        <v>-2.8833685761367956E-10</v>
      </c>
      <c r="AD23">
        <v>-2.9987033191822676E-10</v>
      </c>
      <c r="AE23">
        <v>-3.1186514519495583E-10</v>
      </c>
      <c r="AF23">
        <v>-3.2433975100275405E-10</v>
      </c>
      <c r="AG23">
        <v>-3.3731334104286427E-10</v>
      </c>
      <c r="AH23">
        <v>-3.508058746845788E-10</v>
      </c>
      <c r="AI23">
        <v>-3.64838109671962E-10</v>
      </c>
      <c r="AJ23">
        <v>-3.7943163405884051E-10</v>
      </c>
      <c r="AK23">
        <v>-3.9460889942119418E-10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-4.147905902132637E-2</v>
      </c>
      <c r="I24">
        <v>-4.3138221382179431E-2</v>
      </c>
      <c r="J24">
        <v>-4.486375023746661E-2</v>
      </c>
      <c r="K24">
        <v>-4.6658300246965281E-2</v>
      </c>
      <c r="L24">
        <v>-4.8524632256843891E-2</v>
      </c>
      <c r="M24">
        <v>-5.046561754711764E-2</v>
      </c>
      <c r="N24">
        <v>-5.2484242249002361E-2</v>
      </c>
      <c r="O24">
        <v>-5.4583611938962454E-2</v>
      </c>
      <c r="P24">
        <v>-5.676695641652095E-2</v>
      </c>
      <c r="Q24">
        <v>-5.9037634673181787E-2</v>
      </c>
      <c r="R24">
        <v>-6.1399140060109061E-2</v>
      </c>
      <c r="S24">
        <v>-6.3855105662513428E-2</v>
      </c>
      <c r="T24">
        <v>-6.6409309889013973E-2</v>
      </c>
      <c r="U24">
        <v>-6.9065682284574534E-2</v>
      </c>
      <c r="V24">
        <v>-7.1828309575957511E-2</v>
      </c>
      <c r="W24">
        <v>-7.4701441958995821E-2</v>
      </c>
      <c r="X24">
        <v>-7.7689499637355636E-2</v>
      </c>
      <c r="Y24">
        <v>-8.0797079622849904E-2</v>
      </c>
      <c r="Z24">
        <v>-8.4028962807763882E-2</v>
      </c>
      <c r="AA24">
        <v>-8.7390121320074426E-2</v>
      </c>
      <c r="AB24">
        <v>-9.0885726172877421E-2</v>
      </c>
      <c r="AC24">
        <v>-9.4521155219792513E-2</v>
      </c>
      <c r="AD24">
        <v>-9.8302001428584224E-2</v>
      </c>
      <c r="AE24">
        <v>-0.1022340814857276</v>
      </c>
      <c r="AF24">
        <v>-0.1063234447451567</v>
      </c>
      <c r="AG24">
        <v>-0.11057638253496301</v>
      </c>
      <c r="AH24">
        <v>-0.11499943783636149</v>
      </c>
      <c r="AI24">
        <v>-0.11959941534981597</v>
      </c>
      <c r="AJ24">
        <v>-0.12438339196380864</v>
      </c>
      <c r="AK24">
        <v>-0.12935872764236095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401</v>
      </c>
      <c r="B27">
        <v>-38.416983041055794</v>
      </c>
      <c r="C27">
        <v>-34.322539113101762</v>
      </c>
      <c r="D27">
        <v>-30.12209970567503</v>
      </c>
      <c r="E27">
        <v>-26.034948173515108</v>
      </c>
      <c r="F27">
        <v>-22.054784657685897</v>
      </c>
      <c r="G27">
        <v>-18.212817972334996</v>
      </c>
      <c r="H27">
        <v>-53.641070002478344</v>
      </c>
      <c r="I27">
        <v>-87.831086769037398</v>
      </c>
      <c r="J27">
        <v>-126.05775251948981</v>
      </c>
      <c r="K27">
        <v>-148.00054787979235</v>
      </c>
      <c r="L27">
        <v>-154.70774013183183</v>
      </c>
      <c r="M27">
        <v>-157.35586806782891</v>
      </c>
      <c r="N27">
        <v>-157.24095790539391</v>
      </c>
      <c r="O27">
        <v>-154.21007804374074</v>
      </c>
      <c r="P27">
        <v>-149.71950250316581</v>
      </c>
      <c r="Q27">
        <v>-144.27652212389597</v>
      </c>
      <c r="R27">
        <v>-136.39048937146597</v>
      </c>
      <c r="S27">
        <v>-129.93483875199843</v>
      </c>
      <c r="T27">
        <v>-124.06802362027378</v>
      </c>
      <c r="U27">
        <v>-118.45698605296678</v>
      </c>
      <c r="V27">
        <v>-112.99722503186078</v>
      </c>
      <c r="W27">
        <v>-107.6756850751533</v>
      </c>
      <c r="X27">
        <v>-102.51427989811528</v>
      </c>
      <c r="Y27">
        <v>-97.54251281167312</v>
      </c>
      <c r="Z27">
        <v>-92.788548088603349</v>
      </c>
      <c r="AA27">
        <v>-88.277399848553159</v>
      </c>
      <c r="AB27">
        <v>-84.035498287751921</v>
      </c>
      <c r="AC27">
        <v>-80.075693941402378</v>
      </c>
      <c r="AD27">
        <v>-76.390881557410907</v>
      </c>
      <c r="AE27">
        <v>-72.96686084041238</v>
      </c>
      <c r="AF27">
        <v>-69.786432719629701</v>
      </c>
      <c r="AG27">
        <v>-66.833787579212824</v>
      </c>
      <c r="AH27">
        <v>-64.093708226075961</v>
      </c>
      <c r="AI27">
        <v>-61.548460988243704</v>
      </c>
      <c r="AJ27">
        <v>-59.179543055095195</v>
      </c>
      <c r="AK27">
        <v>-56.968690240937498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3.5</v>
      </c>
      <c r="I28">
        <v>4.7816444444444439</v>
      </c>
      <c r="J28">
        <v>5.6466222222222218</v>
      </c>
      <c r="K28">
        <v>6.5</v>
      </c>
      <c r="L28">
        <v>7.5427333333333326</v>
      </c>
      <c r="M28">
        <v>8.4130000000000003</v>
      </c>
      <c r="N28">
        <v>8.4130000000000003</v>
      </c>
      <c r="O28">
        <v>8.4130000000000003</v>
      </c>
      <c r="P28">
        <v>8.4130000000000003</v>
      </c>
      <c r="Q28">
        <v>8.4130000000000003</v>
      </c>
      <c r="R28">
        <v>24.094756883928572</v>
      </c>
      <c r="S28">
        <v>39.887835785714294</v>
      </c>
      <c r="T28">
        <v>55.786377651785699</v>
      </c>
      <c r="U28">
        <v>71.784523428571433</v>
      </c>
      <c r="V28">
        <v>87.87641406249999</v>
      </c>
      <c r="W28">
        <v>104.05619049999999</v>
      </c>
      <c r="X28">
        <v>120.31799368749998</v>
      </c>
      <c r="Y28">
        <v>136.6559645714286</v>
      </c>
      <c r="Z28">
        <v>153.06424409821435</v>
      </c>
      <c r="AA28">
        <v>169.53697321428569</v>
      </c>
      <c r="AB28">
        <v>186.06829286607143</v>
      </c>
      <c r="AC28">
        <v>202.65234399999997</v>
      </c>
      <c r="AD28">
        <v>219.28326756249996</v>
      </c>
      <c r="AE28">
        <v>235.95520449999995</v>
      </c>
      <c r="AF28">
        <v>252.66229575892851</v>
      </c>
      <c r="AG28">
        <v>269.39868228571436</v>
      </c>
      <c r="AH28">
        <v>286.15850502678569</v>
      </c>
      <c r="AI28">
        <v>302.93590492857135</v>
      </c>
      <c r="AJ28">
        <v>319.7250229375</v>
      </c>
      <c r="AK28">
        <v>336.52</v>
      </c>
    </row>
    <row r="29" spans="1:37">
      <c r="A29" t="s">
        <v>446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-1.6964841499999999E-4</v>
      </c>
      <c r="I30">
        <v>-4.19108709E-4</v>
      </c>
      <c r="J30">
        <v>-6.3535519699999996E-4</v>
      </c>
      <c r="K30">
        <v>-7.8911720900000002E-4</v>
      </c>
      <c r="L30">
        <v>-8.5121626099999995E-4</v>
      </c>
      <c r="M30">
        <v>-8.0170346299999996E-4</v>
      </c>
      <c r="N30">
        <v>-7.4854400399999995E-4</v>
      </c>
      <c r="O30">
        <v>-6.9372637000000002E-4</v>
      </c>
      <c r="P30">
        <v>-6.6337723899999995E-4</v>
      </c>
      <c r="Q30">
        <v>-6.3162079900000001E-4</v>
      </c>
      <c r="R30">
        <v>-6.0303177300000002E-4</v>
      </c>
      <c r="S30">
        <v>-5.5750867499999998E-4</v>
      </c>
      <c r="T30">
        <v>-5.1187095699999996E-4</v>
      </c>
      <c r="U30">
        <v>-4.7137124200000001E-4</v>
      </c>
      <c r="V30">
        <v>-4.3663412500000002E-4</v>
      </c>
      <c r="W30">
        <v>-4.0675356200000002E-4</v>
      </c>
      <c r="X30">
        <v>-3.80487024E-4</v>
      </c>
      <c r="Y30">
        <v>-3.56659272E-4</v>
      </c>
      <c r="Z30">
        <v>-3.34275836E-4</v>
      </c>
      <c r="AA30">
        <v>-3.12540567E-4</v>
      </c>
      <c r="AB30">
        <v>-2.9103631299999999E-4</v>
      </c>
      <c r="AC30">
        <v>-2.6986899800000001E-4</v>
      </c>
      <c r="AD30">
        <v>-2.4930250200000002E-4</v>
      </c>
      <c r="AE30">
        <v>-2.2952969099999999E-4</v>
      </c>
      <c r="AF30">
        <v>-2.1069092700000001E-4</v>
      </c>
      <c r="AG30">
        <v>-1.9288958E-4</v>
      </c>
      <c r="AH30">
        <v>-1.7619907500000001E-4</v>
      </c>
      <c r="AI30">
        <v>-1.6066602499999999E-4</v>
      </c>
      <c r="AJ30">
        <v>-1.4631397699999999E-4</v>
      </c>
      <c r="AK30">
        <v>-1.3314748400000001E-4</v>
      </c>
    </row>
    <row r="31" spans="1:37">
      <c r="A31" t="s">
        <v>332</v>
      </c>
      <c r="B31">
        <v>-7.08475373E-4</v>
      </c>
      <c r="C31">
        <v>-1.78429923E-3</v>
      </c>
      <c r="D31">
        <v>-2.7580525599999999E-3</v>
      </c>
      <c r="E31">
        <v>-3.6217141199999998E-3</v>
      </c>
      <c r="F31">
        <v>-4.3788477700000003E-3</v>
      </c>
      <c r="G31">
        <v>-5.0556162099999998E-3</v>
      </c>
      <c r="H31">
        <v>-1.27496899E-2</v>
      </c>
      <c r="I31">
        <v>-1.5309989600000001E-2</v>
      </c>
      <c r="J31">
        <v>-1.7576613200000001E-2</v>
      </c>
      <c r="K31">
        <v>-1.92528912E-2</v>
      </c>
      <c r="L31">
        <v>-2.0027306200000001E-2</v>
      </c>
      <c r="M31">
        <v>-1.98002244E-2</v>
      </c>
      <c r="N31">
        <v>-1.94784112E-2</v>
      </c>
      <c r="O31">
        <v>-1.9101681400000001E-2</v>
      </c>
      <c r="P31">
        <v>-1.8936543199999999E-2</v>
      </c>
      <c r="Q31">
        <v>-1.8753988900000001E-2</v>
      </c>
      <c r="R31">
        <v>-1.7662303300000001E-2</v>
      </c>
      <c r="S31">
        <v>-1.6507329899999999E-2</v>
      </c>
      <c r="T31">
        <v>-1.5390042499999999E-2</v>
      </c>
      <c r="U31">
        <v>-1.4333521300000001E-2</v>
      </c>
      <c r="V31">
        <v>-1.33406631E-2</v>
      </c>
      <c r="W31">
        <v>-1.24067117E-2</v>
      </c>
      <c r="X31">
        <v>-1.15242339E-2</v>
      </c>
      <c r="Y31">
        <v>-1.0685396600000001E-2</v>
      </c>
      <c r="Z31">
        <v>-9.8834390699999997E-3</v>
      </c>
      <c r="AA31">
        <v>-9.11353453E-3</v>
      </c>
      <c r="AB31">
        <v>-8.3744294100000002E-3</v>
      </c>
      <c r="AC31">
        <v>-7.6712744700000004E-3</v>
      </c>
      <c r="AD31">
        <v>-7.0111006000000003E-3</v>
      </c>
      <c r="AE31">
        <v>-6.3978830999999996E-3</v>
      </c>
      <c r="AF31">
        <v>-5.8333601500000004E-3</v>
      </c>
      <c r="AG31">
        <v>-5.3177225100000001E-3</v>
      </c>
      <c r="AH31">
        <v>-4.84995162E-3</v>
      </c>
      <c r="AI31">
        <v>-4.4280280099999996E-3</v>
      </c>
      <c r="AJ31">
        <v>-4.0493496E-3</v>
      </c>
      <c r="AK31">
        <v>-3.7110341200000002E-3</v>
      </c>
    </row>
    <row r="32" spans="1:37">
      <c r="A32" t="s">
        <v>333</v>
      </c>
      <c r="B32">
        <v>-3.88126425E-3</v>
      </c>
      <c r="C32">
        <v>-3.0559331400000001E-3</v>
      </c>
      <c r="D32">
        <v>-2.24569136E-3</v>
      </c>
      <c r="E32">
        <v>-1.46698611E-3</v>
      </c>
      <c r="F32">
        <v>-7.4437159399999998E-4</v>
      </c>
      <c r="G32">
        <v>-8.5247228300000004E-5</v>
      </c>
      <c r="H32">
        <v>-2.5784243500000001E-3</v>
      </c>
      <c r="I32">
        <v>-4.9319340099999998E-3</v>
      </c>
      <c r="J32">
        <v>-6.98341862E-3</v>
      </c>
      <c r="K32">
        <v>-8.2129327300000006E-3</v>
      </c>
      <c r="L32">
        <v>-8.1551327999999992E-3</v>
      </c>
      <c r="M32">
        <v>-8.1761763099999999E-3</v>
      </c>
      <c r="N32">
        <v>-8.1645170399999994E-3</v>
      </c>
      <c r="O32">
        <v>-8.1369598800000009E-3</v>
      </c>
      <c r="P32">
        <v>-8.1048559199999991E-3</v>
      </c>
      <c r="Q32">
        <v>-8.0756875799999992E-3</v>
      </c>
      <c r="R32">
        <v>-7.4919945399999997E-3</v>
      </c>
      <c r="S32">
        <v>-6.9489058500000001E-3</v>
      </c>
      <c r="T32">
        <v>-6.4767856699999996E-3</v>
      </c>
      <c r="U32">
        <v>-6.0603825899999998E-3</v>
      </c>
      <c r="V32">
        <v>-5.6830083999999999E-3</v>
      </c>
      <c r="W32">
        <v>-5.3330618400000002E-3</v>
      </c>
      <c r="X32">
        <v>-5.0036752999999996E-3</v>
      </c>
      <c r="Y32">
        <v>-4.6911280000000001E-3</v>
      </c>
      <c r="Z32">
        <v>-4.3935683499999999E-3</v>
      </c>
      <c r="AA32">
        <v>-4.1101460999999999E-3</v>
      </c>
      <c r="AB32">
        <v>-3.8397703999999999E-3</v>
      </c>
      <c r="AC32">
        <v>-3.5822572999999998E-3</v>
      </c>
      <c r="AD32">
        <v>-3.3386003999999999E-3</v>
      </c>
      <c r="AE32">
        <v>-3.1090417000000001E-3</v>
      </c>
      <c r="AF32">
        <v>-2.8934676599999998E-3</v>
      </c>
      <c r="AG32">
        <v>-2.69162532E-3</v>
      </c>
      <c r="AH32">
        <v>-2.5031300900000002E-3</v>
      </c>
      <c r="AI32">
        <v>-2.3274051300000002E-3</v>
      </c>
      <c r="AJ32">
        <v>-2.1637726799999999E-3</v>
      </c>
      <c r="AK32">
        <v>-2.01151373E-3</v>
      </c>
    </row>
    <row r="33" spans="1:37">
      <c r="A33" t="s">
        <v>334</v>
      </c>
      <c r="B33">
        <v>-6.2499335800000003E-3</v>
      </c>
      <c r="C33">
        <v>-4.8859179499999997E-3</v>
      </c>
      <c r="D33">
        <v>-3.5528106300000001E-3</v>
      </c>
      <c r="E33">
        <v>-2.2809441499999999E-3</v>
      </c>
      <c r="F33">
        <v>-1.0948306E-3</v>
      </c>
      <c r="G33">
        <v>-1.61084506E-7</v>
      </c>
      <c r="H33">
        <v>-4.5888878999999999E-8</v>
      </c>
      <c r="I33">
        <v>-4.7487812800000003E-3</v>
      </c>
      <c r="J33">
        <v>-1.10281323E-2</v>
      </c>
      <c r="K33">
        <v>-1.3688670199999999E-2</v>
      </c>
      <c r="L33">
        <v>-1.3943855600000001E-2</v>
      </c>
      <c r="M33">
        <v>-1.42506991E-2</v>
      </c>
      <c r="N33">
        <v>-1.45078741E-2</v>
      </c>
      <c r="O33">
        <v>-1.4741299100000001E-2</v>
      </c>
      <c r="P33">
        <v>-1.4970415799999999E-2</v>
      </c>
      <c r="Q33">
        <v>-1.52089771E-2</v>
      </c>
      <c r="R33">
        <v>-1.4104332900000001E-2</v>
      </c>
      <c r="S33">
        <v>-1.31137258E-2</v>
      </c>
      <c r="T33">
        <v>-1.22346663E-2</v>
      </c>
      <c r="U33">
        <v>-1.1440474500000001E-2</v>
      </c>
      <c r="V33">
        <v>-1.07102241E-2</v>
      </c>
      <c r="W33">
        <v>-1.00303357E-2</v>
      </c>
      <c r="X33">
        <v>-9.39302222E-3</v>
      </c>
      <c r="Y33">
        <v>-8.7940419099999997E-3</v>
      </c>
      <c r="Z33">
        <v>-8.2311057199999996E-3</v>
      </c>
      <c r="AA33">
        <v>-7.7028763199999996E-3</v>
      </c>
      <c r="AB33">
        <v>-7.2068446900000003E-3</v>
      </c>
      <c r="AC33">
        <v>-6.74124129E-3</v>
      </c>
      <c r="AD33">
        <v>-6.3061437E-3</v>
      </c>
      <c r="AE33">
        <v>-5.9005477400000004E-3</v>
      </c>
      <c r="AF33">
        <v>-5.52299592E-3</v>
      </c>
      <c r="AG33">
        <v>-5.17199033E-3</v>
      </c>
      <c r="AH33">
        <v>-4.8460070300000001E-3</v>
      </c>
      <c r="AI33">
        <v>-4.5433429600000002E-3</v>
      </c>
      <c r="AJ33">
        <v>-4.2622559799999999E-3</v>
      </c>
      <c r="AK33">
        <v>-4.0010523400000001E-3</v>
      </c>
    </row>
    <row r="34" spans="1:37">
      <c r="A34" t="s">
        <v>359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364</v>
      </c>
      <c r="B39">
        <v>-2.73985583E-7</v>
      </c>
      <c r="C39">
        <v>-2.75757074E-7</v>
      </c>
      <c r="D39">
        <v>-2.7648926599999999E-7</v>
      </c>
      <c r="E39">
        <v>-2.8031152200000002E-7</v>
      </c>
      <c r="F39">
        <v>-2.8901560300000001E-7</v>
      </c>
      <c r="G39">
        <v>-3.01662155E-7</v>
      </c>
      <c r="H39">
        <v>-16.952190170000002</v>
      </c>
      <c r="I39">
        <v>-43.203131659999997</v>
      </c>
      <c r="J39">
        <v>-67.621881299999998</v>
      </c>
      <c r="K39">
        <v>-86.980374760000004</v>
      </c>
      <c r="L39">
        <v>-97.728622470000005</v>
      </c>
      <c r="M39">
        <v>-96.493987430000004</v>
      </c>
      <c r="N39">
        <v>-94.819436159999995</v>
      </c>
      <c r="O39">
        <v>-92.661464190000004</v>
      </c>
      <c r="P39">
        <v>-93.483771180000005</v>
      </c>
      <c r="Q39">
        <v>-93.870032140000006</v>
      </c>
      <c r="R39">
        <v>-94.829387440000005</v>
      </c>
      <c r="S39">
        <v>-92.997828560000002</v>
      </c>
      <c r="T39">
        <v>-90.699397500000003</v>
      </c>
      <c r="U39">
        <v>-88.797060520000002</v>
      </c>
      <c r="V39">
        <v>-87.485241200000004</v>
      </c>
      <c r="W39">
        <v>-86.683615810000006</v>
      </c>
      <c r="X39">
        <v>-86.205203010000005</v>
      </c>
      <c r="Y39">
        <v>-85.824130400000001</v>
      </c>
      <c r="Z39">
        <v>-85.30239392</v>
      </c>
      <c r="AA39">
        <v>-84.403071209999993</v>
      </c>
      <c r="AB39">
        <v>-83.026944470000004</v>
      </c>
      <c r="AC39">
        <v>-81.241547949999998</v>
      </c>
      <c r="AD39">
        <v>-79.115965689999996</v>
      </c>
      <c r="AE39">
        <v>-76.715786859999994</v>
      </c>
      <c r="AF39">
        <v>-74.103704879999995</v>
      </c>
      <c r="AG39">
        <v>-71.339933220000006</v>
      </c>
      <c r="AH39">
        <v>-68.482552080000005</v>
      </c>
      <c r="AI39">
        <v>-65.587654349999994</v>
      </c>
      <c r="AJ39">
        <v>-62.708151520000001</v>
      </c>
      <c r="AK39">
        <v>-59.89337416</v>
      </c>
    </row>
    <row r="40" spans="1:37">
      <c r="A40" t="s">
        <v>365</v>
      </c>
      <c r="B40">
        <v>-60</v>
      </c>
      <c r="C40">
        <v>-153.26965870000001</v>
      </c>
      <c r="D40">
        <v>-240.37665530000001</v>
      </c>
      <c r="E40">
        <v>-324.38653040000003</v>
      </c>
      <c r="F40">
        <v>-407.66909629999998</v>
      </c>
      <c r="G40">
        <v>-489.67102249999999</v>
      </c>
      <c r="H40">
        <v>-1274.0181950000001</v>
      </c>
      <c r="I40">
        <v>-1578.205087</v>
      </c>
      <c r="J40">
        <v>-1870.7073760000001</v>
      </c>
      <c r="K40">
        <v>-2122.1482329999999</v>
      </c>
      <c r="L40">
        <v>-2299.346399</v>
      </c>
      <c r="M40">
        <v>-2383.1786849999999</v>
      </c>
      <c r="N40">
        <v>-2467.3659269999998</v>
      </c>
      <c r="O40">
        <v>-2551.4235060000001</v>
      </c>
      <c r="P40">
        <v>-2668.5562410000002</v>
      </c>
      <c r="Q40">
        <v>-2787.1747500000001</v>
      </c>
      <c r="R40">
        <v>-2777.474549</v>
      </c>
      <c r="S40">
        <v>-2753.5819740000002</v>
      </c>
      <c r="T40">
        <v>-2726.9911790000001</v>
      </c>
      <c r="U40">
        <v>-2700.1531730000002</v>
      </c>
      <c r="V40">
        <v>-2672.972784</v>
      </c>
      <c r="W40">
        <v>-2644.0054380000001</v>
      </c>
      <c r="X40">
        <v>-2610.992921</v>
      </c>
      <c r="Y40">
        <v>-2571.2632370000001</v>
      </c>
      <c r="Z40">
        <v>-2522.1117450000002</v>
      </c>
      <c r="AA40">
        <v>-2461.1534769999998</v>
      </c>
      <c r="AB40">
        <v>-2389.0602450000001</v>
      </c>
      <c r="AC40">
        <v>-2309.3657210000001</v>
      </c>
      <c r="AD40">
        <v>-2224.9676250000002</v>
      </c>
      <c r="AE40">
        <v>-2138.366653</v>
      </c>
      <c r="AF40">
        <v>-2051.6953709999998</v>
      </c>
      <c r="AG40">
        <v>-1966.7520019999999</v>
      </c>
      <c r="AH40">
        <v>-1885.0102589999999</v>
      </c>
      <c r="AI40">
        <v>-1807.6252959999999</v>
      </c>
      <c r="AJ40">
        <v>-1735.495353</v>
      </c>
      <c r="AK40">
        <v>-1669.324484</v>
      </c>
    </row>
    <row r="41" spans="1:37">
      <c r="A41" t="s">
        <v>366</v>
      </c>
      <c r="B41">
        <v>-328.7</v>
      </c>
      <c r="C41">
        <v>-262.50183950000002</v>
      </c>
      <c r="D41">
        <v>-195.72207779999999</v>
      </c>
      <c r="E41">
        <v>-131.393732</v>
      </c>
      <c r="F41">
        <v>-69.300718119999999</v>
      </c>
      <c r="G41">
        <v>-8.2567773550000005</v>
      </c>
      <c r="H41">
        <v>-257.65015160000002</v>
      </c>
      <c r="I41">
        <v>-508.40030200000001</v>
      </c>
      <c r="J41">
        <v>-743.2565396</v>
      </c>
      <c r="K41">
        <v>-905.26978570000006</v>
      </c>
      <c r="L41">
        <v>-936.29542979999997</v>
      </c>
      <c r="M41">
        <v>-984.09435740000004</v>
      </c>
      <c r="N41">
        <v>-1034.2142859999999</v>
      </c>
      <c r="O41">
        <v>-1086.8588090000001</v>
      </c>
      <c r="P41">
        <v>-1142.1442460000001</v>
      </c>
      <c r="Q41">
        <v>-1200.1901359999999</v>
      </c>
      <c r="R41">
        <v>-1178.148956</v>
      </c>
      <c r="S41">
        <v>-1159.1445719999999</v>
      </c>
      <c r="T41">
        <v>-1147.634086</v>
      </c>
      <c r="U41">
        <v>-1141.6567480000001</v>
      </c>
      <c r="V41">
        <v>-1138.663546</v>
      </c>
      <c r="W41">
        <v>-1136.533584</v>
      </c>
      <c r="X41">
        <v>-1133.6598039999999</v>
      </c>
      <c r="Y41">
        <v>-1128.8420450000001</v>
      </c>
      <c r="Z41">
        <v>-1121.1755599999999</v>
      </c>
      <c r="AA41">
        <v>-1109.964563</v>
      </c>
      <c r="AB41">
        <v>-1095.4110860000001</v>
      </c>
      <c r="AC41">
        <v>-1078.4051899999999</v>
      </c>
      <c r="AD41">
        <v>-1059.5023819999999</v>
      </c>
      <c r="AE41">
        <v>-1039.1360709999999</v>
      </c>
      <c r="AF41">
        <v>-1017.6834720000001</v>
      </c>
      <c r="AG41">
        <v>-995.49374390000003</v>
      </c>
      <c r="AH41">
        <v>-972.88102419999996</v>
      </c>
      <c r="AI41">
        <v>-950.10157460000005</v>
      </c>
      <c r="AJ41">
        <v>-927.36310730000002</v>
      </c>
      <c r="AK41">
        <v>-904.83380590000002</v>
      </c>
    </row>
    <row r="42" spans="1:37">
      <c r="A42" t="s">
        <v>367</v>
      </c>
      <c r="B42">
        <v>-529.29999999999995</v>
      </c>
      <c r="C42">
        <v>-419.69584750000001</v>
      </c>
      <c r="D42">
        <v>-309.6433869</v>
      </c>
      <c r="E42">
        <v>-204.29761590000001</v>
      </c>
      <c r="F42">
        <v>-101.92832110000001</v>
      </c>
      <c r="G42">
        <v>-1.56021366E-2</v>
      </c>
      <c r="H42">
        <v>-4.5854657899999998E-3</v>
      </c>
      <c r="I42">
        <v>-489.52030400000001</v>
      </c>
      <c r="J42">
        <v>-1173.7419609999999</v>
      </c>
      <c r="K42">
        <v>-1508.8324620000001</v>
      </c>
      <c r="L42">
        <v>-1600.901979</v>
      </c>
      <c r="M42">
        <v>-1715.2311850000001</v>
      </c>
      <c r="N42">
        <v>-1837.73891</v>
      </c>
      <c r="O42">
        <v>-1969.0045190000001</v>
      </c>
      <c r="P42">
        <v>-2109.6456750000002</v>
      </c>
      <c r="Q42">
        <v>-2260.3232419999999</v>
      </c>
      <c r="R42">
        <v>-2217.968124</v>
      </c>
      <c r="S42">
        <v>-2187.4960470000001</v>
      </c>
      <c r="T42">
        <v>-2167.8840100000002</v>
      </c>
      <c r="U42">
        <v>-2155.160124</v>
      </c>
      <c r="V42">
        <v>-2145.9306179999999</v>
      </c>
      <c r="W42">
        <v>-2137.573821</v>
      </c>
      <c r="X42">
        <v>-2128.134039</v>
      </c>
      <c r="Y42">
        <v>-2116.140136</v>
      </c>
      <c r="Z42">
        <v>-2100.4599969999999</v>
      </c>
      <c r="AA42">
        <v>-2080.1984990000001</v>
      </c>
      <c r="AB42">
        <v>-2055.9712549999999</v>
      </c>
      <c r="AC42">
        <v>-2029.3878950000001</v>
      </c>
      <c r="AD42">
        <v>-2001.2500689999999</v>
      </c>
      <c r="AE42">
        <v>-1972.142085</v>
      </c>
      <c r="AF42">
        <v>-1942.534815</v>
      </c>
      <c r="AG42">
        <v>-1912.853165</v>
      </c>
      <c r="AH42">
        <v>-1883.477132</v>
      </c>
      <c r="AI42">
        <v>-1854.6995750000001</v>
      </c>
      <c r="AJ42">
        <v>-1826.744091</v>
      </c>
      <c r="AK42">
        <v>-1799.782598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zoomScaleNormal="100" workbookViewId="0">
      <selection activeCell="A60" sqref="A60"/>
    </sheetView>
  </sheetViews>
  <sheetFormatPr baseColWidth="10" defaultColWidth="12.42578125" defaultRowHeight="15"/>
  <cols>
    <col min="1" max="1" width="52.85546875" customWidth="1"/>
    <col min="2" max="2" width="16.8554687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75">
      <c r="A2" s="9"/>
      <c r="B2" s="58"/>
      <c r="C2" s="85" t="s">
        <v>0</v>
      </c>
      <c r="D2" s="86"/>
      <c r="E2" s="86"/>
      <c r="F2" s="86"/>
      <c r="G2" s="86"/>
      <c r="H2" s="87"/>
      <c r="I2" s="10"/>
      <c r="J2" s="10"/>
      <c r="K2" s="10"/>
    </row>
    <row r="3" spans="1:11">
      <c r="A3" s="57"/>
      <c r="B3" s="59"/>
      <c r="C3" s="70">
        <v>2021</v>
      </c>
      <c r="D3" s="71">
        <v>2022</v>
      </c>
      <c r="E3" s="71">
        <v>2023</v>
      </c>
      <c r="F3" s="71">
        <v>2025</v>
      </c>
      <c r="G3" s="71">
        <v>2030</v>
      </c>
      <c r="H3" s="72">
        <v>2050</v>
      </c>
      <c r="I3" s="10"/>
      <c r="J3" s="10"/>
      <c r="K3" s="10"/>
    </row>
    <row r="4" spans="1:11">
      <c r="A4" s="16" t="s">
        <v>46</v>
      </c>
      <c r="B4" s="15" t="s">
        <v>321</v>
      </c>
      <c r="C4" s="74">
        <f>VLOOKUP($B4,Baseline_SUB!$A$1:$AT$50,C$1,FALSE)</f>
        <v>4.1041237596069369E-2</v>
      </c>
      <c r="D4" s="73">
        <f>VLOOKUP($B4,Baseline_SUB!$A$1:$AT$50,D$1,FALSE)</f>
        <v>4.1875757832734894E-2</v>
      </c>
      <c r="E4" s="73">
        <f>VLOOKUP($B4,Baseline_SUB!$A$1:$AT$50,E$1,FALSE)</f>
        <v>4.26994637410536E-2</v>
      </c>
      <c r="F4" s="73">
        <f>VLOOKUP($B4,Baseline_SUB!$A$1:$AT$50,F$1,FALSE)</f>
        <v>4.4264821722141967E-2</v>
      </c>
      <c r="G4" s="73">
        <f>VLOOKUP($B4,Baseline_SUB!$A$1:$AT$50,G$1,FALSE)</f>
        <v>4.8092875220024478E-2</v>
      </c>
      <c r="H4" s="77">
        <f>VLOOKUP($B4,Baseline_SUB!$A$1:$AT$50,H$1,FALSE)</f>
        <v>4.9714953419822461E-2</v>
      </c>
      <c r="I4" s="10"/>
      <c r="J4" s="10"/>
      <c r="K4" s="10"/>
    </row>
    <row r="5" spans="1:11">
      <c r="A5" s="16" t="s">
        <v>8</v>
      </c>
      <c r="B5" s="15" t="s">
        <v>322</v>
      </c>
      <c r="C5" s="75">
        <f>VLOOKUP($B5,Baseline_SUB!$A$1:$AT$50,C$1,FALSE)</f>
        <v>4.1200265871664365E-2</v>
      </c>
      <c r="D5" s="18">
        <f>VLOOKUP($B5,Baseline_SUB!$A$1:$AT$50,D$1,FALSE)</f>
        <v>4.1507876740609406E-2</v>
      </c>
      <c r="E5" s="18">
        <f>VLOOKUP($B5,Baseline_SUB!$A$1:$AT$50,E$1,FALSE)</f>
        <v>4.2015051878259602E-2</v>
      </c>
      <c r="F5" s="18">
        <f>VLOOKUP($B5,Baseline_SUB!$A$1:$AT$50,F$1,FALSE)</f>
        <v>5.0841239445486019E-2</v>
      </c>
      <c r="G5" s="18">
        <f>VLOOKUP($B5,Baseline_SUB!$A$1:$AT$50,G$1,FALSE)</f>
        <v>4.8690505228606185E-2</v>
      </c>
      <c r="H5" s="78">
        <f>VLOOKUP($B5,Baseline_SUB!$A$1:$AT$50,H$1,FALSE)</f>
        <v>4.0554086442716075E-2</v>
      </c>
      <c r="I5" s="10"/>
      <c r="J5" s="10"/>
      <c r="K5" s="10"/>
    </row>
    <row r="6" spans="1:11">
      <c r="A6" s="16" t="s">
        <v>47</v>
      </c>
      <c r="B6" s="15" t="s">
        <v>323</v>
      </c>
      <c r="C6" s="75">
        <f>VLOOKUP($B6,Baseline_SUB!$A$1:$AT$50,C$1,FALSE)</f>
        <v>0.14716777589999999</v>
      </c>
      <c r="D6" s="18">
        <f>VLOOKUP($B6,Baseline_SUB!$A$1:$AT$50,D$1,FALSE)</f>
        <v>0.1456925932</v>
      </c>
      <c r="E6" s="18">
        <f>VLOOKUP($B6,Baseline_SUB!$A$1:$AT$50,E$1,FALSE)</f>
        <v>0.1447865904</v>
      </c>
      <c r="F6" s="18">
        <f>VLOOKUP($B6,Baseline_SUB!$A$1:$AT$50,F$1,FALSE)</f>
        <v>0.14302097229999999</v>
      </c>
      <c r="G6" s="18">
        <f>VLOOKUP($B6,Baseline_SUB!$A$1:$AT$50,G$1,FALSE)</f>
        <v>0.1446627597</v>
      </c>
      <c r="H6" s="78">
        <f>VLOOKUP($B6,Baseline_SUB!$A$1:$AT$50,H$1,FALSE)</f>
        <v>0.14349782599999999</v>
      </c>
      <c r="I6" s="10"/>
      <c r="J6" s="10"/>
      <c r="K6" s="10"/>
    </row>
    <row r="7" spans="1:11">
      <c r="A7" s="16" t="s">
        <v>35</v>
      </c>
      <c r="B7" s="15" t="s">
        <v>324</v>
      </c>
      <c r="C7" s="75">
        <f>VLOOKUP($B7,Baseline_SUB!$A$1:$AT$50,C$1,FALSE)</f>
        <v>0.54062769369999997</v>
      </c>
      <c r="D7" s="18">
        <f>VLOOKUP($B7,Baseline_SUB!$A$1:$AT$50,D$1,FALSE)</f>
        <v>0.55302759489999997</v>
      </c>
      <c r="E7" s="18">
        <f>VLOOKUP($B7,Baseline_SUB!$A$1:$AT$50,E$1,FALSE)</f>
        <v>0.57178731520000003</v>
      </c>
      <c r="F7" s="18">
        <f>VLOOKUP($B7,Baseline_SUB!$A$1:$AT$50,F$1,FALSE)</f>
        <v>0.60069339789999998</v>
      </c>
      <c r="G7" s="18">
        <f>VLOOKUP($B7,Baseline_SUB!$A$1:$AT$50,G$1,FALSE)</f>
        <v>0.60878488890000004</v>
      </c>
      <c r="H7" s="78">
        <f>VLOOKUP($B7,Baseline_SUB!$A$1:$AT$50,H$1,FALSE)</f>
        <v>1.7177073300000002E-2</v>
      </c>
      <c r="I7" s="10"/>
      <c r="J7" s="10"/>
      <c r="K7" s="10"/>
    </row>
    <row r="8" spans="1:11">
      <c r="A8" s="16" t="s">
        <v>40</v>
      </c>
      <c r="B8" s="15" t="s">
        <v>325</v>
      </c>
      <c r="C8" s="75">
        <f>VLOOKUP($B8,Baseline_SUB!$A$1:$AT$50,C$1,FALSE)</f>
        <v>-1.7417452900000002E-2</v>
      </c>
      <c r="D8" s="18">
        <f>VLOOKUP($B8,Baseline_SUB!$A$1:$AT$50,D$1,FALSE)</f>
        <v>-2.4358797500000001E-2</v>
      </c>
      <c r="E8" s="18">
        <f>VLOOKUP($B8,Baseline_SUB!$A$1:$AT$50,E$1,FALSE)</f>
        <v>-3.1643260100000001E-2</v>
      </c>
      <c r="F8" s="18">
        <f>VLOOKUP($B8,Baseline_SUB!$A$1:$AT$50,F$1,FALSE)</f>
        <v>-3.4509745000000001E-2</v>
      </c>
      <c r="G8" s="18">
        <f>VLOOKUP($B8,Baseline_SUB!$A$1:$AT$50,G$1,FALSE)</f>
        <v>-2.75326748E-2</v>
      </c>
      <c r="H8" s="78">
        <f>VLOOKUP($B8,Baseline_SUB!$A$1:$AT$50,H$1,FALSE)</f>
        <v>3.1199412100000001E-2</v>
      </c>
      <c r="I8" s="10"/>
      <c r="J8" s="10"/>
      <c r="K8" s="10"/>
    </row>
    <row r="9" spans="1:11">
      <c r="A9" s="16" t="s">
        <v>14</v>
      </c>
      <c r="B9" s="15" t="s">
        <v>326</v>
      </c>
      <c r="C9" s="75">
        <f>VLOOKUP($B9,Baseline_SUB!$A$1:$AT$50,C$1,FALSE)</f>
        <v>-0.112284621</v>
      </c>
      <c r="D9" s="18">
        <f>VLOOKUP($B9,Baseline_SUB!$A$1:$AT$50,D$1,FALSE)</f>
        <v>-0.1243056359</v>
      </c>
      <c r="E9" s="18">
        <f>VLOOKUP($B9,Baseline_SUB!$A$1:$AT$50,E$1,FALSE)</f>
        <v>-0.13736000770000001</v>
      </c>
      <c r="F9" s="18">
        <f>VLOOKUP($B9,Baseline_SUB!$A$1:$AT$50,F$1,FALSE)</f>
        <v>-0.14933350870000001</v>
      </c>
      <c r="G9" s="18">
        <f>VLOOKUP($B9,Baseline_SUB!$A$1:$AT$50,G$1,FALSE)</f>
        <v>-0.141974709</v>
      </c>
      <c r="H9" s="78">
        <f>VLOOKUP($B9,Baseline_SUB!$A$1:$AT$50,H$1,FALSE)</f>
        <v>-8.6122280999999995E-2</v>
      </c>
      <c r="I9" s="10"/>
      <c r="J9" s="10"/>
      <c r="K9" s="10"/>
    </row>
    <row r="10" spans="1:11">
      <c r="A10" s="16" t="s">
        <v>53</v>
      </c>
      <c r="B10" s="15" t="s">
        <v>327</v>
      </c>
      <c r="C10" s="76">
        <f>VLOOKUP($B10,Baseline_SUB!$A$1:$AT$50,C$1,FALSE)</f>
        <v>29106.838</v>
      </c>
      <c r="D10" s="23">
        <f>VLOOKUP($B10,Baseline_SUB!$A$1:$AT$50,D$1,FALSE)</f>
        <v>30366.261429999999</v>
      </c>
      <c r="E10" s="23">
        <f>VLOOKUP($B10,Baseline_SUB!$A$1:$AT$50,E$1,FALSE)</f>
        <v>31449.832549999999</v>
      </c>
      <c r="F10" s="23">
        <f>VLOOKUP($B10,Baseline_SUB!$A$1:$AT$50,F$1,FALSE)</f>
        <v>33130.644310000003</v>
      </c>
      <c r="G10" s="23">
        <f>VLOOKUP($B10,Baseline_SUB!$A$1:$AT$50,G$1,FALSE)</f>
        <v>44273.304759999999</v>
      </c>
      <c r="H10" s="79">
        <f>VLOOKUP($B10,Baseline_SUB!$A$1:$AT$50,H$1,FALSE)</f>
        <v>74147.180349999995</v>
      </c>
      <c r="I10" s="10"/>
      <c r="J10" s="10"/>
      <c r="K10" s="10"/>
    </row>
    <row r="11" spans="1:11">
      <c r="A11" s="16" t="s">
        <v>48</v>
      </c>
      <c r="B11" s="15" t="s">
        <v>328</v>
      </c>
      <c r="C11" s="75">
        <f>VLOOKUP($B11,Baseline_SUB!$A$1:$AT$50,C$1,FALSE)</f>
        <v>-1.54978085E-2</v>
      </c>
      <c r="D11" s="18">
        <f>VLOOKUP($B11,Baseline_SUB!$A$1:$AT$50,D$1,FALSE)</f>
        <v>-2.5409813600000001E-2</v>
      </c>
      <c r="E11" s="18">
        <f>VLOOKUP($B11,Baseline_SUB!$A$1:$AT$50,E$1,FALSE)</f>
        <v>-3.6223519400000001E-2</v>
      </c>
      <c r="F11" s="18">
        <f>VLOOKUP($B11,Baseline_SUB!$A$1:$AT$50,F$1,FALSE)</f>
        <v>-4.29775108E-2</v>
      </c>
      <c r="G11" s="18">
        <f>VLOOKUP($B11,Baseline_SUB!$A$1:$AT$50,G$1,FALSE)</f>
        <v>-4.2670274399999999E-2</v>
      </c>
      <c r="H11" s="78">
        <f>VLOOKUP($B11,Baseline_SUB!$A$1:$AT$50,H$1,FALSE)</f>
        <v>-9.8567476700000007E-3</v>
      </c>
      <c r="I11" s="10"/>
      <c r="J11" s="10"/>
      <c r="K11" s="10"/>
    </row>
    <row r="12" spans="1:11">
      <c r="A12" s="16" t="s">
        <v>262</v>
      </c>
      <c r="B12" s="15"/>
      <c r="C12" s="75">
        <f>SUM(C13:C16)</f>
        <v>-1.5497808553879E-2</v>
      </c>
      <c r="D12" s="18">
        <f t="shared" ref="D12:H12" si="0">SUM(D13:D16)</f>
        <v>-2.5409813598999999E-2</v>
      </c>
      <c r="E12" s="18">
        <f t="shared" si="0"/>
        <v>-3.6223519317000005E-2</v>
      </c>
      <c r="F12" s="18">
        <f t="shared" si="0"/>
        <v>-4.2977510861000004E-2</v>
      </c>
      <c r="G12" s="18">
        <f t="shared" si="0"/>
        <v>-4.2670274378999999E-2</v>
      </c>
      <c r="H12" s="78">
        <f t="shared" si="0"/>
        <v>-9.8567476740000007E-3</v>
      </c>
      <c r="I12" s="10"/>
      <c r="J12" s="10"/>
      <c r="K12" s="10"/>
    </row>
    <row r="13" spans="1:11">
      <c r="A13" s="29" t="s">
        <v>350</v>
      </c>
      <c r="B13" s="15" t="s">
        <v>331</v>
      </c>
      <c r="C13" s="75">
        <f>VLOOKUP($B13,Baseline_SUB!$A$1:$AT$50,C$1,FALSE)</f>
        <v>-1.6964841499999999E-4</v>
      </c>
      <c r="D13" s="18">
        <f>VLOOKUP($B13,Baseline_SUB!$A$1:$AT$50,D$1,FALSE)</f>
        <v>-4.19108709E-4</v>
      </c>
      <c r="E13" s="18">
        <f>VLOOKUP($B13,Baseline_SUB!$A$1:$AT$50,E$1,FALSE)</f>
        <v>-6.3535519699999996E-4</v>
      </c>
      <c r="F13" s="18">
        <f>VLOOKUP($B13,Baseline_SUB!$A$1:$AT$50,F$1,FALSE)</f>
        <v>-8.5121626099999995E-4</v>
      </c>
      <c r="G13" s="18">
        <f>VLOOKUP($B13,Baseline_SUB!$A$1:$AT$50,G$1,FALSE)</f>
        <v>-6.3162079900000001E-4</v>
      </c>
      <c r="H13" s="78">
        <f>VLOOKUP($B13,Baseline_SUB!$A$1:$AT$50,H$1,FALSE)</f>
        <v>-1.3314748400000001E-4</v>
      </c>
      <c r="I13" s="10"/>
      <c r="J13" s="10"/>
      <c r="K13" s="10"/>
    </row>
    <row r="14" spans="1:11">
      <c r="A14" s="29" t="s">
        <v>351</v>
      </c>
      <c r="B14" s="15" t="s">
        <v>332</v>
      </c>
      <c r="C14" s="75">
        <f>VLOOKUP($B14,Baseline_SUB!$A$1:$AT$50,C$1,FALSE)</f>
        <v>-1.27496899E-2</v>
      </c>
      <c r="D14" s="18">
        <f>VLOOKUP($B14,Baseline_SUB!$A$1:$AT$50,D$1,FALSE)</f>
        <v>-1.5309989600000001E-2</v>
      </c>
      <c r="E14" s="18">
        <f>VLOOKUP($B14,Baseline_SUB!$A$1:$AT$50,E$1,FALSE)</f>
        <v>-1.7576613200000001E-2</v>
      </c>
      <c r="F14" s="18">
        <f>VLOOKUP($B14,Baseline_SUB!$A$1:$AT$50,F$1,FALSE)</f>
        <v>-2.0027306200000001E-2</v>
      </c>
      <c r="G14" s="18">
        <f>VLOOKUP($B14,Baseline_SUB!$A$1:$AT$50,G$1,FALSE)</f>
        <v>-1.8753988900000001E-2</v>
      </c>
      <c r="H14" s="78">
        <f>VLOOKUP($B14,Baseline_SUB!$A$1:$AT$50,H$1,FALSE)</f>
        <v>-3.7110341200000002E-3</v>
      </c>
      <c r="I14" s="10"/>
      <c r="J14" s="10"/>
      <c r="K14" s="10"/>
    </row>
    <row r="15" spans="1:11">
      <c r="A15" s="29" t="s">
        <v>352</v>
      </c>
      <c r="B15" s="15" t="s">
        <v>333</v>
      </c>
      <c r="C15" s="75">
        <f>VLOOKUP($B15,Baseline_SUB!$A$1:$AT$50,C$1,FALSE)</f>
        <v>-2.5784243500000001E-3</v>
      </c>
      <c r="D15" s="18">
        <f>VLOOKUP($B15,Baseline_SUB!$A$1:$AT$50,D$1,FALSE)</f>
        <v>-4.9319340099999998E-3</v>
      </c>
      <c r="E15" s="18">
        <f>VLOOKUP($B15,Baseline_SUB!$A$1:$AT$50,E$1,FALSE)</f>
        <v>-6.98341862E-3</v>
      </c>
      <c r="F15" s="18">
        <f>VLOOKUP($B15,Baseline_SUB!$A$1:$AT$50,F$1,FALSE)</f>
        <v>-8.1551327999999992E-3</v>
      </c>
      <c r="G15" s="18">
        <f>VLOOKUP($B15,Baseline_SUB!$A$1:$AT$50,G$1,FALSE)</f>
        <v>-8.0756875799999992E-3</v>
      </c>
      <c r="H15" s="78">
        <f>VLOOKUP($B15,Baseline_SUB!$A$1:$AT$50,H$1,FALSE)</f>
        <v>-2.01151373E-3</v>
      </c>
      <c r="I15" s="10"/>
      <c r="J15" s="10"/>
      <c r="K15" s="10"/>
    </row>
    <row r="16" spans="1:11">
      <c r="A16" s="16" t="s">
        <v>261</v>
      </c>
      <c r="B16" s="15" t="s">
        <v>334</v>
      </c>
      <c r="C16" s="75">
        <f>VLOOKUP($B16,Baseline_SUB!$A$1:$AT$50,C$1,FALSE)</f>
        <v>-4.5888878999999999E-8</v>
      </c>
      <c r="D16" s="18">
        <f>VLOOKUP($B16,Baseline_SUB!$A$1:$AT$50,D$1,FALSE)</f>
        <v>-4.7487812800000003E-3</v>
      </c>
      <c r="E16" s="18">
        <f>VLOOKUP($B16,Baseline_SUB!$A$1:$AT$50,E$1,FALSE)</f>
        <v>-1.10281323E-2</v>
      </c>
      <c r="F16" s="18">
        <f>VLOOKUP($B16,Baseline_SUB!$A$1:$AT$50,F$1,FALSE)</f>
        <v>-1.3943855600000001E-2</v>
      </c>
      <c r="G16" s="18">
        <f>VLOOKUP($B16,Baseline_SUB!$A$1:$AT$50,G$1,FALSE)</f>
        <v>-1.52089771E-2</v>
      </c>
      <c r="H16" s="78">
        <f>VLOOKUP($B16,Baseline_SUB!$A$1:$AT$50,H$1,FALSE)</f>
        <v>-4.0010523400000001E-3</v>
      </c>
      <c r="I16" s="10"/>
      <c r="J16" s="10"/>
      <c r="K16" s="10"/>
    </row>
    <row r="17" spans="1:11">
      <c r="A17" s="16" t="s">
        <v>348</v>
      </c>
      <c r="B17" s="15" t="s">
        <v>329</v>
      </c>
      <c r="C17" s="76">
        <f>VLOOKUP($B17,Baseline_SUB!$A$1:$AT$50,C$1,FALSE)</f>
        <v>0</v>
      </c>
      <c r="D17" s="23">
        <f>VLOOKUP($B17,Baseline_SUB!$A$1:$AT$50,D$1,FALSE)</f>
        <v>0</v>
      </c>
      <c r="E17" s="23">
        <f>VLOOKUP($B17,Baseline_SUB!$A$1:$AT$50,E$1,FALSE)</f>
        <v>0</v>
      </c>
      <c r="F17" s="23">
        <f>VLOOKUP($B17,Baseline_SUB!$A$1:$AT$50,F$1,FALSE)</f>
        <v>0</v>
      </c>
      <c r="G17" s="23">
        <f>VLOOKUP($B17,Baseline_SUB!$A$1:$AT$50,G$1,FALSE)</f>
        <v>0</v>
      </c>
      <c r="H17" s="79">
        <f>VLOOKUP($B17,Baseline_SUB!$A$1:$AT$50,H$1,FALSE)</f>
        <v>0</v>
      </c>
      <c r="I17" s="10"/>
      <c r="J17" s="10"/>
      <c r="K17" s="10"/>
    </row>
    <row r="18" spans="1:11">
      <c r="A18" s="29" t="s">
        <v>139</v>
      </c>
      <c r="B18" s="15" t="s">
        <v>359</v>
      </c>
      <c r="C18" s="76">
        <f>VLOOKUP($B18,Baseline_SUB!$A$1:$AT$50,C$1,FALSE)</f>
        <v>0</v>
      </c>
      <c r="D18" s="23">
        <f>VLOOKUP($B18,Baseline_SUB!$A$1:$AT$50,D$1,FALSE)</f>
        <v>0</v>
      </c>
      <c r="E18" s="23">
        <f>VLOOKUP($B18,Baseline_SUB!$A$1:$AT$50,E$1,FALSE)</f>
        <v>0</v>
      </c>
      <c r="F18" s="23">
        <f>VLOOKUP($B18,Baseline_SUB!$A$1:$AT$50,F$1,FALSE)</f>
        <v>0</v>
      </c>
      <c r="G18" s="23">
        <f>VLOOKUP($B18,Baseline_SUB!$A$1:$AT$50,G$1,FALSE)</f>
        <v>0</v>
      </c>
      <c r="H18" s="79">
        <f>VLOOKUP($B18,Baseline_SUB!$A$1:$AT$50,H$1,FALSE)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360</v>
      </c>
      <c r="C19" s="76">
        <f>VLOOKUP($B19,Baseline_SUB!$A$1:$AT$50,C$1,FALSE)</f>
        <v>0</v>
      </c>
      <c r="D19" s="23">
        <f>VLOOKUP($B19,Baseline_SUB!$A$1:$AT$50,D$1,FALSE)</f>
        <v>0</v>
      </c>
      <c r="E19" s="23">
        <f>VLOOKUP($B19,Baseline_SUB!$A$1:$AT$50,E$1,FALSE)</f>
        <v>0</v>
      </c>
      <c r="F19" s="23">
        <f>VLOOKUP($B19,Baseline_SUB!$A$1:$AT$50,F$1,FALSE)</f>
        <v>0</v>
      </c>
      <c r="G19" s="23">
        <f>VLOOKUP($B19,Baseline_SUB!$A$1:$AT$50,G$1,FALSE)</f>
        <v>0</v>
      </c>
      <c r="H19" s="79">
        <f>VLOOKUP($B19,Baseline_SUB!$A$1:$AT$50,H$1,FALSE)</f>
        <v>0</v>
      </c>
      <c r="I19" s="10"/>
      <c r="J19" s="10"/>
      <c r="K19" s="10"/>
    </row>
    <row r="20" spans="1:11">
      <c r="A20" s="29" t="s">
        <v>148</v>
      </c>
      <c r="B20" s="15" t="s">
        <v>361</v>
      </c>
      <c r="C20" s="76">
        <f>VLOOKUP($B20,Baseline_SUB!$A$1:$AT$50,C$1,FALSE)</f>
        <v>0</v>
      </c>
      <c r="D20" s="23">
        <f>VLOOKUP($B20,Baseline_SUB!$A$1:$AT$50,D$1,FALSE)</f>
        <v>0</v>
      </c>
      <c r="E20" s="23">
        <f>VLOOKUP($B20,Baseline_SUB!$A$1:$AT$50,E$1,FALSE)</f>
        <v>0</v>
      </c>
      <c r="F20" s="23">
        <f>VLOOKUP($B20,Baseline_SUB!$A$1:$AT$50,F$1,FALSE)</f>
        <v>0</v>
      </c>
      <c r="G20" s="23">
        <f>VLOOKUP($B20,Baseline_SUB!$A$1:$AT$50,G$1,FALSE)</f>
        <v>0</v>
      </c>
      <c r="H20" s="79">
        <f>VLOOKUP($B20,Baseline_SUB!$A$1:$AT$50,H$1,FALSE)</f>
        <v>0</v>
      </c>
      <c r="I20" s="10"/>
      <c r="J20" s="10"/>
      <c r="K20" s="10"/>
    </row>
    <row r="21" spans="1:11">
      <c r="A21" s="29" t="s">
        <v>159</v>
      </c>
      <c r="B21" s="15" t="s">
        <v>362</v>
      </c>
      <c r="C21" s="76">
        <f>VLOOKUP($B21,Baseline_SUB!$A$1:$AT$50,C$1,FALSE)</f>
        <v>0</v>
      </c>
      <c r="D21" s="23">
        <f>VLOOKUP($B21,Baseline_SUB!$A$1:$AT$50,D$1,FALSE)</f>
        <v>0</v>
      </c>
      <c r="E21" s="23">
        <f>VLOOKUP($B21,Baseline_SUB!$A$1:$AT$50,E$1,FALSE)</f>
        <v>0</v>
      </c>
      <c r="F21" s="23">
        <f>VLOOKUP($B21,Baseline_SUB!$A$1:$AT$50,F$1,FALSE)</f>
        <v>0</v>
      </c>
      <c r="G21" s="23">
        <f>VLOOKUP($B21,Baseline_SUB!$A$1:$AT$50,G$1,FALSE)</f>
        <v>0</v>
      </c>
      <c r="H21" s="79">
        <f>VLOOKUP($B21,Baseline_SUB!$A$1:$AT$50,H$1,FALSE)</f>
        <v>0</v>
      </c>
      <c r="I21" s="10"/>
      <c r="J21" s="10"/>
      <c r="K21" s="10"/>
    </row>
    <row r="22" spans="1:11">
      <c r="A22" s="29" t="s">
        <v>140</v>
      </c>
      <c r="B22" s="15" t="s">
        <v>363</v>
      </c>
      <c r="C22" s="76">
        <f>VLOOKUP($B22,Baseline_SUB!$A$1:$AT$50,C$1,FALSE)</f>
        <v>0</v>
      </c>
      <c r="D22" s="23">
        <f>VLOOKUP($B22,Baseline_SUB!$A$1:$AT$50,D$1,FALSE)</f>
        <v>0</v>
      </c>
      <c r="E22" s="23">
        <f>VLOOKUP($B22,Baseline_SUB!$A$1:$AT$50,E$1,FALSE)</f>
        <v>0</v>
      </c>
      <c r="F22" s="23">
        <f>VLOOKUP($B22,Baseline_SUB!$A$1:$AT$50,F$1,FALSE)</f>
        <v>0</v>
      </c>
      <c r="G22" s="23">
        <f>VLOOKUP($B22,Baseline_SUB!$A$1:$AT$50,G$1,FALSE)</f>
        <v>0</v>
      </c>
      <c r="H22" s="79">
        <f>VLOOKUP($B22,Baseline_SUB!$A$1:$AT$50,H$1,FALSE)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330</v>
      </c>
      <c r="C23" s="76">
        <f>VLOOKUP($B23,Baseline_SUB!$A$1:$AT$50,C$1,FALSE)</f>
        <v>0</v>
      </c>
      <c r="D23" s="23">
        <f>VLOOKUP($B23,Baseline_SUB!$A$1:$AT$50,D$1,FALSE)</f>
        <v>0</v>
      </c>
      <c r="E23" s="23">
        <f>VLOOKUP($B23,Baseline_SUB!$A$1:$AT$50,E$1,FALSE)</f>
        <v>0</v>
      </c>
      <c r="F23" s="23">
        <f>VLOOKUP($B23,Baseline_SUB!$A$1:$AT$50,F$1,FALSE)</f>
        <v>0</v>
      </c>
      <c r="G23" s="23">
        <f>VLOOKUP($B23,Baseline_SUB!$A$1:$AT$50,G$1,FALSE)</f>
        <v>0</v>
      </c>
      <c r="H23" s="79">
        <f>VLOOKUP($B23,Baseline_SUB!$A$1:$AT$50,H$1,FALSE)</f>
        <v>0</v>
      </c>
      <c r="I23" s="10"/>
      <c r="J23" s="10"/>
      <c r="K23" s="10"/>
    </row>
    <row r="24" spans="1:11">
      <c r="A24" s="16" t="s">
        <v>377</v>
      </c>
      <c r="B24" s="15"/>
      <c r="C24" s="76">
        <f>SUM(C25:C28)</f>
        <v>-1548.6251222357901</v>
      </c>
      <c r="D24" s="23">
        <f t="shared" ref="D24:H24" si="1">SUM(D25:D28)</f>
        <v>-2619.32882466</v>
      </c>
      <c r="E24" s="23">
        <f t="shared" si="1"/>
        <v>-3855.3277578999996</v>
      </c>
      <c r="F24" s="23">
        <f t="shared" si="1"/>
        <v>-4934.2724302699999</v>
      </c>
      <c r="G24" s="23">
        <f t="shared" si="1"/>
        <v>-6341.5581601400008</v>
      </c>
      <c r="H24" s="79">
        <f t="shared" si="1"/>
        <v>-4433.8342620599997</v>
      </c>
      <c r="I24" s="10"/>
      <c r="J24" s="10"/>
      <c r="K24" s="10"/>
    </row>
    <row r="25" spans="1:11">
      <c r="A25" s="29" t="s">
        <v>300</v>
      </c>
      <c r="B25" s="15" t="s">
        <v>364</v>
      </c>
      <c r="C25" s="76">
        <f>VLOOKUP($B25,Baseline_SUB!$A$1:$AT$50,C$1,FALSE)</f>
        <v>-16.952190170000002</v>
      </c>
      <c r="D25" s="23">
        <f>VLOOKUP($B25,Baseline_SUB!$A$1:$AT$50,D$1,FALSE)</f>
        <v>-43.203131659999997</v>
      </c>
      <c r="E25" s="23">
        <f>VLOOKUP($B25,Baseline_SUB!$A$1:$AT$50,E$1,FALSE)</f>
        <v>-67.621881299999998</v>
      </c>
      <c r="F25" s="23">
        <f>VLOOKUP($B25,Baseline_SUB!$A$1:$AT$50,F$1,FALSE)</f>
        <v>-97.728622470000005</v>
      </c>
      <c r="G25" s="23">
        <f>VLOOKUP($B25,Baseline_SUB!$A$1:$AT$50,G$1,FALSE)</f>
        <v>-93.870032140000006</v>
      </c>
      <c r="H25" s="79">
        <f>VLOOKUP($B25,Baseline_SUB!$A$1:$AT$50,H$1,FALSE)</f>
        <v>-59.89337416</v>
      </c>
      <c r="I25" s="10"/>
      <c r="J25" s="10"/>
      <c r="K25" s="10"/>
    </row>
    <row r="26" spans="1:11">
      <c r="A26" s="29" t="s">
        <v>148</v>
      </c>
      <c r="B26" s="15" t="s">
        <v>365</v>
      </c>
      <c r="C26" s="76">
        <f>VLOOKUP($B26,Baseline_SUB!$A$1:$AT$50,C$1,FALSE)</f>
        <v>-1274.0181950000001</v>
      </c>
      <c r="D26" s="23">
        <f>VLOOKUP($B26,Baseline_SUB!$A$1:$AT$50,D$1,FALSE)</f>
        <v>-1578.205087</v>
      </c>
      <c r="E26" s="23">
        <f>VLOOKUP($B26,Baseline_SUB!$A$1:$AT$50,E$1,FALSE)</f>
        <v>-1870.7073760000001</v>
      </c>
      <c r="F26" s="23">
        <f>VLOOKUP($B26,Baseline_SUB!$A$1:$AT$50,F$1,FALSE)</f>
        <v>-2299.346399</v>
      </c>
      <c r="G26" s="23">
        <f>VLOOKUP($B26,Baseline_SUB!$A$1:$AT$50,G$1,FALSE)</f>
        <v>-2787.1747500000001</v>
      </c>
      <c r="H26" s="79">
        <f>VLOOKUP($B26,Baseline_SUB!$A$1:$AT$50,H$1,FALSE)</f>
        <v>-1669.324484</v>
      </c>
      <c r="I26" s="10"/>
      <c r="J26" s="10"/>
      <c r="K26" s="10"/>
    </row>
    <row r="27" spans="1:11">
      <c r="A27" s="29" t="s">
        <v>159</v>
      </c>
      <c r="B27" s="15" t="s">
        <v>366</v>
      </c>
      <c r="C27" s="76">
        <f>VLOOKUP($B27,Baseline_SUB!$A$1:$AT$50,C$1,FALSE)</f>
        <v>-257.65015160000002</v>
      </c>
      <c r="D27" s="23">
        <f>VLOOKUP($B27,Baseline_SUB!$A$1:$AT$50,D$1,FALSE)</f>
        <v>-508.40030200000001</v>
      </c>
      <c r="E27" s="23">
        <f>VLOOKUP($B27,Baseline_SUB!$A$1:$AT$50,E$1,FALSE)</f>
        <v>-743.2565396</v>
      </c>
      <c r="F27" s="23">
        <f>VLOOKUP($B27,Baseline_SUB!$A$1:$AT$50,F$1,FALSE)</f>
        <v>-936.29542979999997</v>
      </c>
      <c r="G27" s="23">
        <f>VLOOKUP($B27,Baseline_SUB!$A$1:$AT$50,G$1,FALSE)</f>
        <v>-1200.1901359999999</v>
      </c>
      <c r="H27" s="79">
        <f>VLOOKUP($B27,Baseline_SUB!$A$1:$AT$50,H$1,FALSE)</f>
        <v>-904.83380590000002</v>
      </c>
      <c r="I27" s="10"/>
      <c r="J27" s="10"/>
      <c r="K27" s="10"/>
    </row>
    <row r="28" spans="1:11">
      <c r="A28" s="29" t="s">
        <v>140</v>
      </c>
      <c r="B28" s="15" t="s">
        <v>367</v>
      </c>
      <c r="C28" s="76">
        <f>VLOOKUP($B28,Baseline_SUB!$A$1:$AT$50,C$1,FALSE)</f>
        <v>-4.5854657899999998E-3</v>
      </c>
      <c r="D28" s="23">
        <f>VLOOKUP($B28,Baseline_SUB!$A$1:$AT$50,D$1,FALSE)</f>
        <v>-489.52030400000001</v>
      </c>
      <c r="E28" s="23">
        <f>VLOOKUP($B28,Baseline_SUB!$A$1:$AT$50,E$1,FALSE)</f>
        <v>-1173.7419609999999</v>
      </c>
      <c r="F28" s="23">
        <f>VLOOKUP($B28,Baseline_SUB!$A$1:$AT$50,F$1,FALSE)</f>
        <v>-1600.901979</v>
      </c>
      <c r="G28" s="23">
        <f>VLOOKUP($B28,Baseline_SUB!$A$1:$AT$50,G$1,FALSE)</f>
        <v>-2260.3232419999999</v>
      </c>
      <c r="H28" s="79">
        <f>VLOOKUP($B28,Baseline_SUB!$A$1:$AT$50,H$1,FALSE)</f>
        <v>-1799.782598</v>
      </c>
      <c r="I28" s="10"/>
      <c r="J28" s="10"/>
      <c r="K28" s="10"/>
    </row>
    <row r="29" spans="1:11" s="10" customFormat="1">
      <c r="A29" s="82" t="s">
        <v>403</v>
      </c>
      <c r="B29" t="s">
        <v>401</v>
      </c>
      <c r="C29" s="45">
        <f>VLOOKUP($B29,Baseline_SUB!$A$1:$AT$50,C$1,FALSE)</f>
        <v>-53.641070002478344</v>
      </c>
      <c r="D29" s="23">
        <f>VLOOKUP($B29,Baseline_SUB!$A$1:$AT$50,D$1,FALSE)</f>
        <v>-87.831086769037398</v>
      </c>
      <c r="E29" s="23">
        <f>VLOOKUP($B29,Baseline_SUB!$A$1:$AT$50,E$1,FALSE)</f>
        <v>-126.05775251948981</v>
      </c>
      <c r="F29" s="23">
        <f>VLOOKUP($B29,Baseline_SUB!$A$1:$AT$50,F$1,FALSE)</f>
        <v>-154.70774013183183</v>
      </c>
      <c r="G29" s="23">
        <f>VLOOKUP($B29,Baseline_SUB!$A$1:$AT$50,G$1,FALSE)</f>
        <v>-144.27652212389597</v>
      </c>
      <c r="H29" s="46">
        <f>VLOOKUP($B29,Baseline_SUB!$A$1:$AT$50,H$1,FALSE)</f>
        <v>-56.968690240937498</v>
      </c>
    </row>
    <row r="30" spans="1:11" s="10" customFormat="1">
      <c r="A30" s="29"/>
      <c r="B30" s="9"/>
      <c r="C30" s="23"/>
      <c r="D30" s="23"/>
      <c r="E30" s="23"/>
      <c r="F30" s="23"/>
      <c r="G30" s="23"/>
      <c r="H30" s="23"/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91"/>
      <c r="D32" s="91"/>
      <c r="E32" s="91"/>
      <c r="F32" s="91"/>
      <c r="G32" s="91"/>
      <c r="H32" s="91"/>
    </row>
    <row r="33" spans="1:11" ht="15.75">
      <c r="A33" s="9"/>
      <c r="B33" s="58"/>
      <c r="C33" s="89" t="s">
        <v>16</v>
      </c>
      <c r="D33" s="89"/>
      <c r="E33" s="89"/>
      <c r="F33" s="89"/>
      <c r="G33" s="89"/>
      <c r="H33" s="89"/>
      <c r="I33" s="15"/>
      <c r="J33" s="10"/>
      <c r="K33" s="10"/>
    </row>
    <row r="34" spans="1:11">
      <c r="A34" s="57"/>
      <c r="B34" s="67"/>
      <c r="C34" s="3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4.1041237596069369E-2</v>
      </c>
      <c r="D35" s="18">
        <f t="shared" ref="D35:H35" si="2">D4</f>
        <v>4.1875757832734894E-2</v>
      </c>
      <c r="E35" s="18">
        <f t="shared" si="2"/>
        <v>4.26994637410536E-2</v>
      </c>
      <c r="F35" s="18">
        <f t="shared" si="2"/>
        <v>4.4264821722141967E-2</v>
      </c>
      <c r="G35" s="18">
        <f t="shared" si="2"/>
        <v>4.8092875220024478E-2</v>
      </c>
      <c r="H35" s="19">
        <f t="shared" si="2"/>
        <v>4.9714953419822461E-2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36" si="3">C5</f>
        <v>4.1200265871664365E-2</v>
      </c>
      <c r="D36" s="18">
        <f t="shared" si="3"/>
        <v>4.1507876740609406E-2</v>
      </c>
      <c r="E36" s="18">
        <f t="shared" si="3"/>
        <v>4.2015051878259602E-2</v>
      </c>
      <c r="F36" s="18">
        <f t="shared" si="3"/>
        <v>5.0841239445486019E-2</v>
      </c>
      <c r="G36" s="18">
        <f t="shared" si="3"/>
        <v>4.8690505228606185E-2</v>
      </c>
      <c r="H36" s="19">
        <f t="shared" si="3"/>
        <v>4.0554086442716075E-2</v>
      </c>
      <c r="I36" s="9"/>
      <c r="J36" s="10"/>
      <c r="K36" s="10"/>
    </row>
    <row r="37" spans="1:11">
      <c r="A37" s="16" t="s">
        <v>51</v>
      </c>
      <c r="B37" s="60"/>
      <c r="C37" s="17">
        <f t="shared" ref="C37:H37" si="4">C6</f>
        <v>0.14716777589999999</v>
      </c>
      <c r="D37" s="18">
        <f t="shared" si="4"/>
        <v>0.1456925932</v>
      </c>
      <c r="E37" s="18">
        <f t="shared" si="4"/>
        <v>0.1447865904</v>
      </c>
      <c r="F37" s="18">
        <f t="shared" si="4"/>
        <v>0.14302097229999999</v>
      </c>
      <c r="G37" s="18">
        <f t="shared" si="4"/>
        <v>0.1446627597</v>
      </c>
      <c r="H37" s="19">
        <f t="shared" si="4"/>
        <v>0.14349782599999999</v>
      </c>
      <c r="I37" s="9"/>
      <c r="J37" s="10"/>
      <c r="K37" s="10"/>
    </row>
    <row r="38" spans="1:11">
      <c r="A38" s="16" t="s">
        <v>36</v>
      </c>
      <c r="B38" s="60"/>
      <c r="C38" s="17">
        <f t="shared" ref="C38:H38" si="5">C7</f>
        <v>0.54062769369999997</v>
      </c>
      <c r="D38" s="18">
        <f t="shared" si="5"/>
        <v>0.55302759489999997</v>
      </c>
      <c r="E38" s="18">
        <f t="shared" si="5"/>
        <v>0.57178731520000003</v>
      </c>
      <c r="F38" s="18">
        <f t="shared" si="5"/>
        <v>0.60069339789999998</v>
      </c>
      <c r="G38" s="18">
        <f t="shared" si="5"/>
        <v>0.60878488890000004</v>
      </c>
      <c r="H38" s="19">
        <f t="shared" si="5"/>
        <v>1.7177073300000002E-2</v>
      </c>
      <c r="I38" s="9"/>
      <c r="J38" s="10"/>
      <c r="K38" s="10"/>
    </row>
    <row r="39" spans="1:11">
      <c r="A39" s="16" t="s">
        <v>34</v>
      </c>
      <c r="B39" s="60"/>
      <c r="C39" s="17">
        <f t="shared" ref="C39:H39" si="6">C8</f>
        <v>-1.7417452900000002E-2</v>
      </c>
      <c r="D39" s="18">
        <f t="shared" si="6"/>
        <v>-2.4358797500000001E-2</v>
      </c>
      <c r="E39" s="18">
        <f t="shared" si="6"/>
        <v>-3.1643260100000001E-2</v>
      </c>
      <c r="F39" s="18">
        <f t="shared" si="6"/>
        <v>-3.4509745000000001E-2</v>
      </c>
      <c r="G39" s="18">
        <f t="shared" si="6"/>
        <v>-2.75326748E-2</v>
      </c>
      <c r="H39" s="19">
        <f t="shared" si="6"/>
        <v>3.1199412100000001E-2</v>
      </c>
      <c r="I39" s="9"/>
      <c r="J39" s="10"/>
      <c r="K39" s="10"/>
    </row>
    <row r="40" spans="1:11">
      <c r="A40" s="16" t="s">
        <v>33</v>
      </c>
      <c r="B40" s="60"/>
      <c r="C40" s="17">
        <f t="shared" ref="C40:H40" si="7">C9</f>
        <v>-0.112284621</v>
      </c>
      <c r="D40" s="18">
        <f t="shared" si="7"/>
        <v>-0.1243056359</v>
      </c>
      <c r="E40" s="18">
        <f t="shared" si="7"/>
        <v>-0.13736000770000001</v>
      </c>
      <c r="F40" s="18">
        <f t="shared" si="7"/>
        <v>-0.14933350870000001</v>
      </c>
      <c r="G40" s="18">
        <f t="shared" si="7"/>
        <v>-0.141974709</v>
      </c>
      <c r="H40" s="19">
        <f t="shared" si="7"/>
        <v>-8.6122280999999995E-2</v>
      </c>
      <c r="I40" s="9"/>
      <c r="J40" s="10"/>
      <c r="K40" s="10"/>
    </row>
    <row r="41" spans="1:11">
      <c r="A41" s="16" t="s">
        <v>54</v>
      </c>
      <c r="B41" s="60"/>
      <c r="C41" s="45">
        <f t="shared" ref="C41:H41" si="8">C10</f>
        <v>29106.838</v>
      </c>
      <c r="D41" s="23">
        <f t="shared" si="8"/>
        <v>30366.261429999999</v>
      </c>
      <c r="E41" s="23">
        <f t="shared" si="8"/>
        <v>31449.832549999999</v>
      </c>
      <c r="F41" s="23">
        <f t="shared" si="8"/>
        <v>33130.644310000003</v>
      </c>
      <c r="G41" s="23">
        <f t="shared" si="8"/>
        <v>44273.304759999999</v>
      </c>
      <c r="H41" s="46">
        <f t="shared" si="8"/>
        <v>74147.180349999995</v>
      </c>
      <c r="I41" s="9"/>
      <c r="J41" s="10"/>
      <c r="K41" s="10"/>
    </row>
    <row r="42" spans="1:11">
      <c r="A42" s="16" t="s">
        <v>52</v>
      </c>
      <c r="B42" s="60"/>
      <c r="C42" s="17">
        <f t="shared" ref="C42:H42" si="9">C11</f>
        <v>-1.54978085E-2</v>
      </c>
      <c r="D42" s="18">
        <f t="shared" si="9"/>
        <v>-2.5409813600000001E-2</v>
      </c>
      <c r="E42" s="18">
        <f t="shared" si="9"/>
        <v>-3.6223519400000001E-2</v>
      </c>
      <c r="F42" s="18">
        <f t="shared" si="9"/>
        <v>-4.29775108E-2</v>
      </c>
      <c r="G42" s="18">
        <f t="shared" si="9"/>
        <v>-4.2670274399999999E-2</v>
      </c>
      <c r="H42" s="19">
        <f t="shared" si="9"/>
        <v>-9.8567476700000007E-3</v>
      </c>
      <c r="I42" s="10"/>
      <c r="J42" s="10"/>
      <c r="K42" s="10"/>
    </row>
    <row r="43" spans="1:11">
      <c r="A43" s="16" t="s">
        <v>287</v>
      </c>
      <c r="B43" s="60"/>
      <c r="C43" s="17">
        <f t="shared" ref="C43:H43" si="10">C12</f>
        <v>-1.5497808553879E-2</v>
      </c>
      <c r="D43" s="18">
        <f t="shared" si="10"/>
        <v>-2.5409813598999999E-2</v>
      </c>
      <c r="E43" s="18">
        <f t="shared" si="10"/>
        <v>-3.6223519317000005E-2</v>
      </c>
      <c r="F43" s="18">
        <f t="shared" si="10"/>
        <v>-4.2977510861000004E-2</v>
      </c>
      <c r="G43" s="18">
        <f t="shared" si="10"/>
        <v>-4.2670274378999999E-2</v>
      </c>
      <c r="H43" s="19">
        <f t="shared" si="10"/>
        <v>-9.8567476740000007E-3</v>
      </c>
      <c r="I43" s="10"/>
      <c r="J43" s="10"/>
      <c r="K43" s="10"/>
    </row>
    <row r="44" spans="1:11">
      <c r="A44" s="29" t="s">
        <v>353</v>
      </c>
      <c r="B44" s="58"/>
      <c r="C44" s="17">
        <f t="shared" ref="C44:H44" si="11">C13</f>
        <v>-1.6964841499999999E-4</v>
      </c>
      <c r="D44" s="18">
        <f t="shared" si="11"/>
        <v>-4.19108709E-4</v>
      </c>
      <c r="E44" s="18">
        <f t="shared" si="11"/>
        <v>-6.3535519699999996E-4</v>
      </c>
      <c r="F44" s="18">
        <f t="shared" si="11"/>
        <v>-8.5121626099999995E-4</v>
      </c>
      <c r="G44" s="18">
        <f t="shared" si="11"/>
        <v>-6.3162079900000001E-4</v>
      </c>
      <c r="H44" s="19">
        <f t="shared" si="11"/>
        <v>-1.3314748400000001E-4</v>
      </c>
      <c r="I44" s="10"/>
      <c r="J44" s="10"/>
      <c r="K44" s="10"/>
    </row>
    <row r="45" spans="1:11">
      <c r="A45" s="29" t="s">
        <v>354</v>
      </c>
      <c r="B45" s="58"/>
      <c r="C45" s="17">
        <f t="shared" ref="C45:H45" si="12">C14</f>
        <v>-1.27496899E-2</v>
      </c>
      <c r="D45" s="18">
        <f t="shared" si="12"/>
        <v>-1.5309989600000001E-2</v>
      </c>
      <c r="E45" s="18">
        <f t="shared" si="12"/>
        <v>-1.7576613200000001E-2</v>
      </c>
      <c r="F45" s="18">
        <f t="shared" si="12"/>
        <v>-2.0027306200000001E-2</v>
      </c>
      <c r="G45" s="18">
        <f t="shared" si="12"/>
        <v>-1.8753988900000001E-2</v>
      </c>
      <c r="H45" s="19">
        <f t="shared" si="12"/>
        <v>-3.7110341200000002E-3</v>
      </c>
      <c r="I45" s="10"/>
      <c r="J45" s="10"/>
      <c r="K45" s="10"/>
    </row>
    <row r="46" spans="1:11">
      <c r="A46" s="29" t="s">
        <v>355</v>
      </c>
      <c r="B46" s="58"/>
      <c r="C46" s="17">
        <f t="shared" ref="C46:H46" si="13">C15</f>
        <v>-2.5784243500000001E-3</v>
      </c>
      <c r="D46" s="18">
        <f t="shared" si="13"/>
        <v>-4.9319340099999998E-3</v>
      </c>
      <c r="E46" s="18">
        <f t="shared" si="13"/>
        <v>-6.98341862E-3</v>
      </c>
      <c r="F46" s="18">
        <f t="shared" si="13"/>
        <v>-8.1551327999999992E-3</v>
      </c>
      <c r="G46" s="18">
        <f t="shared" si="13"/>
        <v>-8.0756875799999992E-3</v>
      </c>
      <c r="H46" s="19">
        <f t="shared" si="13"/>
        <v>-2.01151373E-3</v>
      </c>
      <c r="I46" s="10"/>
      <c r="J46" s="10"/>
      <c r="K46" s="10"/>
    </row>
    <row r="47" spans="1:11">
      <c r="A47" s="16" t="s">
        <v>263</v>
      </c>
      <c r="B47" s="60"/>
      <c r="C47" s="17">
        <f t="shared" ref="C47:H47" si="14">C16</f>
        <v>-4.5888878999999999E-8</v>
      </c>
      <c r="D47" s="18">
        <f t="shared" si="14"/>
        <v>-4.7487812800000003E-3</v>
      </c>
      <c r="E47" s="18">
        <f t="shared" si="14"/>
        <v>-1.10281323E-2</v>
      </c>
      <c r="F47" s="18">
        <f t="shared" si="14"/>
        <v>-1.3943855600000001E-2</v>
      </c>
      <c r="G47" s="18">
        <f t="shared" si="14"/>
        <v>-1.52089771E-2</v>
      </c>
      <c r="H47" s="19">
        <f t="shared" si="14"/>
        <v>-4.0010523400000001E-3</v>
      </c>
      <c r="I47" s="10"/>
      <c r="J47" s="10"/>
      <c r="K47" s="10"/>
    </row>
    <row r="48" spans="1:11">
      <c r="A48" s="54" t="s">
        <v>357</v>
      </c>
      <c r="B48" s="61"/>
      <c r="C48" s="45">
        <f t="shared" ref="C48:H48" si="15">C17</f>
        <v>0</v>
      </c>
      <c r="D48" s="23">
        <f t="shared" si="15"/>
        <v>0</v>
      </c>
      <c r="E48" s="23">
        <f t="shared" si="15"/>
        <v>0</v>
      </c>
      <c r="F48" s="23">
        <f t="shared" si="15"/>
        <v>0</v>
      </c>
      <c r="G48" s="23">
        <f t="shared" si="15"/>
        <v>0</v>
      </c>
      <c r="H48" s="46">
        <f t="shared" si="15"/>
        <v>0</v>
      </c>
      <c r="I48" s="10"/>
      <c r="J48" s="10"/>
      <c r="K48" s="10"/>
    </row>
    <row r="49" spans="1:11">
      <c r="A49" s="29" t="s">
        <v>155</v>
      </c>
      <c r="B49" s="58"/>
      <c r="C49" s="45">
        <f t="shared" ref="C49:H49" si="16">C18</f>
        <v>0</v>
      </c>
      <c r="D49" s="23">
        <f t="shared" si="16"/>
        <v>0</v>
      </c>
      <c r="E49" s="23">
        <f t="shared" si="16"/>
        <v>0</v>
      </c>
      <c r="F49" s="23">
        <f t="shared" si="16"/>
        <v>0</v>
      </c>
      <c r="G49" s="23">
        <f t="shared" si="16"/>
        <v>0</v>
      </c>
      <c r="H49" s="46">
        <f t="shared" si="16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ref="C50:H50" si="17">C19</f>
        <v>0</v>
      </c>
      <c r="D50" s="23">
        <f t="shared" si="17"/>
        <v>0</v>
      </c>
      <c r="E50" s="23">
        <f t="shared" si="17"/>
        <v>0</v>
      </c>
      <c r="F50" s="23">
        <f t="shared" si="17"/>
        <v>0</v>
      </c>
      <c r="G50" s="23">
        <f t="shared" si="17"/>
        <v>0</v>
      </c>
      <c r="H50" s="46">
        <f t="shared" si="17"/>
        <v>0</v>
      </c>
      <c r="I50" s="10"/>
      <c r="J50" s="10"/>
      <c r="K50" s="10"/>
    </row>
    <row r="51" spans="1:11">
      <c r="A51" s="29" t="s">
        <v>157</v>
      </c>
      <c r="B51" s="58"/>
      <c r="C51" s="45">
        <f t="shared" ref="C51:H51" si="18">C20</f>
        <v>0</v>
      </c>
      <c r="D51" s="23">
        <f t="shared" si="18"/>
        <v>0</v>
      </c>
      <c r="E51" s="23">
        <f t="shared" si="18"/>
        <v>0</v>
      </c>
      <c r="F51" s="23">
        <f t="shared" si="18"/>
        <v>0</v>
      </c>
      <c r="G51" s="23">
        <f t="shared" si="18"/>
        <v>0</v>
      </c>
      <c r="H51" s="46">
        <f t="shared" si="18"/>
        <v>0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2" si="19">C21</f>
        <v>0</v>
      </c>
      <c r="D52" s="23">
        <f t="shared" si="19"/>
        <v>0</v>
      </c>
      <c r="E52" s="23">
        <f t="shared" si="19"/>
        <v>0</v>
      </c>
      <c r="F52" s="23">
        <f t="shared" si="19"/>
        <v>0</v>
      </c>
      <c r="G52" s="23">
        <f t="shared" si="19"/>
        <v>0</v>
      </c>
      <c r="H52" s="46">
        <f t="shared" si="19"/>
        <v>0</v>
      </c>
      <c r="I52" s="10"/>
      <c r="J52" s="10"/>
      <c r="K52" s="10"/>
    </row>
    <row r="53" spans="1:11">
      <c r="A53" s="29" t="s">
        <v>160</v>
      </c>
      <c r="B53" s="58"/>
      <c r="C53" s="45">
        <f t="shared" ref="C53:H53" si="20">C22</f>
        <v>0</v>
      </c>
      <c r="D53" s="23">
        <f t="shared" si="20"/>
        <v>0</v>
      </c>
      <c r="E53" s="23">
        <f t="shared" si="20"/>
        <v>0</v>
      </c>
      <c r="F53" s="23">
        <f t="shared" si="20"/>
        <v>0</v>
      </c>
      <c r="G53" s="23">
        <f t="shared" si="20"/>
        <v>0</v>
      </c>
      <c r="H53" s="46">
        <f t="shared" si="20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ref="C54:H54" si="21">C23</f>
        <v>0</v>
      </c>
      <c r="D54" s="23">
        <f t="shared" si="21"/>
        <v>0</v>
      </c>
      <c r="E54" s="23">
        <f t="shared" si="21"/>
        <v>0</v>
      </c>
      <c r="F54" s="23">
        <f t="shared" si="21"/>
        <v>0</v>
      </c>
      <c r="G54" s="23">
        <f t="shared" si="21"/>
        <v>0</v>
      </c>
      <c r="H54" s="46">
        <f t="shared" si="21"/>
        <v>0</v>
      </c>
      <c r="I54" s="10"/>
      <c r="J54" s="10"/>
      <c r="K54" s="10"/>
    </row>
    <row r="55" spans="1:11">
      <c r="A55" s="31" t="s">
        <v>379</v>
      </c>
      <c r="B55" s="58"/>
      <c r="C55" s="45">
        <f t="shared" ref="C55:H55" si="22">C24</f>
        <v>-1548.6251222357901</v>
      </c>
      <c r="D55" s="23">
        <f t="shared" si="22"/>
        <v>-2619.32882466</v>
      </c>
      <c r="E55" s="23">
        <f t="shared" si="22"/>
        <v>-3855.3277578999996</v>
      </c>
      <c r="F55" s="23">
        <f t="shared" si="22"/>
        <v>-4934.2724302699999</v>
      </c>
      <c r="G55" s="23">
        <f t="shared" si="22"/>
        <v>-6341.5581601400008</v>
      </c>
      <c r="H55" s="46">
        <f t="shared" si="22"/>
        <v>-4433.8342620599997</v>
      </c>
      <c r="I55" s="10"/>
      <c r="J55" s="10"/>
      <c r="K55" s="10"/>
    </row>
    <row r="56" spans="1:11">
      <c r="A56" s="29" t="s">
        <v>156</v>
      </c>
      <c r="B56" s="58"/>
      <c r="C56" s="45">
        <f t="shared" ref="C56:H56" si="23">C25</f>
        <v>-16.952190170000002</v>
      </c>
      <c r="D56" s="23">
        <f t="shared" si="23"/>
        <v>-43.203131659999997</v>
      </c>
      <c r="E56" s="23">
        <f t="shared" si="23"/>
        <v>-67.621881299999998</v>
      </c>
      <c r="F56" s="23">
        <f t="shared" si="23"/>
        <v>-97.728622470000005</v>
      </c>
      <c r="G56" s="23">
        <f t="shared" si="23"/>
        <v>-93.870032140000006</v>
      </c>
      <c r="H56" s="46">
        <f t="shared" si="23"/>
        <v>-59.89337416</v>
      </c>
      <c r="I56" s="10"/>
      <c r="J56" s="10"/>
      <c r="K56" s="10"/>
    </row>
    <row r="57" spans="1:11">
      <c r="A57" s="29" t="s">
        <v>157</v>
      </c>
      <c r="B57" s="58"/>
      <c r="C57" s="45">
        <f t="shared" ref="C57:H57" si="24">C26</f>
        <v>-1274.0181950000001</v>
      </c>
      <c r="D57" s="23">
        <f t="shared" si="24"/>
        <v>-1578.205087</v>
      </c>
      <c r="E57" s="23">
        <f t="shared" si="24"/>
        <v>-1870.7073760000001</v>
      </c>
      <c r="F57" s="23">
        <f t="shared" si="24"/>
        <v>-2299.346399</v>
      </c>
      <c r="G57" s="23">
        <f t="shared" si="24"/>
        <v>-2787.1747500000001</v>
      </c>
      <c r="H57" s="46">
        <f t="shared" si="24"/>
        <v>-1669.324484</v>
      </c>
      <c r="I57" s="10"/>
      <c r="J57" s="10"/>
      <c r="K57" s="10"/>
    </row>
    <row r="58" spans="1:11">
      <c r="A58" s="29" t="s">
        <v>158</v>
      </c>
      <c r="B58" s="58"/>
      <c r="C58" s="45">
        <f t="shared" ref="C58:H58" si="25">C27</f>
        <v>-257.65015160000002</v>
      </c>
      <c r="D58" s="23">
        <f t="shared" si="25"/>
        <v>-508.40030200000001</v>
      </c>
      <c r="E58" s="23">
        <f t="shared" si="25"/>
        <v>-743.2565396</v>
      </c>
      <c r="F58" s="23">
        <f t="shared" si="25"/>
        <v>-936.29542979999997</v>
      </c>
      <c r="G58" s="23">
        <f t="shared" si="25"/>
        <v>-1200.1901359999999</v>
      </c>
      <c r="H58" s="46">
        <f t="shared" si="25"/>
        <v>-904.83380590000002</v>
      </c>
      <c r="I58" s="10"/>
      <c r="J58" s="10"/>
      <c r="K58" s="10"/>
    </row>
    <row r="59" spans="1:11">
      <c r="A59" s="29" t="s">
        <v>160</v>
      </c>
      <c r="B59" s="58"/>
      <c r="C59" s="45">
        <f t="shared" ref="C59:H60" si="26">C28</f>
        <v>-4.5854657899999998E-3</v>
      </c>
      <c r="D59" s="23">
        <f t="shared" si="26"/>
        <v>-489.52030400000001</v>
      </c>
      <c r="E59" s="23">
        <f t="shared" si="26"/>
        <v>-1173.7419609999999</v>
      </c>
      <c r="F59" s="23">
        <f t="shared" si="26"/>
        <v>-1600.901979</v>
      </c>
      <c r="G59" s="23">
        <f t="shared" si="26"/>
        <v>-2260.3232419999999</v>
      </c>
      <c r="H59" s="46">
        <f t="shared" si="26"/>
        <v>-1799.782598</v>
      </c>
      <c r="I59" s="10"/>
      <c r="J59" s="10"/>
      <c r="K59" s="10"/>
    </row>
    <row r="60" spans="1:11">
      <c r="A60" s="31" t="s">
        <v>404</v>
      </c>
      <c r="B60" s="58"/>
      <c r="C60" s="45">
        <f t="shared" si="26"/>
        <v>-53.641070002478344</v>
      </c>
      <c r="D60" s="23">
        <f t="shared" si="26"/>
        <v>-87.831086769037398</v>
      </c>
      <c r="E60" s="23">
        <f t="shared" si="26"/>
        <v>-126.05775251948981</v>
      </c>
      <c r="F60" s="23">
        <f t="shared" si="26"/>
        <v>-154.70774013183183</v>
      </c>
      <c r="G60" s="23">
        <f t="shared" si="26"/>
        <v>-144.27652212389597</v>
      </c>
      <c r="H60" s="46">
        <f t="shared" si="26"/>
        <v>-56.968690240937498</v>
      </c>
      <c r="I60" s="10"/>
      <c r="J60" s="10"/>
      <c r="K60" s="10"/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workbookViewId="0">
      <selection activeCell="A65" sqref="A65"/>
    </sheetView>
  </sheetViews>
  <sheetFormatPr baseColWidth="10" defaultColWidth="12.42578125" defaultRowHeight="15"/>
  <cols>
    <col min="1" max="1" width="52.85546875" customWidth="1"/>
    <col min="2" max="2" width="16.8554687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75">
      <c r="A2" s="9"/>
      <c r="B2" s="58"/>
      <c r="C2" s="85" t="s">
        <v>0</v>
      </c>
      <c r="D2" s="86"/>
      <c r="E2" s="86"/>
      <c r="F2" s="86"/>
      <c r="G2" s="86"/>
      <c r="H2" s="87"/>
      <c r="I2" s="10"/>
      <c r="J2" s="10"/>
      <c r="K2" s="10"/>
    </row>
    <row r="3" spans="1:11">
      <c r="A3" s="57"/>
      <c r="B3" s="59"/>
      <c r="C3" s="2">
        <v>2021</v>
      </c>
      <c r="D3" s="3">
        <v>2022</v>
      </c>
      <c r="E3" s="3">
        <v>2023</v>
      </c>
      <c r="F3" s="3">
        <v>2025</v>
      </c>
      <c r="G3" s="3">
        <v>2030</v>
      </c>
      <c r="H3" s="4">
        <v>2050</v>
      </c>
      <c r="I3" s="10"/>
      <c r="J3" s="10"/>
      <c r="K3" s="10"/>
    </row>
    <row r="4" spans="1:11">
      <c r="A4" s="16" t="s">
        <v>46</v>
      </c>
      <c r="B4" s="65" t="s">
        <v>335</v>
      </c>
      <c r="C4" s="62">
        <f>VLOOKUP($B4,Shock_SUB!$B$1:$AU$32,C$1,FALSE)</f>
        <v>4.098947729498903E-2</v>
      </c>
      <c r="D4" s="63">
        <f>VLOOKUP($B4,Shock_SUB!$B$1:$AU$32,D$1,FALSE)</f>
        <v>4.1776681241552094E-2</v>
      </c>
      <c r="E4" s="63">
        <f>VLOOKUP($B4,Shock_SUB!$B$1:$AU$32,E$1,FALSE)</f>
        <v>4.2567329277671151E-2</v>
      </c>
      <c r="F4" s="63">
        <f>VLOOKUP($B4,Shock_SUB!$B$1:$AU$32,F$1,FALSE)</f>
        <v>4.4134959783853178E-2</v>
      </c>
      <c r="G4" s="63">
        <f>VLOOKUP($B4,Shock_SUB!$B$1:$AU$32,G$1,FALSE)</f>
        <v>4.812054586041703E-2</v>
      </c>
      <c r="H4" s="64">
        <f>VLOOKUP($B4,Shock_SUB!$B$1:$AU$32,H$1,FALSE)</f>
        <v>4.9353022348619824E-2</v>
      </c>
      <c r="I4" s="10"/>
      <c r="J4" s="10"/>
      <c r="K4" s="10"/>
    </row>
    <row r="5" spans="1:11">
      <c r="A5" s="16" t="s">
        <v>8</v>
      </c>
      <c r="B5" s="66" t="s">
        <v>336</v>
      </c>
      <c r="C5" s="17">
        <f>VLOOKUP($B5,Shock_SUB!$B$1:$AU$32,C$1,FALSE)</f>
        <v>4.1898827396354088E-2</v>
      </c>
      <c r="D5" s="18">
        <f>VLOOKUP($B5,Shock_SUB!$B$1:$AU$32,D$1,FALSE)</f>
        <v>4.1996707480773443E-2</v>
      </c>
      <c r="E5" s="18">
        <f>VLOOKUP($B5,Shock_SUB!$B$1:$AU$32,E$1,FALSE)</f>
        <v>4.2412738192464383E-2</v>
      </c>
      <c r="F5" s="18">
        <f>VLOOKUP($B5,Shock_SUB!$B$1:$AU$32,F$1,FALSE)</f>
        <v>5.119931418199597E-2</v>
      </c>
      <c r="G5" s="18">
        <f>VLOOKUP($B5,Shock_SUB!$B$1:$AU$32,G$1,FALSE)</f>
        <v>4.9004138222860316E-2</v>
      </c>
      <c r="H5" s="19">
        <f>VLOOKUP($B5,Shock_SUB!$B$1:$AU$32,H$1,FALSE)</f>
        <v>4.4662688143476847E-2</v>
      </c>
      <c r="I5" s="10"/>
      <c r="J5" s="10"/>
      <c r="K5" s="10"/>
    </row>
    <row r="6" spans="1:11">
      <c r="A6" s="16" t="s">
        <v>47</v>
      </c>
      <c r="B6" s="58" t="s">
        <v>337</v>
      </c>
      <c r="C6" s="17">
        <f>VLOOKUP($B6,Shock_SUB!$B$1:$AU$32,C$1,FALSE)</f>
        <v>0.1471554088</v>
      </c>
      <c r="D6" s="18">
        <f>VLOOKUP($B6,Shock_SUB!$B$1:$AU$32,D$1,FALSE)</f>
        <v>0.14569728200000001</v>
      </c>
      <c r="E6" s="18">
        <f>VLOOKUP($B6,Shock_SUB!$B$1:$AU$32,E$1,FALSE)</f>
        <v>0.14485304230000001</v>
      </c>
      <c r="F6" s="18">
        <f>VLOOKUP($B6,Shock_SUB!$B$1:$AU$32,F$1,FALSE)</f>
        <v>0.14329051749999999</v>
      </c>
      <c r="G6" s="18">
        <f>VLOOKUP($B6,Shock_SUB!$B$1:$AU$32,G$1,FALSE)</f>
        <v>0.14523523529999999</v>
      </c>
      <c r="H6" s="19">
        <f>VLOOKUP($B6,Shock_SUB!$B$1:$AU$32,H$1,FALSE)</f>
        <v>0.14914535879999999</v>
      </c>
      <c r="I6" s="10"/>
      <c r="J6" s="10"/>
      <c r="K6" s="10"/>
    </row>
    <row r="7" spans="1:11">
      <c r="A7" s="16" t="s">
        <v>35</v>
      </c>
      <c r="B7" s="58" t="s">
        <v>338</v>
      </c>
      <c r="C7" s="17">
        <f>VLOOKUP($B7,Shock_SUB!$B$1:$AU$32,C$1,FALSE)</f>
        <v>0.53936399940000002</v>
      </c>
      <c r="D7" s="18">
        <f>VLOOKUP($B7,Shock_SUB!$B$1:$AU$32,D$1,FALSE)</f>
        <v>0.55022243479999999</v>
      </c>
      <c r="E7" s="18">
        <f>VLOOKUP($B7,Shock_SUB!$B$1:$AU$32,E$1,FALSE)</f>
        <v>0.56716815330000003</v>
      </c>
      <c r="F7" s="18">
        <f>VLOOKUP($B7,Shock_SUB!$B$1:$AU$32,F$1,FALSE)</f>
        <v>0.59177214199999995</v>
      </c>
      <c r="G7" s="18">
        <f>VLOOKUP($B7,Shock_SUB!$B$1:$AU$32,G$1,FALSE)</f>
        <v>0.58821209949999997</v>
      </c>
      <c r="H7" s="19">
        <f>VLOOKUP($B7,Shock_SUB!$B$1:$AU$32,H$1,FALSE)</f>
        <v>-0.37484675309999999</v>
      </c>
      <c r="I7" s="10"/>
      <c r="J7" s="10"/>
      <c r="K7" s="10"/>
    </row>
    <row r="8" spans="1:11">
      <c r="A8" s="16" t="s">
        <v>40</v>
      </c>
      <c r="B8" s="58" t="s">
        <v>339</v>
      </c>
      <c r="C8" s="17">
        <f>VLOOKUP($B8,Shock_SUB!$B$1:$AU$32,C$1,FALSE)</f>
        <v>-1.6504946E-2</v>
      </c>
      <c r="D8" s="18">
        <f>VLOOKUP($B8,Shock_SUB!$B$1:$AU$32,D$1,FALSE)</f>
        <v>-2.3070349099999998E-2</v>
      </c>
      <c r="E8" s="18">
        <f>VLOOKUP($B8,Shock_SUB!$B$1:$AU$32,E$1,FALSE)</f>
        <v>-3.0031483599999999E-2</v>
      </c>
      <c r="F8" s="18">
        <f>VLOOKUP($B8,Shock_SUB!$B$1:$AU$32,F$1,FALSE)</f>
        <v>-3.2262437599999999E-2</v>
      </c>
      <c r="G8" s="18">
        <f>VLOOKUP($B8,Shock_SUB!$B$1:$AU$32,G$1,FALSE)</f>
        <v>-2.4434825600000001E-2</v>
      </c>
      <c r="H8" s="19">
        <f>VLOOKUP($B8,Shock_SUB!$B$1:$AU$32,H$1,FALSE)</f>
        <v>6.60888159E-2</v>
      </c>
      <c r="I8" s="10"/>
      <c r="J8" s="10"/>
      <c r="K8" s="10"/>
    </row>
    <row r="9" spans="1:11">
      <c r="A9" s="16" t="s">
        <v>14</v>
      </c>
      <c r="B9" s="58" t="s">
        <v>356</v>
      </c>
      <c r="C9" s="17">
        <f>VLOOKUP($B9,Shock_SUB!$B$1:$AU$32,C$1,FALSE)</f>
        <v>-0.1117891798</v>
      </c>
      <c r="D9" s="18">
        <f>VLOOKUP($B9,Shock_SUB!$B$1:$AU$32,D$1,FALSE)</f>
        <v>-0.1232596961</v>
      </c>
      <c r="E9" s="18">
        <f>VLOOKUP($B9,Shock_SUB!$B$1:$AU$32,E$1,FALSE)</f>
        <v>-0.1357857623</v>
      </c>
      <c r="F9" s="18">
        <f>VLOOKUP($B9,Shock_SUB!$B$1:$AU$32,F$1,FALSE)</f>
        <v>-0.14685110179999999</v>
      </c>
      <c r="G9" s="18">
        <f>VLOOKUP($B9,Shock_SUB!$B$1:$AU$32,G$1,FALSE)</f>
        <v>-0.1384847917</v>
      </c>
      <c r="H9" s="19">
        <f>VLOOKUP($B9,Shock_SUB!$B$1:$AU$32,H$1,FALSE)</f>
        <v>-5.2232125499999997E-2</v>
      </c>
      <c r="I9" s="10"/>
      <c r="J9" s="10"/>
      <c r="K9" s="10"/>
    </row>
    <row r="10" spans="1:11">
      <c r="A10" s="16" t="s">
        <v>53</v>
      </c>
      <c r="B10" s="58" t="s">
        <v>340</v>
      </c>
      <c r="C10" s="45">
        <f>VLOOKUP($B10,Shock_SUB!$B$1:$AU$32,C$1,FALSE)</f>
        <v>28919.513279999999</v>
      </c>
      <c r="D10" s="23">
        <f>VLOOKUP($B10,Shock_SUB!$B$1:$AU$32,D$1,FALSE)</f>
        <v>29996.034090000001</v>
      </c>
      <c r="E10" s="23">
        <f>VLOOKUP($B10,Shock_SUB!$B$1:$AU$32,E$1,FALSE)</f>
        <v>30936.87959</v>
      </c>
      <c r="F10" s="23">
        <f>VLOOKUP($B10,Shock_SUB!$B$1:$AU$32,F$1,FALSE)</f>
        <v>32394.972580000001</v>
      </c>
      <c r="G10" s="23">
        <f>VLOOKUP($B10,Shock_SUB!$B$1:$AU$32,G$1,FALSE)</f>
        <v>42855.96473</v>
      </c>
      <c r="H10" s="46">
        <f>VLOOKUP($B10,Shock_SUB!$B$1:$AU$32,H$1,FALSE)</f>
        <v>40281.766369999998</v>
      </c>
      <c r="I10" s="10"/>
      <c r="J10" s="10"/>
      <c r="K10" s="10"/>
    </row>
    <row r="11" spans="1:11">
      <c r="A11" s="16" t="s">
        <v>48</v>
      </c>
      <c r="B11" s="58" t="s">
        <v>341</v>
      </c>
      <c r="C11" s="17">
        <f>VLOOKUP($B11,Shock_SUB!$B$1:$AU$32,C$1,FALSE)</f>
        <v>-1.5394507700000001E-2</v>
      </c>
      <c r="D11" s="18">
        <f>VLOOKUP($B11,Shock_SUB!$B$1:$AU$32,D$1,FALSE)</f>
        <v>-2.5160472199999999E-2</v>
      </c>
      <c r="E11" s="18">
        <f>VLOOKUP($B11,Shock_SUB!$B$1:$AU$32,E$1,FALSE)</f>
        <v>-3.5790364999999998E-2</v>
      </c>
      <c r="F11" s="18">
        <f>VLOOKUP($B11,Shock_SUB!$B$1:$AU$32,F$1,FALSE)</f>
        <v>-4.2246251899999997E-2</v>
      </c>
      <c r="G11" s="18">
        <f>VLOOKUP($B11,Shock_SUB!$B$1:$AU$32,G$1,FALSE)</f>
        <v>-4.1441868200000002E-2</v>
      </c>
      <c r="H11" s="19">
        <f>VLOOKUP($B11,Shock_SUB!$B$1:$AU$32,H$1,FALSE)</f>
        <v>-5.7602894200000001E-3</v>
      </c>
      <c r="I11" s="10"/>
      <c r="J11" s="10"/>
      <c r="K11" s="10"/>
    </row>
    <row r="12" spans="1:11">
      <c r="A12" s="16" t="s">
        <v>262</v>
      </c>
      <c r="B12" s="58"/>
      <c r="C12" s="17">
        <f>SUM(C13:C15)</f>
        <v>-1.5394461868E-2</v>
      </c>
      <c r="D12" s="18">
        <f t="shared" ref="D12:H12" si="0">SUM(D13:D15)</f>
        <v>-2.0425918166999998E-2</v>
      </c>
      <c r="E12" s="18">
        <f t="shared" si="0"/>
        <v>-2.4826204199000002E-2</v>
      </c>
      <c r="F12" s="18">
        <f t="shared" si="0"/>
        <v>-2.844668903E-2</v>
      </c>
      <c r="G12" s="18">
        <f t="shared" si="0"/>
        <v>-2.6461394819999998E-2</v>
      </c>
      <c r="H12" s="19">
        <f t="shared" si="0"/>
        <v>-3.0077778350000002E-3</v>
      </c>
      <c r="I12" s="10"/>
      <c r="J12" s="10"/>
      <c r="K12" s="10"/>
    </row>
    <row r="13" spans="1:11">
      <c r="A13" s="29" t="s">
        <v>350</v>
      </c>
      <c r="B13" s="58" t="s">
        <v>344</v>
      </c>
      <c r="C13" s="17">
        <f>VLOOKUP($B13,Shock_SUB!$B$1:$AU$32,C$1,FALSE)</f>
        <v>-1.68931418E-4</v>
      </c>
      <c r="D13" s="18">
        <f>VLOOKUP($B13,Shock_SUB!$B$1:$AU$32,D$1,FALSE)</f>
        <v>-4.1596126699999997E-4</v>
      </c>
      <c r="E13" s="18">
        <f>VLOOKUP($B13,Shock_SUB!$B$1:$AU$32,E$1,FALSE)</f>
        <v>-6.29169639E-4</v>
      </c>
      <c r="F13" s="18">
        <f>VLOOKUP($B13,Shock_SUB!$B$1:$AU$32,F$1,FALSE)</f>
        <v>-8.4006225000000001E-4</v>
      </c>
      <c r="G13" s="18">
        <f>VLOOKUP($B13,Shock_SUB!$B$1:$AU$32,G$1,FALSE)</f>
        <v>-6.2061829999999997E-4</v>
      </c>
      <c r="H13" s="19">
        <f>VLOOKUP($B13,Shock_SUB!$B$1:$AU$32,H$1,FALSE)</f>
        <v>-4.6557924999999999E-5</v>
      </c>
      <c r="I13" s="10"/>
      <c r="J13" s="10"/>
      <c r="K13" s="10"/>
    </row>
    <row r="14" spans="1:11">
      <c r="A14" s="29" t="s">
        <v>351</v>
      </c>
      <c r="B14" s="58" t="s">
        <v>345</v>
      </c>
      <c r="C14" s="17">
        <f>VLOOKUP($B14,Shock_SUB!$B$1:$AU$32,C$1,FALSE)</f>
        <v>-1.26500706E-2</v>
      </c>
      <c r="D14" s="18">
        <f>VLOOKUP($B14,Shock_SUB!$B$1:$AU$32,D$1,FALSE)</f>
        <v>-1.50977852E-2</v>
      </c>
      <c r="E14" s="18">
        <f>VLOOKUP($B14,Shock_SUB!$B$1:$AU$32,E$1,FALSE)</f>
        <v>-1.7269600900000001E-2</v>
      </c>
      <c r="F14" s="18">
        <f>VLOOKUP($B14,Shock_SUB!$B$1:$AU$32,F$1,FALSE)</f>
        <v>-1.9573342099999998E-2</v>
      </c>
      <c r="G14" s="18">
        <f>VLOOKUP($B14,Shock_SUB!$B$1:$AU$32,G$1,FALSE)</f>
        <v>-1.7944523699999999E-2</v>
      </c>
      <c r="H14" s="19">
        <f>VLOOKUP($B14,Shock_SUB!$B$1:$AU$32,H$1,FALSE)</f>
        <v>-1.83511814E-3</v>
      </c>
      <c r="I14" s="10"/>
      <c r="J14" s="10"/>
      <c r="K14" s="10"/>
    </row>
    <row r="15" spans="1:11">
      <c r="A15" s="29" t="s">
        <v>352</v>
      </c>
      <c r="B15" s="58" t="s">
        <v>346</v>
      </c>
      <c r="C15" s="17">
        <f>VLOOKUP($B15,Shock_SUB!$B$1:$AU$32,C$1,FALSE)</f>
        <v>-2.5754598500000001E-3</v>
      </c>
      <c r="D15" s="18">
        <f>VLOOKUP($B15,Shock_SUB!$B$1:$AU$32,D$1,FALSE)</f>
        <v>-4.9121716999999997E-3</v>
      </c>
      <c r="E15" s="18">
        <f>VLOOKUP($B15,Shock_SUB!$B$1:$AU$32,E$1,FALSE)</f>
        <v>-6.9274336600000002E-3</v>
      </c>
      <c r="F15" s="18">
        <f>VLOOKUP($B15,Shock_SUB!$B$1:$AU$32,F$1,FALSE)</f>
        <v>-8.0332846800000007E-3</v>
      </c>
      <c r="G15" s="18">
        <f>VLOOKUP($B15,Shock_SUB!$B$1:$AU$32,G$1,FALSE)</f>
        <v>-7.8962528199999996E-3</v>
      </c>
      <c r="H15" s="19">
        <f>VLOOKUP($B15,Shock_SUB!$B$1:$AU$32,H$1,FALSE)</f>
        <v>-1.12610177E-3</v>
      </c>
      <c r="I15" s="10"/>
      <c r="J15" s="10"/>
      <c r="K15" s="10"/>
    </row>
    <row r="16" spans="1:11">
      <c r="A16" s="16" t="s">
        <v>261</v>
      </c>
      <c r="B16" s="15" t="s">
        <v>347</v>
      </c>
      <c r="C16" s="17">
        <f>VLOOKUP($B16,Shock_SUB!$B$1:$AU$50,C$1,FALSE)</f>
        <v>-4.58451728E-8</v>
      </c>
      <c r="D16" s="18">
        <f>VLOOKUP($B16,Shock_SUB!$B$1:$AU$50,D$1,FALSE)</f>
        <v>-4.7345541199999997E-3</v>
      </c>
      <c r="E16" s="18">
        <f>VLOOKUP($B16,Shock_SUB!$B$1:$AU$50,E$1,FALSE)</f>
        <v>-1.0964160800000001E-2</v>
      </c>
      <c r="F16" s="18">
        <f>VLOOKUP($B16,Shock_SUB!$B$1:$AU$50,F$1,FALSE)</f>
        <v>-1.3799562899999999E-2</v>
      </c>
      <c r="G16" s="18">
        <f>VLOOKUP($B16,Shock_SUB!$B$1:$AU$50,G$1,FALSE)</f>
        <v>-1.4980473399999999E-2</v>
      </c>
      <c r="H16" s="19">
        <f>VLOOKUP($B16,Shock_SUB!$B$1:$AU$50,H$1,FALSE)</f>
        <v>-2.7525115899999998E-3</v>
      </c>
      <c r="I16" s="10"/>
      <c r="J16" s="10"/>
      <c r="K16" s="10"/>
    </row>
    <row r="17" spans="1:11">
      <c r="A17" s="16" t="s">
        <v>348</v>
      </c>
      <c r="B17" s="15" t="s">
        <v>342</v>
      </c>
      <c r="C17" s="45">
        <f>VLOOKUP($B17,Shock_SUB!$B$1:$AU$32,C$1,FALSE)</f>
        <v>80.323368270000003</v>
      </c>
      <c r="D17" s="23">
        <f>VLOOKUP($B17,Shock_SUB!$B$1:$AU$32,D$1,FALSE)</f>
        <v>116.02480749999999</v>
      </c>
      <c r="E17" s="23">
        <f>VLOOKUP($B17,Shock_SUB!$B$1:$AU$32,E$1,FALSE)</f>
        <v>145.143641</v>
      </c>
      <c r="F17" s="23">
        <f>VLOOKUP($B17,Shock_SUB!$B$1:$AU$32,F$1,FALSE)</f>
        <v>210.2120079</v>
      </c>
      <c r="G17" s="23">
        <f>VLOOKUP($B17,Shock_SUB!$B$1:$AU$32,G$1,FALSE)</f>
        <v>292.3952721</v>
      </c>
      <c r="H17" s="46">
        <f>VLOOKUP($B17,Shock_SUB!$B$1:$AU$32,H$1,FALSE)</f>
        <v>11894.80409</v>
      </c>
      <c r="I17" s="10"/>
      <c r="J17" s="10"/>
      <c r="K17" s="10"/>
    </row>
    <row r="18" spans="1:11">
      <c r="A18" s="29" t="s">
        <v>139</v>
      </c>
      <c r="B18" s="15" t="s">
        <v>368</v>
      </c>
      <c r="C18" s="45">
        <f>VLOOKUP($B18,Shock_SUB!$B$1:$AU$50,C$1,FALSE)</f>
        <v>0</v>
      </c>
      <c r="D18" s="23">
        <f>VLOOKUP($B18,Shock_SUB!$B$1:$AU$50,D$1,FALSE)</f>
        <v>0</v>
      </c>
      <c r="E18" s="23">
        <f>VLOOKUP($B18,Shock_SUB!$B$1:$AU$50,E$1,FALSE)</f>
        <v>0</v>
      </c>
      <c r="F18" s="23">
        <f>VLOOKUP($B18,Shock_SUB!$B$1:$AU$50,F$1,FALSE)</f>
        <v>0</v>
      </c>
      <c r="G18" s="23">
        <f>VLOOKUP($B18,Shock_SUB!$B$1:$AU$50,G$1,FALSE)</f>
        <v>0</v>
      </c>
      <c r="H18" s="46">
        <f>VLOOKUP($B18,Shock_SUB!$B$1:$AU$50,H$1,FALSE)</f>
        <v>0</v>
      </c>
      <c r="I18" s="10"/>
      <c r="J18" s="10"/>
      <c r="K18" s="10"/>
    </row>
    <row r="19" spans="1:11">
      <c r="A19" s="29" t="s">
        <v>300</v>
      </c>
      <c r="B19" s="15" t="s">
        <v>369</v>
      </c>
      <c r="C19" s="45">
        <f>VLOOKUP($B19,Shock_SUB!$B$1:$AU$50,C$1,FALSE)</f>
        <v>15.72277583</v>
      </c>
      <c r="D19" s="23">
        <f>VLOOKUP($B19,Shock_SUB!$B$1:$AU$50,D$1,FALSE)</f>
        <v>21.515935590000002</v>
      </c>
      <c r="E19" s="23">
        <f>VLOOKUP($B19,Shock_SUB!$B$1:$AU$50,E$1,FALSE)</f>
        <v>24.93319752</v>
      </c>
      <c r="F19" s="23">
        <f>VLOOKUP($B19,Shock_SUB!$B$1:$AU$50,F$1,FALSE)</f>
        <v>32.101932759999997</v>
      </c>
      <c r="G19" s="23">
        <f>VLOOKUP($B19,Shock_SUB!$B$1:$AU$50,G$1,FALSE)</f>
        <v>44.495455839999998</v>
      </c>
      <c r="H19" s="46">
        <f>VLOOKUP($B19,Shock_SUB!$B$1:$AU$50,H$1,FALSE)</f>
        <v>1691.744242</v>
      </c>
      <c r="I19" s="10"/>
      <c r="J19" s="10"/>
      <c r="K19" s="10"/>
    </row>
    <row r="20" spans="1:11">
      <c r="A20" s="29" t="s">
        <v>148</v>
      </c>
      <c r="B20" s="15" t="s">
        <v>370</v>
      </c>
      <c r="C20" s="45">
        <f>VLOOKUP($B20,Shock_SUB!$B$1:$AU$50,C$1,FALSE)</f>
        <v>19.937204640000001</v>
      </c>
      <c r="D20" s="23">
        <f>VLOOKUP($B20,Shock_SUB!$B$1:$AU$50,D$1,FALSE)</f>
        <v>28.467296359999999</v>
      </c>
      <c r="E20" s="23">
        <f>VLOOKUP($B20,Shock_SUB!$B$1:$AU$50,E$1,FALSE)</f>
        <v>33.937033630000002</v>
      </c>
      <c r="F20" s="23">
        <f>VLOOKUP($B20,Shock_SUB!$B$1:$AU$50,F$1,FALSE)</f>
        <v>44.517604570000003</v>
      </c>
      <c r="G20" s="23">
        <f>VLOOKUP($B20,Shock_SUB!$B$1:$AU$50,G$1,FALSE)</f>
        <v>58.816286990000002</v>
      </c>
      <c r="H20" s="46">
        <f>VLOOKUP($B20,Shock_SUB!$B$1:$AU$50,H$1,FALSE)</f>
        <v>1528.0138300000001</v>
      </c>
      <c r="I20" s="10"/>
      <c r="J20" s="10"/>
      <c r="K20" s="10"/>
    </row>
    <row r="21" spans="1:11">
      <c r="A21" s="29" t="s">
        <v>159</v>
      </c>
      <c r="B21" s="15" t="s">
        <v>371</v>
      </c>
      <c r="C21" s="45">
        <f>VLOOKUP($B21,Shock_SUB!$B$1:$AU$50,C$1,FALSE)</f>
        <v>44.663387790000002</v>
      </c>
      <c r="D21" s="23">
        <f>VLOOKUP($B21,Shock_SUB!$B$1:$AU$50,D$1,FALSE)</f>
        <v>66.041575600000002</v>
      </c>
      <c r="E21" s="23">
        <f>VLOOKUP($B21,Shock_SUB!$B$1:$AU$50,E$1,FALSE)</f>
        <v>86.273409819999998</v>
      </c>
      <c r="F21" s="23">
        <f>VLOOKUP($B21,Shock_SUB!$B$1:$AU$50,F$1,FALSE)</f>
        <v>133.59247060000001</v>
      </c>
      <c r="G21" s="23">
        <f>VLOOKUP($B21,Shock_SUB!$B$1:$AU$50,G$1,FALSE)</f>
        <v>189.08352930000001</v>
      </c>
      <c r="H21" s="46">
        <f>VLOOKUP($B21,Shock_SUB!$B$1:$AU$50,H$1,FALSE)</f>
        <v>8675.0460210000001</v>
      </c>
      <c r="I21" s="10"/>
      <c r="J21" s="10"/>
      <c r="K21" s="10"/>
    </row>
    <row r="22" spans="1:11">
      <c r="A22" s="29" t="s">
        <v>140</v>
      </c>
      <c r="B22" s="15" t="s">
        <v>372</v>
      </c>
      <c r="C22" s="45">
        <f>VLOOKUP($B22,Shock_SUB!$B$1:$AU$50,C$1,FALSE)</f>
        <v>0</v>
      </c>
      <c r="D22" s="23">
        <f>VLOOKUP($B22,Shock_SUB!$B$1:$AU$50,D$1,FALSE)</f>
        <v>0</v>
      </c>
      <c r="E22" s="23">
        <f>VLOOKUP($B22,Shock_SUB!$B$1:$AU$50,E$1,FALSE)</f>
        <v>0</v>
      </c>
      <c r="F22" s="23">
        <f>VLOOKUP($B22,Shock_SUB!$B$1:$AU$50,F$1,FALSE)</f>
        <v>0</v>
      </c>
      <c r="G22" s="23">
        <f>VLOOKUP($B22,Shock_SUB!$B$1:$AU$50,G$1,FALSE)</f>
        <v>0</v>
      </c>
      <c r="H22" s="46">
        <f>VLOOKUP($B22,Shock_SUB!$B$1:$AU$50,H$1,FALSE)</f>
        <v>0</v>
      </c>
      <c r="I22" s="10"/>
      <c r="J22" s="10"/>
      <c r="K22" s="10"/>
    </row>
    <row r="23" spans="1:11">
      <c r="A23" s="16" t="s">
        <v>349</v>
      </c>
      <c r="B23" s="15" t="s">
        <v>343</v>
      </c>
      <c r="C23" s="45">
        <f>VLOOKUP($B23,Shock_SUB!$B$1:$AU$32,C$1,FALSE)</f>
        <v>18.847225259999998</v>
      </c>
      <c r="D23" s="23">
        <f>VLOOKUP($B23,Shock_SUB!$B$1:$AU$32,D$1,FALSE)</f>
        <v>24.7198171</v>
      </c>
      <c r="E23" s="23">
        <f>VLOOKUP($B23,Shock_SUB!$B$1:$AU$32,E$1,FALSE)</f>
        <v>26.64979817</v>
      </c>
      <c r="F23" s="23">
        <f>VLOOKUP($B23,Shock_SUB!$B$1:$AU$32,F$1,FALSE)</f>
        <v>30.789437700000001</v>
      </c>
      <c r="G23" s="23">
        <f>VLOOKUP($B23,Shock_SUB!$B$1:$AU$32,G$1,FALSE)</f>
        <v>61.473067200000003</v>
      </c>
      <c r="H23" s="46">
        <f>VLOOKUP($B23,Shock_SUB!$B$1:$AU$32,H$1,FALSE)</f>
        <v>1498.055965</v>
      </c>
      <c r="I23" s="10"/>
      <c r="J23" s="10"/>
      <c r="K23" s="10"/>
    </row>
    <row r="24" spans="1:11">
      <c r="A24" s="16" t="s">
        <v>377</v>
      </c>
      <c r="B24" s="15"/>
      <c r="C24" s="45">
        <f>SUM(C25:C28)</f>
        <v>-1538.3038939718499</v>
      </c>
      <c r="D24" s="23">
        <f t="shared" ref="D24:H24" si="1">SUM(D25:D28)</f>
        <v>-2594.0660449699994</v>
      </c>
      <c r="E24" s="23">
        <f t="shared" si="1"/>
        <v>-3810.7955246000001</v>
      </c>
      <c r="F24" s="23">
        <f t="shared" si="1"/>
        <v>-4854.6944169299995</v>
      </c>
      <c r="G24" s="23">
        <f t="shared" si="1"/>
        <v>-6168.9641384799997</v>
      </c>
      <c r="H24" s="46">
        <f t="shared" si="1"/>
        <v>-2648.6428058700003</v>
      </c>
      <c r="I24" s="10"/>
      <c r="J24" s="10"/>
      <c r="K24" s="10"/>
    </row>
    <row r="25" spans="1:11">
      <c r="A25" s="29" t="s">
        <v>300</v>
      </c>
      <c r="B25" s="15" t="s">
        <v>373</v>
      </c>
      <c r="C25" s="45">
        <f>VLOOKUP($B25,Shock_SUB!$B$1:$AU$50,C$1,FALSE)</f>
        <v>-16.88055657</v>
      </c>
      <c r="D25" s="23">
        <f>VLOOKUP($B25,Shock_SUB!$B$1:$AU$50,D$1,FALSE)</f>
        <v>-42.885959669999998</v>
      </c>
      <c r="E25" s="23">
        <f>VLOOKUP($B25,Shock_SUB!$B$1:$AU$50,E$1,FALSE)</f>
        <v>-66.991125800000006</v>
      </c>
      <c r="F25" s="23">
        <f>VLOOKUP($B25,Shock_SUB!$B$1:$AU$50,F$1,FALSE)</f>
        <v>-96.535084929999996</v>
      </c>
      <c r="G25" s="23">
        <f>VLOOKUP($B25,Shock_SUB!$B$1:$AU$50,G$1,FALSE)</f>
        <v>-92.384156480000001</v>
      </c>
      <c r="H25" s="46">
        <f>VLOOKUP($B25,Shock_SUB!$B$1:$AU$50,H$1,FALSE)</f>
        <v>-21.40783287</v>
      </c>
      <c r="I25" s="10"/>
      <c r="J25" s="10"/>
      <c r="K25" s="10"/>
    </row>
    <row r="26" spans="1:11">
      <c r="A26" s="29" t="s">
        <v>148</v>
      </c>
      <c r="B26" s="15" t="s">
        <v>374</v>
      </c>
      <c r="C26" s="45">
        <f>VLOOKUP($B26,Shock_SUB!$B$1:$AU$50,C$1,FALSE)</f>
        <v>-1264.0646409999999</v>
      </c>
      <c r="D26" s="23">
        <f>VLOOKUP($B26,Shock_SUB!$B$1:$AU$50,D$1,FALSE)</f>
        <v>-1556.5944649999999</v>
      </c>
      <c r="E26" s="23">
        <f>VLOOKUP($B26,Shock_SUB!$B$1:$AU$50,E$1,FALSE)</f>
        <v>-1838.788673</v>
      </c>
      <c r="F26" s="23">
        <f>VLOOKUP($B26,Shock_SUB!$B$1:$AU$50,F$1,FALSE)</f>
        <v>-2249.2550259999998</v>
      </c>
      <c r="G26" s="23">
        <f>VLOOKUP($B26,Shock_SUB!$B$1:$AU$50,G$1,FALSE)</f>
        <v>-2671.19047</v>
      </c>
      <c r="H26" s="46">
        <f>VLOOKUP($B26,Shock_SUB!$B$1:$AU$50,H$1,FALSE)</f>
        <v>-843.80698829999994</v>
      </c>
      <c r="I26" s="10"/>
      <c r="J26" s="10"/>
      <c r="K26" s="10"/>
    </row>
    <row r="27" spans="1:11">
      <c r="A27" s="29" t="s">
        <v>159</v>
      </c>
      <c r="B27" s="15" t="s">
        <v>375</v>
      </c>
      <c r="C27" s="45">
        <f>VLOOKUP($B27,Shock_SUB!$B$1:$AU$50,C$1,FALSE)</f>
        <v>-257.35411529999999</v>
      </c>
      <c r="D27" s="23">
        <f>VLOOKUP($B27,Shock_SUB!$B$1:$AU$50,D$1,FALSE)</f>
        <v>-506.44907189999998</v>
      </c>
      <c r="E27" s="23">
        <f>VLOOKUP($B27,Shock_SUB!$B$1:$AU$50,E$1,FALSE)</f>
        <v>-737.60167579999995</v>
      </c>
      <c r="F27" s="23">
        <f>VLOOKUP($B27,Shock_SUB!$B$1:$AU$50,F$1,FALSE)</f>
        <v>-923.13851599999998</v>
      </c>
      <c r="G27" s="23">
        <f>VLOOKUP($B27,Shock_SUB!$B$1:$AU$50,G$1,FALSE)</f>
        <v>-1175.422407</v>
      </c>
      <c r="H27" s="46">
        <f>VLOOKUP($B27,Shock_SUB!$B$1:$AU$50,H$1,FALSE)</f>
        <v>-517.79366070000003</v>
      </c>
      <c r="I27" s="10"/>
      <c r="J27" s="10"/>
      <c r="K27" s="10"/>
    </row>
    <row r="28" spans="1:11">
      <c r="A28" s="29" t="s">
        <v>140</v>
      </c>
      <c r="B28" s="15" t="s">
        <v>376</v>
      </c>
      <c r="C28" s="45">
        <f>VLOOKUP($B28,Shock_SUB!$B$1:$AU$50,C$1,FALSE)</f>
        <v>-4.5811018499999998E-3</v>
      </c>
      <c r="D28" s="23">
        <f>VLOOKUP($B28,Shock_SUB!$B$1:$AU$50,D$1,FALSE)</f>
        <v>-488.13654839999998</v>
      </c>
      <c r="E28" s="23">
        <f>VLOOKUP($B28,Shock_SUB!$B$1:$AU$50,E$1,FALSE)</f>
        <v>-1167.4140500000001</v>
      </c>
      <c r="F28" s="23">
        <f>VLOOKUP($B28,Shock_SUB!$B$1:$AU$50,F$1,FALSE)</f>
        <v>-1585.7657899999999</v>
      </c>
      <c r="G28" s="23">
        <f>VLOOKUP($B28,Shock_SUB!$B$1:$AU$50,G$1,FALSE)</f>
        <v>-2229.9671050000002</v>
      </c>
      <c r="H28" s="46">
        <f>VLOOKUP($B28,Shock_SUB!$B$1:$AU$50,H$1,FALSE)</f>
        <v>-1265.6343240000001</v>
      </c>
      <c r="I28" s="10"/>
      <c r="J28" s="10"/>
      <c r="K28" s="10"/>
    </row>
    <row r="29" spans="1:11" s="10" customFormat="1">
      <c r="A29" s="16" t="s">
        <v>403</v>
      </c>
      <c r="B29" s="66" t="s">
        <v>402</v>
      </c>
      <c r="C29" s="45">
        <f>VLOOKUP($B29,Shock_SUB!$B$1:$AU$50,C$1,FALSE)</f>
        <v>-53.625999904876501</v>
      </c>
      <c r="D29" s="23">
        <f>VLOOKUP($B29,Shock_SUB!$B$1:$AU$50,D$1,FALSE)</f>
        <v>-88.029889850168317</v>
      </c>
      <c r="E29" s="23">
        <f>VLOOKUP($B29,Shock_SUB!$B$1:$AU$50,E$1,FALSE)</f>
        <v>-126.58112212515036</v>
      </c>
      <c r="F29" s="23">
        <f>VLOOKUP($B29,Shock_SUB!$B$1:$AU$50,F$1,FALSE)</f>
        <v>-155.44668528906669</v>
      </c>
      <c r="G29" s="23">
        <f>VLOOKUP($B29,Shock_SUB!$B$1:$AU$50,G$1,FALSE)</f>
        <v>-144.65340279074491</v>
      </c>
      <c r="H29" s="46">
        <f>VLOOKUP($B29,Shock_SUB!$B$1:$AU$50,H$1,FALSE)</f>
        <v>-60.382582253944143</v>
      </c>
    </row>
    <row r="30" spans="1:11" s="10" customFormat="1">
      <c r="A30" s="16" t="s">
        <v>406</v>
      </c>
      <c r="B30" s="58" t="s">
        <v>405</v>
      </c>
      <c r="C30" s="45" t="e">
        <f>VLOOKUP($B30,Shock_SUB!$B$1:$AU$50,C$1,FALSE)</f>
        <v>#N/A</v>
      </c>
      <c r="D30" s="23" t="e">
        <f>VLOOKUP($B30,Shock_SUB!$B$1:$AU$50,D$1,FALSE)</f>
        <v>#N/A</v>
      </c>
      <c r="E30" s="23" t="e">
        <f>VLOOKUP($B30,Shock_SUB!$B$1:$AU$50,E$1,FALSE)</f>
        <v>#N/A</v>
      </c>
      <c r="F30" s="23" t="e">
        <f>VLOOKUP($B30,Shock_SUB!$B$1:$AU$50,F$1,FALSE)</f>
        <v>#N/A</v>
      </c>
      <c r="G30" s="23" t="e">
        <f>VLOOKUP($B30,Shock_SUB!$B$1:$AU$50,G$1,FALSE)</f>
        <v>#N/A</v>
      </c>
      <c r="H30" s="46" t="e">
        <f>VLOOKUP($B30,Shock_SUB!$B$1:$AU$50,H$1,FALSE)</f>
        <v>#N/A</v>
      </c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91"/>
      <c r="D32" s="91"/>
      <c r="E32" s="91"/>
      <c r="F32" s="91"/>
      <c r="G32" s="91"/>
      <c r="H32" s="91"/>
    </row>
    <row r="33" spans="1:11" ht="15.75">
      <c r="A33" s="9"/>
      <c r="B33" s="58"/>
      <c r="C33" s="92" t="s">
        <v>16</v>
      </c>
      <c r="D33" s="89"/>
      <c r="E33" s="89"/>
      <c r="F33" s="89"/>
      <c r="G33" s="89"/>
      <c r="H33" s="90"/>
      <c r="I33" s="15"/>
      <c r="J33" s="10"/>
      <c r="K33" s="10"/>
    </row>
    <row r="34" spans="1:11">
      <c r="A34" s="57"/>
      <c r="B34" s="67"/>
      <c r="C34" s="2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4.098947729498903E-2</v>
      </c>
      <c r="D35" s="18">
        <f t="shared" ref="D35:H35" si="2">D4</f>
        <v>4.1776681241552094E-2</v>
      </c>
      <c r="E35" s="18">
        <f t="shared" si="2"/>
        <v>4.2567329277671151E-2</v>
      </c>
      <c r="F35" s="18">
        <f t="shared" si="2"/>
        <v>4.4134959783853178E-2</v>
      </c>
      <c r="G35" s="18">
        <f t="shared" si="2"/>
        <v>4.812054586041703E-2</v>
      </c>
      <c r="H35" s="19">
        <f t="shared" si="2"/>
        <v>4.9353022348619824E-2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51" si="3">C5</f>
        <v>4.1898827396354088E-2</v>
      </c>
      <c r="D36" s="18">
        <f t="shared" si="3"/>
        <v>4.1996707480773443E-2</v>
      </c>
      <c r="E36" s="18">
        <f t="shared" si="3"/>
        <v>4.2412738192464383E-2</v>
      </c>
      <c r="F36" s="18">
        <f t="shared" si="3"/>
        <v>5.119931418199597E-2</v>
      </c>
      <c r="G36" s="18">
        <f t="shared" si="3"/>
        <v>4.9004138222860316E-2</v>
      </c>
      <c r="H36" s="19">
        <f t="shared" si="3"/>
        <v>4.4662688143476847E-2</v>
      </c>
      <c r="I36" s="9"/>
      <c r="J36" s="10"/>
      <c r="K36" s="10"/>
    </row>
    <row r="37" spans="1:11">
      <c r="A37" s="16" t="s">
        <v>51</v>
      </c>
      <c r="B37" s="60"/>
      <c r="C37" s="17">
        <f t="shared" si="3"/>
        <v>0.1471554088</v>
      </c>
      <c r="D37" s="18">
        <f t="shared" si="3"/>
        <v>0.14569728200000001</v>
      </c>
      <c r="E37" s="18">
        <f t="shared" si="3"/>
        <v>0.14485304230000001</v>
      </c>
      <c r="F37" s="18">
        <f t="shared" si="3"/>
        <v>0.14329051749999999</v>
      </c>
      <c r="G37" s="18">
        <f t="shared" si="3"/>
        <v>0.14523523529999999</v>
      </c>
      <c r="H37" s="19">
        <f t="shared" si="3"/>
        <v>0.14914535879999999</v>
      </c>
      <c r="I37" s="9"/>
      <c r="J37" s="10"/>
      <c r="K37" s="10"/>
    </row>
    <row r="38" spans="1:11">
      <c r="A38" s="16" t="s">
        <v>36</v>
      </c>
      <c r="B38" s="60"/>
      <c r="C38" s="17">
        <f t="shared" si="3"/>
        <v>0.53936399940000002</v>
      </c>
      <c r="D38" s="18">
        <f t="shared" si="3"/>
        <v>0.55022243479999999</v>
      </c>
      <c r="E38" s="18">
        <f t="shared" si="3"/>
        <v>0.56716815330000003</v>
      </c>
      <c r="F38" s="18">
        <f t="shared" si="3"/>
        <v>0.59177214199999995</v>
      </c>
      <c r="G38" s="18">
        <f t="shared" si="3"/>
        <v>0.58821209949999997</v>
      </c>
      <c r="H38" s="19">
        <f t="shared" si="3"/>
        <v>-0.37484675309999999</v>
      </c>
      <c r="I38" s="9"/>
      <c r="J38" s="10"/>
      <c r="K38" s="10"/>
    </row>
    <row r="39" spans="1:11">
      <c r="A39" s="16" t="s">
        <v>34</v>
      </c>
      <c r="B39" s="60"/>
      <c r="C39" s="17">
        <f t="shared" si="3"/>
        <v>-1.6504946E-2</v>
      </c>
      <c r="D39" s="18">
        <f t="shared" si="3"/>
        <v>-2.3070349099999998E-2</v>
      </c>
      <c r="E39" s="18">
        <f t="shared" si="3"/>
        <v>-3.0031483599999999E-2</v>
      </c>
      <c r="F39" s="18">
        <f t="shared" si="3"/>
        <v>-3.2262437599999999E-2</v>
      </c>
      <c r="G39" s="18">
        <f t="shared" si="3"/>
        <v>-2.4434825600000001E-2</v>
      </c>
      <c r="H39" s="19">
        <f t="shared" si="3"/>
        <v>6.60888159E-2</v>
      </c>
      <c r="I39" s="9"/>
      <c r="J39" s="10"/>
      <c r="K39" s="10"/>
    </row>
    <row r="40" spans="1:11">
      <c r="A40" s="16" t="s">
        <v>33</v>
      </c>
      <c r="B40" s="60"/>
      <c r="C40" s="17">
        <f t="shared" si="3"/>
        <v>-0.1117891798</v>
      </c>
      <c r="D40" s="18">
        <f t="shared" si="3"/>
        <v>-0.1232596961</v>
      </c>
      <c r="E40" s="18">
        <f t="shared" si="3"/>
        <v>-0.1357857623</v>
      </c>
      <c r="F40" s="18">
        <f t="shared" si="3"/>
        <v>-0.14685110179999999</v>
      </c>
      <c r="G40" s="18">
        <f t="shared" si="3"/>
        <v>-0.1384847917</v>
      </c>
      <c r="H40" s="19">
        <f t="shared" si="3"/>
        <v>-5.2232125499999997E-2</v>
      </c>
      <c r="I40" s="9"/>
      <c r="J40" s="10"/>
      <c r="K40" s="10"/>
    </row>
    <row r="41" spans="1:11">
      <c r="A41" s="16" t="s">
        <v>54</v>
      </c>
      <c r="B41" s="60"/>
      <c r="C41" s="45">
        <f t="shared" si="3"/>
        <v>28919.513279999999</v>
      </c>
      <c r="D41" s="23">
        <f t="shared" si="3"/>
        <v>29996.034090000001</v>
      </c>
      <c r="E41" s="23">
        <f t="shared" si="3"/>
        <v>30936.87959</v>
      </c>
      <c r="F41" s="23">
        <f t="shared" si="3"/>
        <v>32394.972580000001</v>
      </c>
      <c r="G41" s="23">
        <f t="shared" si="3"/>
        <v>42855.96473</v>
      </c>
      <c r="H41" s="46">
        <f t="shared" si="3"/>
        <v>40281.766369999998</v>
      </c>
      <c r="I41" s="9"/>
      <c r="J41" s="10"/>
      <c r="K41" s="10"/>
    </row>
    <row r="42" spans="1:11">
      <c r="A42" s="16" t="s">
        <v>52</v>
      </c>
      <c r="B42" s="60"/>
      <c r="C42" s="17">
        <f t="shared" si="3"/>
        <v>-1.5394507700000001E-2</v>
      </c>
      <c r="D42" s="18">
        <f t="shared" si="3"/>
        <v>-2.5160472199999999E-2</v>
      </c>
      <c r="E42" s="18">
        <f t="shared" si="3"/>
        <v>-3.5790364999999998E-2</v>
      </c>
      <c r="F42" s="18">
        <f t="shared" si="3"/>
        <v>-4.2246251899999997E-2</v>
      </c>
      <c r="G42" s="18">
        <f t="shared" si="3"/>
        <v>-4.1441868200000002E-2</v>
      </c>
      <c r="H42" s="19">
        <f t="shared" si="3"/>
        <v>-5.7602894200000001E-3</v>
      </c>
      <c r="I42" s="10"/>
      <c r="J42" s="10"/>
      <c r="K42" s="10"/>
    </row>
    <row r="43" spans="1:11">
      <c r="A43" s="16" t="s">
        <v>287</v>
      </c>
      <c r="B43" s="60"/>
      <c r="C43" s="17">
        <f t="shared" si="3"/>
        <v>-1.5394461868E-2</v>
      </c>
      <c r="D43" s="18">
        <f t="shared" si="3"/>
        <v>-2.0425918166999998E-2</v>
      </c>
      <c r="E43" s="18">
        <f t="shared" si="3"/>
        <v>-2.4826204199000002E-2</v>
      </c>
      <c r="F43" s="18">
        <f t="shared" si="3"/>
        <v>-2.844668903E-2</v>
      </c>
      <c r="G43" s="18">
        <f t="shared" si="3"/>
        <v>-2.6461394819999998E-2</v>
      </c>
      <c r="H43" s="19">
        <f t="shared" si="3"/>
        <v>-3.0077778350000002E-3</v>
      </c>
      <c r="I43" s="10"/>
      <c r="J43" s="10"/>
      <c r="K43" s="10"/>
    </row>
    <row r="44" spans="1:11">
      <c r="A44" s="29" t="s">
        <v>353</v>
      </c>
      <c r="B44" s="58"/>
      <c r="C44" s="17">
        <f t="shared" si="3"/>
        <v>-1.68931418E-4</v>
      </c>
      <c r="D44" s="18">
        <f t="shared" si="3"/>
        <v>-4.1596126699999997E-4</v>
      </c>
      <c r="E44" s="18">
        <f t="shared" si="3"/>
        <v>-6.29169639E-4</v>
      </c>
      <c r="F44" s="18">
        <f t="shared" si="3"/>
        <v>-8.4006225000000001E-4</v>
      </c>
      <c r="G44" s="18">
        <f t="shared" si="3"/>
        <v>-6.2061829999999997E-4</v>
      </c>
      <c r="H44" s="19">
        <f t="shared" si="3"/>
        <v>-4.6557924999999999E-5</v>
      </c>
      <c r="I44" s="10"/>
      <c r="J44" s="10"/>
      <c r="K44" s="10"/>
    </row>
    <row r="45" spans="1:11">
      <c r="A45" s="29" t="s">
        <v>354</v>
      </c>
      <c r="B45" s="58"/>
      <c r="C45" s="17">
        <f t="shared" si="3"/>
        <v>-1.26500706E-2</v>
      </c>
      <c r="D45" s="18">
        <f t="shared" si="3"/>
        <v>-1.50977852E-2</v>
      </c>
      <c r="E45" s="18">
        <f t="shared" si="3"/>
        <v>-1.7269600900000001E-2</v>
      </c>
      <c r="F45" s="18">
        <f t="shared" si="3"/>
        <v>-1.9573342099999998E-2</v>
      </c>
      <c r="G45" s="18">
        <f t="shared" si="3"/>
        <v>-1.7944523699999999E-2</v>
      </c>
      <c r="H45" s="19">
        <f t="shared" si="3"/>
        <v>-1.83511814E-3</v>
      </c>
      <c r="I45" s="10"/>
      <c r="J45" s="10"/>
      <c r="K45" s="10"/>
    </row>
    <row r="46" spans="1:11">
      <c r="A46" s="29" t="s">
        <v>355</v>
      </c>
      <c r="B46" s="58"/>
      <c r="C46" s="17">
        <f t="shared" si="3"/>
        <v>-2.5754598500000001E-3</v>
      </c>
      <c r="D46" s="18">
        <f t="shared" si="3"/>
        <v>-4.9121716999999997E-3</v>
      </c>
      <c r="E46" s="18">
        <f t="shared" si="3"/>
        <v>-6.9274336600000002E-3</v>
      </c>
      <c r="F46" s="18">
        <f t="shared" si="3"/>
        <v>-8.0332846800000007E-3</v>
      </c>
      <c r="G46" s="18">
        <f t="shared" si="3"/>
        <v>-7.8962528199999996E-3</v>
      </c>
      <c r="H46" s="19">
        <f t="shared" si="3"/>
        <v>-1.12610177E-3</v>
      </c>
      <c r="I46" s="10"/>
      <c r="J46" s="10"/>
      <c r="K46" s="10"/>
    </row>
    <row r="47" spans="1:11">
      <c r="A47" s="16" t="s">
        <v>263</v>
      </c>
      <c r="B47" s="60"/>
      <c r="C47" s="17">
        <f t="shared" si="3"/>
        <v>-4.58451728E-8</v>
      </c>
      <c r="D47" s="18">
        <f t="shared" si="3"/>
        <v>-4.7345541199999997E-3</v>
      </c>
      <c r="E47" s="18">
        <f t="shared" si="3"/>
        <v>-1.0964160800000001E-2</v>
      </c>
      <c r="F47" s="18">
        <f t="shared" si="3"/>
        <v>-1.3799562899999999E-2</v>
      </c>
      <c r="G47" s="18">
        <f t="shared" si="3"/>
        <v>-1.4980473399999999E-2</v>
      </c>
      <c r="H47" s="19">
        <f t="shared" si="3"/>
        <v>-2.7525115899999998E-3</v>
      </c>
      <c r="I47" s="10"/>
      <c r="J47" s="10"/>
      <c r="K47" s="10"/>
    </row>
    <row r="48" spans="1:11">
      <c r="A48" s="54" t="s">
        <v>357</v>
      </c>
      <c r="B48" s="61"/>
      <c r="C48" s="45">
        <f t="shared" si="3"/>
        <v>80.323368270000003</v>
      </c>
      <c r="D48" s="23">
        <f t="shared" si="3"/>
        <v>116.02480749999999</v>
      </c>
      <c r="E48" s="23">
        <f t="shared" si="3"/>
        <v>145.143641</v>
      </c>
      <c r="F48" s="23">
        <f t="shared" si="3"/>
        <v>210.2120079</v>
      </c>
      <c r="G48" s="23">
        <f t="shared" si="3"/>
        <v>292.3952721</v>
      </c>
      <c r="H48" s="46">
        <f t="shared" si="3"/>
        <v>11894.80409</v>
      </c>
      <c r="I48" s="10"/>
      <c r="J48" s="10"/>
      <c r="K48" s="10"/>
    </row>
    <row r="49" spans="1:11">
      <c r="A49" s="29" t="s">
        <v>155</v>
      </c>
      <c r="B49" s="58"/>
      <c r="C49" s="45">
        <f t="shared" si="3"/>
        <v>0</v>
      </c>
      <c r="D49" s="23">
        <f t="shared" si="3"/>
        <v>0</v>
      </c>
      <c r="E49" s="23">
        <f t="shared" si="3"/>
        <v>0</v>
      </c>
      <c r="F49" s="23">
        <f t="shared" si="3"/>
        <v>0</v>
      </c>
      <c r="G49" s="23">
        <f t="shared" si="3"/>
        <v>0</v>
      </c>
      <c r="H49" s="46">
        <f t="shared" si="3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si="3"/>
        <v>15.72277583</v>
      </c>
      <c r="D50" s="23">
        <f t="shared" si="3"/>
        <v>21.515935590000002</v>
      </c>
      <c r="E50" s="23">
        <f t="shared" si="3"/>
        <v>24.93319752</v>
      </c>
      <c r="F50" s="23">
        <f t="shared" si="3"/>
        <v>32.101932759999997</v>
      </c>
      <c r="G50" s="23">
        <f t="shared" si="3"/>
        <v>44.495455839999998</v>
      </c>
      <c r="H50" s="46">
        <f t="shared" si="3"/>
        <v>1691.744242</v>
      </c>
      <c r="I50" s="10"/>
      <c r="J50" s="10"/>
      <c r="K50" s="10"/>
    </row>
    <row r="51" spans="1:11">
      <c r="A51" s="29" t="s">
        <v>157</v>
      </c>
      <c r="B51" s="58"/>
      <c r="C51" s="45">
        <f t="shared" si="3"/>
        <v>19.937204640000001</v>
      </c>
      <c r="D51" s="23">
        <f t="shared" si="3"/>
        <v>28.467296359999999</v>
      </c>
      <c r="E51" s="23">
        <f t="shared" si="3"/>
        <v>33.937033630000002</v>
      </c>
      <c r="F51" s="23">
        <f t="shared" si="3"/>
        <v>44.517604570000003</v>
      </c>
      <c r="G51" s="23">
        <f t="shared" si="3"/>
        <v>58.816286990000002</v>
      </c>
      <c r="H51" s="46">
        <f t="shared" si="3"/>
        <v>1528.0138300000001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9" si="4">C21</f>
        <v>44.663387790000002</v>
      </c>
      <c r="D52" s="23">
        <f t="shared" si="4"/>
        <v>66.041575600000002</v>
      </c>
      <c r="E52" s="23">
        <f t="shared" si="4"/>
        <v>86.273409819999998</v>
      </c>
      <c r="F52" s="23">
        <f t="shared" si="4"/>
        <v>133.59247060000001</v>
      </c>
      <c r="G52" s="23">
        <f t="shared" si="4"/>
        <v>189.08352930000001</v>
      </c>
      <c r="H52" s="46">
        <f t="shared" si="4"/>
        <v>8675.0460210000001</v>
      </c>
      <c r="I52" s="10"/>
      <c r="J52" s="10"/>
      <c r="K52" s="10"/>
    </row>
    <row r="53" spans="1:11">
      <c r="A53" s="29" t="s">
        <v>160</v>
      </c>
      <c r="B53" s="58"/>
      <c r="C53" s="45">
        <f t="shared" si="4"/>
        <v>0</v>
      </c>
      <c r="D53" s="23">
        <f t="shared" si="4"/>
        <v>0</v>
      </c>
      <c r="E53" s="23">
        <f t="shared" si="4"/>
        <v>0</v>
      </c>
      <c r="F53" s="23">
        <f t="shared" si="4"/>
        <v>0</v>
      </c>
      <c r="G53" s="23">
        <f t="shared" si="4"/>
        <v>0</v>
      </c>
      <c r="H53" s="46">
        <f t="shared" si="4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si="4"/>
        <v>18.847225259999998</v>
      </c>
      <c r="D54" s="23">
        <f t="shared" si="4"/>
        <v>24.7198171</v>
      </c>
      <c r="E54" s="23">
        <f t="shared" si="4"/>
        <v>26.64979817</v>
      </c>
      <c r="F54" s="23">
        <f t="shared" si="4"/>
        <v>30.789437700000001</v>
      </c>
      <c r="G54" s="23">
        <f t="shared" si="4"/>
        <v>61.473067200000003</v>
      </c>
      <c r="H54" s="46">
        <f t="shared" si="4"/>
        <v>1498.055965</v>
      </c>
      <c r="I54" s="10"/>
      <c r="J54" s="10"/>
      <c r="K54" s="10"/>
    </row>
    <row r="55" spans="1:11">
      <c r="A55" s="31" t="s">
        <v>378</v>
      </c>
      <c r="B55" s="58"/>
      <c r="C55" s="45">
        <f t="shared" si="4"/>
        <v>-1538.3038939718499</v>
      </c>
      <c r="D55" s="23">
        <f t="shared" si="4"/>
        <v>-2594.0660449699994</v>
      </c>
      <c r="E55" s="23">
        <f t="shared" si="4"/>
        <v>-3810.7955246000001</v>
      </c>
      <c r="F55" s="23">
        <f t="shared" si="4"/>
        <v>-4854.6944169299995</v>
      </c>
      <c r="G55" s="23">
        <f t="shared" si="4"/>
        <v>-6168.9641384799997</v>
      </c>
      <c r="H55" s="46">
        <f t="shared" si="4"/>
        <v>-2648.6428058700003</v>
      </c>
      <c r="I55" s="10"/>
      <c r="J55" s="10"/>
      <c r="K55" s="10"/>
    </row>
    <row r="56" spans="1:11">
      <c r="A56" s="29" t="s">
        <v>156</v>
      </c>
      <c r="B56" s="58"/>
      <c r="C56" s="45">
        <f t="shared" si="4"/>
        <v>-16.88055657</v>
      </c>
      <c r="D56" s="23">
        <f t="shared" si="4"/>
        <v>-42.885959669999998</v>
      </c>
      <c r="E56" s="23">
        <f t="shared" si="4"/>
        <v>-66.991125800000006</v>
      </c>
      <c r="F56" s="23">
        <f t="shared" si="4"/>
        <v>-96.535084929999996</v>
      </c>
      <c r="G56" s="23">
        <f t="shared" si="4"/>
        <v>-92.384156480000001</v>
      </c>
      <c r="H56" s="46">
        <f t="shared" si="4"/>
        <v>-21.40783287</v>
      </c>
      <c r="I56" s="10"/>
      <c r="J56" s="10"/>
      <c r="K56" s="10"/>
    </row>
    <row r="57" spans="1:11">
      <c r="A57" s="29" t="s">
        <v>157</v>
      </c>
      <c r="B57" s="58"/>
      <c r="C57" s="45">
        <f t="shared" si="4"/>
        <v>-1264.0646409999999</v>
      </c>
      <c r="D57" s="23">
        <f t="shared" si="4"/>
        <v>-1556.5944649999999</v>
      </c>
      <c r="E57" s="23">
        <f t="shared" si="4"/>
        <v>-1838.788673</v>
      </c>
      <c r="F57" s="23">
        <f t="shared" si="4"/>
        <v>-2249.2550259999998</v>
      </c>
      <c r="G57" s="23">
        <f t="shared" si="4"/>
        <v>-2671.19047</v>
      </c>
      <c r="H57" s="46">
        <f t="shared" si="4"/>
        <v>-843.80698829999994</v>
      </c>
      <c r="I57" s="10"/>
      <c r="J57" s="10"/>
      <c r="K57" s="10"/>
    </row>
    <row r="58" spans="1:11">
      <c r="A58" s="29" t="s">
        <v>158</v>
      </c>
      <c r="B58" s="58"/>
      <c r="C58" s="45">
        <f t="shared" si="4"/>
        <v>-257.35411529999999</v>
      </c>
      <c r="D58" s="23">
        <f t="shared" si="4"/>
        <v>-506.44907189999998</v>
      </c>
      <c r="E58" s="23">
        <f t="shared" si="4"/>
        <v>-737.60167579999995</v>
      </c>
      <c r="F58" s="23">
        <f t="shared" si="4"/>
        <v>-923.13851599999998</v>
      </c>
      <c r="G58" s="23">
        <f t="shared" si="4"/>
        <v>-1175.422407</v>
      </c>
      <c r="H58" s="46">
        <f t="shared" si="4"/>
        <v>-517.79366070000003</v>
      </c>
      <c r="I58" s="10"/>
      <c r="J58" s="10"/>
      <c r="K58" s="10"/>
    </row>
    <row r="59" spans="1:11">
      <c r="A59" s="29" t="s">
        <v>160</v>
      </c>
      <c r="B59" s="58"/>
      <c r="C59" s="45">
        <f t="shared" si="4"/>
        <v>-4.5811018499999998E-3</v>
      </c>
      <c r="D59" s="23">
        <f t="shared" si="4"/>
        <v>-488.13654839999998</v>
      </c>
      <c r="E59" s="23">
        <f t="shared" si="4"/>
        <v>-1167.4140500000001</v>
      </c>
      <c r="F59" s="23">
        <f t="shared" si="4"/>
        <v>-1585.7657899999999</v>
      </c>
      <c r="G59" s="23">
        <f t="shared" si="4"/>
        <v>-2229.9671050000002</v>
      </c>
      <c r="H59" s="46">
        <f t="shared" si="4"/>
        <v>-1265.6343240000001</v>
      </c>
      <c r="I59" s="10"/>
      <c r="J59" s="10"/>
      <c r="K59" s="10"/>
    </row>
    <row r="60" spans="1:11">
      <c r="A60" s="31" t="s">
        <v>404</v>
      </c>
      <c r="B60" s="58"/>
      <c r="C60" s="45">
        <f t="shared" ref="C60:H60" si="5">C29</f>
        <v>-53.625999904876501</v>
      </c>
      <c r="D60" s="23">
        <f t="shared" si="5"/>
        <v>-88.029889850168317</v>
      </c>
      <c r="E60" s="23">
        <f t="shared" si="5"/>
        <v>-126.58112212515036</v>
      </c>
      <c r="F60" s="23">
        <f t="shared" si="5"/>
        <v>-155.44668528906669</v>
      </c>
      <c r="G60" s="23">
        <f t="shared" si="5"/>
        <v>-144.65340279074491</v>
      </c>
      <c r="H60" s="46">
        <f t="shared" si="5"/>
        <v>-60.382582253944143</v>
      </c>
      <c r="I60" s="10"/>
      <c r="J60" s="10"/>
      <c r="K60" s="10"/>
    </row>
    <row r="61" spans="1:11">
      <c r="A61" s="82" t="s">
        <v>407</v>
      </c>
      <c r="C61" s="45" t="e">
        <f t="shared" ref="C61:H61" si="6">C30</f>
        <v>#N/A</v>
      </c>
      <c r="D61" s="23" t="e">
        <f t="shared" si="6"/>
        <v>#N/A</v>
      </c>
      <c r="E61" s="23" t="e">
        <f t="shared" si="6"/>
        <v>#N/A</v>
      </c>
      <c r="F61" s="23" t="e">
        <f t="shared" si="6"/>
        <v>#N/A</v>
      </c>
      <c r="G61" s="23" t="e">
        <f t="shared" si="6"/>
        <v>#N/A</v>
      </c>
      <c r="H61" s="46" t="e">
        <f t="shared" si="6"/>
        <v>#N/A</v>
      </c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130"/>
  <sheetViews>
    <sheetView workbookViewId="0">
      <selection activeCell="I31" sqref="I31"/>
    </sheetView>
  </sheetViews>
  <sheetFormatPr baseColWidth="10" defaultColWidth="12.42578125" defaultRowHeight="15"/>
  <cols>
    <col min="1" max="1" width="49.140625" customWidth="1"/>
    <col min="2" max="2" width="16.85546875" hidden="1" customWidth="1"/>
    <col min="10" max="10" width="31" customWidth="1"/>
    <col min="11" max="11" width="20.28515625" hidden="1" customWidth="1"/>
    <col min="18" max="18" width="12.42578125" style="10"/>
    <col min="19" max="19" width="45.28515625" style="10" customWidth="1"/>
    <col min="20" max="20" width="16.140625" style="10" hidden="1" customWidth="1"/>
    <col min="21" max="27" width="12.42578125" style="10"/>
    <col min="28" max="28" width="25" customWidth="1"/>
    <col min="29" max="29" width="0" hidden="1" customWidth="1"/>
    <col min="37" max="37" width="33.85546875" customWidth="1"/>
    <col min="38" max="38" width="0" hidden="1" customWidth="1"/>
    <col min="46" max="46" width="20.7109375" customWidth="1"/>
    <col min="47" max="47" width="0" hidden="1" customWidth="1"/>
    <col min="55" max="55" width="24" customWidth="1"/>
    <col min="56" max="56" width="0" hidden="1" customWidth="1"/>
  </cols>
  <sheetData>
    <row r="1" spans="1:74" ht="17.100000000000001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22"/>
      <c r="S1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</row>
    <row r="2" spans="1:74" ht="15.75">
      <c r="A2" s="9"/>
      <c r="B2" s="9"/>
      <c r="C2" s="85" t="s">
        <v>0</v>
      </c>
      <c r="D2" s="86"/>
      <c r="E2" s="86"/>
      <c r="F2" s="86"/>
      <c r="G2" s="86"/>
      <c r="H2" s="87"/>
      <c r="I2" s="10"/>
      <c r="J2" s="9"/>
      <c r="K2" s="9"/>
      <c r="L2" s="85" t="s">
        <v>0</v>
      </c>
      <c r="M2" s="86"/>
      <c r="N2" s="86"/>
      <c r="O2" s="86"/>
      <c r="P2" s="86"/>
      <c r="Q2" s="87"/>
      <c r="R2" s="50"/>
      <c r="S2" s="9"/>
      <c r="T2" s="9"/>
      <c r="U2" s="85" t="s">
        <v>0</v>
      </c>
      <c r="V2" s="86"/>
      <c r="W2" s="86"/>
      <c r="X2" s="86"/>
      <c r="Y2" s="86"/>
      <c r="Z2" s="87"/>
      <c r="AA2" s="50"/>
      <c r="AB2" s="9"/>
      <c r="AC2" s="9"/>
      <c r="AD2" s="85" t="s">
        <v>0</v>
      </c>
      <c r="AE2" s="86"/>
      <c r="AF2" s="86"/>
      <c r="AG2" s="86"/>
      <c r="AH2" s="86"/>
      <c r="AI2" s="87"/>
      <c r="AJ2" s="10"/>
      <c r="AK2" s="9"/>
      <c r="AL2" s="9"/>
      <c r="AM2" s="85" t="s">
        <v>0</v>
      </c>
      <c r="AN2" s="86"/>
      <c r="AO2" s="86"/>
      <c r="AP2" s="86"/>
      <c r="AQ2" s="86"/>
      <c r="AR2" s="87"/>
      <c r="AS2" s="10"/>
      <c r="AT2" s="9"/>
      <c r="AU2" s="9"/>
      <c r="AV2" s="85" t="s">
        <v>0</v>
      </c>
      <c r="AW2" s="86"/>
      <c r="AX2" s="86"/>
      <c r="AY2" s="86"/>
      <c r="AZ2" s="86"/>
      <c r="BA2" s="87"/>
      <c r="BB2" s="10"/>
      <c r="BC2" s="9"/>
      <c r="BD2" s="9"/>
      <c r="BE2" s="85" t="s">
        <v>0</v>
      </c>
      <c r="BF2" s="86"/>
      <c r="BG2" s="86"/>
      <c r="BH2" s="86"/>
      <c r="BI2" s="86"/>
      <c r="BJ2" s="87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</row>
    <row r="3" spans="1:74" ht="18.95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51"/>
      <c r="S3" s="32" t="s">
        <v>320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</row>
    <row r="4" spans="1:74" ht="17.100000000000001" customHeight="1">
      <c r="A4" s="20" t="s">
        <v>256</v>
      </c>
      <c r="B4" s="9" t="s">
        <v>146</v>
      </c>
      <c r="C4" s="23">
        <f>VLOOKUP($B4,reporting_base!$A$2:$AK$154,'Tab-reporting_baseline'!C$1,FALSE)</f>
        <v>11651.815259999999</v>
      </c>
      <c r="D4" s="23">
        <f>VLOOKUP($B4,reporting_base!$A$2:$AK$154,'Tab-reporting_baseline'!D$1,FALSE)</f>
        <v>13543.72594</v>
      </c>
      <c r="E4" s="23">
        <f>VLOOKUP($B4,reporting_base!$A$2:$AK$154,'Tab-reporting_baseline'!E$1,FALSE)</f>
        <v>17923.47423</v>
      </c>
      <c r="F4" s="23">
        <f>VLOOKUP($B4,reporting_base!$A$2:$AK$154,'Tab-reporting_baseline'!F$1,FALSE)</f>
        <v>21901.44342</v>
      </c>
      <c r="G4" s="23">
        <f>VLOOKUP($B4,reporting_base!$A$2:$AK$154,'Tab-reporting_baseline'!G$1,FALSE)</f>
        <v>29758.144509999998</v>
      </c>
      <c r="H4" s="23">
        <f>VLOOKUP($B4,reporting_base!$A$2:$AK$154,'Tab-reporting_baseline'!H$1,FALSE)</f>
        <v>37205.41403</v>
      </c>
      <c r="I4" s="10"/>
      <c r="J4" s="16" t="s">
        <v>301</v>
      </c>
      <c r="K4" s="9" t="s">
        <v>168</v>
      </c>
      <c r="L4" s="23">
        <f>VLOOKUP($K4,reporting_base!$A$2:$AK$154,'Tab-reporting_baseline'!L$1,FALSE)</f>
        <v>18609.931690000001</v>
      </c>
      <c r="M4" s="23">
        <f>VLOOKUP($K4,reporting_base!$A$2:$AK$154,'Tab-reporting_baseline'!M$1,FALSE)</f>
        <v>23068.20666</v>
      </c>
      <c r="N4" s="23">
        <f>VLOOKUP($K4,reporting_base!$A$2:$AK$154,'Tab-reporting_baseline'!N$1,FALSE)</f>
        <v>28491.707310000002</v>
      </c>
      <c r="O4" s="23">
        <f>VLOOKUP($K4,reporting_base!$A$2:$AK$154,'Tab-reporting_baseline'!O$1,FALSE)</f>
        <v>35917.326009999997</v>
      </c>
      <c r="P4" s="23">
        <f>VLOOKUP($K4,reporting_base!$A$2:$AK$154,'Tab-reporting_baseline'!P$1,FALSE)</f>
        <v>50894.218990000001</v>
      </c>
      <c r="Q4" s="23">
        <f>VLOOKUP($K4,reporting_base!$A$2:$AK$154,'Tab-reporting_baseline'!Q$1,FALSE)</f>
        <v>61296.295769999997</v>
      </c>
      <c r="R4" s="23"/>
      <c r="S4" s="16" t="s">
        <v>301</v>
      </c>
      <c r="T4" s="9" t="s">
        <v>168</v>
      </c>
      <c r="U4" s="24">
        <f>VLOOKUP($T4,reporting_base!$A$2:$AK$154,'Tab-reporting_baseline'!U$1,FALSE)</f>
        <v>18609.931690000001</v>
      </c>
      <c r="V4" s="24">
        <f>VLOOKUP($T4,reporting_base!$A$2:$AK$154,'Tab-reporting_baseline'!V$1,FALSE)</f>
        <v>23068.20666</v>
      </c>
      <c r="W4" s="24">
        <f>VLOOKUP($T4,reporting_base!$A$2:$AK$154,'Tab-reporting_baseline'!W$1,FALSE)</f>
        <v>28491.707310000002</v>
      </c>
      <c r="X4" s="24">
        <f>VLOOKUP($T4,reporting_base!$A$2:$AK$154,'Tab-reporting_baseline'!X$1,FALSE)</f>
        <v>35917.326009999997</v>
      </c>
      <c r="Y4" s="24">
        <f>VLOOKUP($T4,reporting_base!$A$2:$AK$154,'Tab-reporting_baseline'!Y$1,FALSE)</f>
        <v>50894.218990000001</v>
      </c>
      <c r="Z4" s="24">
        <f>VLOOKUP($T4,reporting_base!$A$2:$AK$154,'Tab-reporting_baseline'!Z$1,FALSE)</f>
        <v>61296.295769999997</v>
      </c>
      <c r="AA4" s="23"/>
      <c r="AB4" s="30" t="s">
        <v>141</v>
      </c>
      <c r="AC4" s="10" t="s">
        <v>62</v>
      </c>
      <c r="AD4" s="23">
        <f>VLOOKUP($AC4,reporting_base!$A$2:$AK$154,'Tab-reporting_baseline'!AD$1,FALSE)</f>
        <v>1593.2937340000001</v>
      </c>
      <c r="AE4" s="23">
        <f>VLOOKUP($AC4,reporting_base!$A$2:$AK$154,'Tab-reporting_baseline'!AE$1,FALSE)</f>
        <v>1733.7700809999999</v>
      </c>
      <c r="AF4" s="23">
        <f>VLOOKUP($AC4,reporting_base!$A$2:$AK$154,'Tab-reporting_baseline'!AF$1,FALSE)</f>
        <v>1807.6876339999999</v>
      </c>
      <c r="AG4" s="23">
        <f>VLOOKUP($AC4,reporting_base!$A$2:$AK$154,'Tab-reporting_baseline'!AG$1,FALSE)</f>
        <v>1846.769366</v>
      </c>
      <c r="AH4" s="23">
        <f>VLOOKUP($AC4,reporting_base!$A$2:$AK$154,'Tab-reporting_baseline'!AH$1,FALSE)</f>
        <v>1944.8505279999999</v>
      </c>
      <c r="AI4" s="23">
        <f>VLOOKUP($AC4,reporting_base!$A$2:$AK$154,'Tab-reporting_baseline'!AI$1,FALSE)</f>
        <v>2012.6483370000001</v>
      </c>
      <c r="AJ4" s="10"/>
      <c r="AK4" s="30" t="s">
        <v>141</v>
      </c>
      <c r="AL4" s="10" t="s">
        <v>57</v>
      </c>
      <c r="AM4" s="23">
        <f>VLOOKUP($AL4,reporting_base!$A$2:$AK$154,AM$1,FALSE)</f>
        <v>3353.1214869999999</v>
      </c>
      <c r="AN4" s="23">
        <f>VLOOKUP($AL4,reporting_base!$A$2:$AK$154,AN$1,FALSE)</f>
        <v>3909.8223010000002</v>
      </c>
      <c r="AO4" s="23">
        <f>VLOOKUP($AL4,reporting_base!$A$2:$AK$154,AO$1,FALSE)</f>
        <v>4644.8668260000004</v>
      </c>
      <c r="AP4" s="23">
        <f>VLOOKUP($AL4,reporting_base!$A$2:$AK$154,AP$1,FALSE)</f>
        <v>5908.4302449999996</v>
      </c>
      <c r="AQ4" s="23">
        <f>VLOOKUP($AL4,reporting_base!$A$2:$AK$154,AQ$1,FALSE)</f>
        <v>11274.851559999999</v>
      </c>
      <c r="AR4" s="23">
        <f>VLOOKUP($AL4,reporting_base!$A$2:$AK$154,AR$1,FALSE)</f>
        <v>20626.643220000002</v>
      </c>
      <c r="AS4" s="10"/>
      <c r="AT4" s="30" t="s">
        <v>141</v>
      </c>
      <c r="AU4" s="10" t="s">
        <v>218</v>
      </c>
      <c r="AV4" s="23">
        <f>VLOOKUP($AU4,reporting_base!$A$2:$AK$154,AV$1,FALSE)</f>
        <v>25790.12515</v>
      </c>
      <c r="AW4" s="23">
        <f>VLOOKUP($AU4,reporting_base!$A$2:$AK$154,AW$1,FALSE)</f>
        <v>30407.4715</v>
      </c>
      <c r="AX4" s="23">
        <f>VLOOKUP($AU4,reporting_base!$A$2:$AK$154,AX$1,FALSE)</f>
        <v>35830.222659999999</v>
      </c>
      <c r="AY4" s="23">
        <f>VLOOKUP($AU4,reporting_base!$A$2:$AK$154,AY$1,FALSE)</f>
        <v>44100.10512</v>
      </c>
      <c r="AZ4" s="23">
        <f>VLOOKUP($AU4,reporting_base!$A$2:$AK$154,AZ$1,FALSE)</f>
        <v>79419.303020000007</v>
      </c>
      <c r="BA4" s="23">
        <f>VLOOKUP($AU4,reporting_base!$A$2:$AK$154,BA$1,FALSE)</f>
        <v>135264.14290000001</v>
      </c>
      <c r="BB4" s="10"/>
      <c r="BC4" s="30" t="s">
        <v>141</v>
      </c>
      <c r="BD4" s="10" t="s">
        <v>224</v>
      </c>
      <c r="BE4" s="23">
        <f>VLOOKUP($BD4,reporting_base!$A$2:$AK$154,BE$1,FALSE)</f>
        <v>73412.889580000003</v>
      </c>
      <c r="BF4" s="23">
        <f>VLOOKUP($BD4,reporting_base!$A$2:$AK$154,BF$1,FALSE)</f>
        <v>87716.538610000003</v>
      </c>
      <c r="BG4" s="23">
        <f>VLOOKUP($BD4,reporting_base!$A$2:$AK$154,BG$1,FALSE)</f>
        <v>104574.8484</v>
      </c>
      <c r="BH4" s="23">
        <f>VLOOKUP($BD4,reporting_base!$A$2:$AK$154,BH$1,FALSE)</f>
        <v>131696.9981</v>
      </c>
      <c r="BI4" s="23">
        <f>VLOOKUP($BD4,reporting_base!$A$2:$AK$154,BI$1,FALSE)</f>
        <v>229786.26980000001</v>
      </c>
      <c r="BJ4" s="23">
        <f>VLOOKUP($BD4,reporting_base!$A$2:$AK$154,BJ$1,FALSE)</f>
        <v>378921.49</v>
      </c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4">
      <c r="A5" s="29" t="s">
        <v>139</v>
      </c>
      <c r="B5" s="9" t="s">
        <v>92</v>
      </c>
      <c r="C5" s="23">
        <f>VLOOKUP($B5,reporting_base!$A$2:$AK$154,'Tab-reporting_baseline'!C$1,FALSE)</f>
        <v>2310</v>
      </c>
      <c r="D5" s="23">
        <f>VLOOKUP($B5,reporting_base!$A$2:$AK$154,'Tab-reporting_baseline'!D$1,FALSE)</f>
        <v>2316.3320699999999</v>
      </c>
      <c r="E5" s="23">
        <f>VLOOKUP($B5,reporting_base!$A$2:$AK$154,'Tab-reporting_baseline'!E$1,FALSE)</f>
        <v>2312.5908159999999</v>
      </c>
      <c r="F5" s="23">
        <f>VLOOKUP($B5,reporting_base!$A$2:$AK$154,'Tab-reporting_baseline'!F$1,FALSE)</f>
        <v>2314.114748</v>
      </c>
      <c r="G5" s="23">
        <f>VLOOKUP($B5,reporting_base!$A$2:$AK$154,'Tab-reporting_baseline'!G$1,FALSE)</f>
        <v>2330.6868840000002</v>
      </c>
      <c r="H5" s="23">
        <f>VLOOKUP($B5,reporting_base!$A$2:$AK$154,'Tab-reporting_baseline'!H$1,FALSE)</f>
        <v>2349.1078309999998</v>
      </c>
      <c r="I5" s="10"/>
      <c r="J5" s="30" t="s">
        <v>141</v>
      </c>
      <c r="K5" s="9" t="s">
        <v>169</v>
      </c>
      <c r="L5" s="23">
        <f>VLOOKUP($K5,reporting_base!$A$2:$AK$154,'Tab-reporting_baseline'!L$1,FALSE)</f>
        <v>7243.7639390000004</v>
      </c>
      <c r="M5" s="23">
        <f>VLOOKUP($K5,reporting_base!$A$2:$AK$154,'Tab-reporting_baseline'!M$1,FALSE)</f>
        <v>9098.2925080000005</v>
      </c>
      <c r="N5" s="23">
        <f>VLOOKUP($K5,reporting_base!$A$2:$AK$154,'Tab-reporting_baseline'!N$1,FALSE)</f>
        <v>9550.9582859999991</v>
      </c>
      <c r="O5" s="23">
        <f>VLOOKUP($K5,reporting_base!$A$2:$AK$154,'Tab-reporting_baseline'!O$1,FALSE)</f>
        <v>11689.75527</v>
      </c>
      <c r="P5" s="23">
        <f>VLOOKUP($K5,reporting_base!$A$2:$AK$154,'Tab-reporting_baseline'!P$1,FALSE)</f>
        <v>16822.997240000001</v>
      </c>
      <c r="Q5" s="23">
        <f>VLOOKUP($K5,reporting_base!$A$2:$AK$154,'Tab-reporting_baseline'!Q$1,FALSE)</f>
        <v>19302.24928</v>
      </c>
      <c r="R5" s="23"/>
      <c r="S5" s="29" t="s">
        <v>300</v>
      </c>
      <c r="T5" s="9" t="s">
        <v>303</v>
      </c>
      <c r="U5" s="23">
        <f>VLOOKUP($T5,reporting_base!$A$2:$AK$154,'Tab-reporting_baseline'!U$1,FALSE)</f>
        <v>3463.3062880000002</v>
      </c>
      <c r="V5" s="23">
        <f>VLOOKUP($T5,reporting_base!$A$2:$AK$154,'Tab-reporting_baseline'!V$1,FALSE)</f>
        <v>4501.9019749999998</v>
      </c>
      <c r="W5" s="23">
        <f>VLOOKUP($T5,reporting_base!$A$2:$AK$154,'Tab-reporting_baseline'!W$1,FALSE)</f>
        <v>4289.1527340000002</v>
      </c>
      <c r="X5" s="23">
        <f>VLOOKUP($T5,reporting_base!$A$2:$AK$154,'Tab-reporting_baseline'!X$1,FALSE)</f>
        <v>5349.4283820000001</v>
      </c>
      <c r="Y5" s="23">
        <f>VLOOKUP($T5,reporting_base!$A$2:$AK$154,'Tab-reporting_baseline'!Y$1,FALSE)</f>
        <v>7079.3643320000001</v>
      </c>
      <c r="Z5" s="23">
        <f>VLOOKUP($T5,reporting_base!$A$2:$AK$154,'Tab-reporting_baseline'!Z$1,FALSE)</f>
        <v>8008.526957</v>
      </c>
      <c r="AA5" s="23"/>
      <c r="AB5" s="30" t="s">
        <v>142</v>
      </c>
      <c r="AC5" s="10" t="s">
        <v>63</v>
      </c>
      <c r="AD5" s="23">
        <f>VLOOKUP($AC5,reporting_base!$A$2:$AK$154,'Tab-reporting_baseline'!AD$1,FALSE)</f>
        <v>124.3163492</v>
      </c>
      <c r="AE5" s="23">
        <f>VLOOKUP($AC5,reporting_base!$A$2:$AK$154,'Tab-reporting_baseline'!AE$1,FALSE)</f>
        <v>148.0010991</v>
      </c>
      <c r="AF5" s="23">
        <f>VLOOKUP($AC5,reporting_base!$A$2:$AK$154,'Tab-reporting_baseline'!AF$1,FALSE)</f>
        <v>166.0045461</v>
      </c>
      <c r="AG5" s="23">
        <f>VLOOKUP($AC5,reporting_base!$A$2:$AK$154,'Tab-reporting_baseline'!AG$1,FALSE)</f>
        <v>191.48663519999999</v>
      </c>
      <c r="AH5" s="23">
        <f>VLOOKUP($AC5,reporting_base!$A$2:$AK$154,'Tab-reporting_baseline'!AH$1,FALSE)</f>
        <v>181.9547681</v>
      </c>
      <c r="AI5" s="23">
        <f>VLOOKUP($AC5,reporting_base!$A$2:$AK$154,'Tab-reporting_baseline'!AI$1,FALSE)</f>
        <v>168.6476797</v>
      </c>
      <c r="AJ5" s="10"/>
      <c r="AK5" s="30" t="s">
        <v>142</v>
      </c>
      <c r="AL5" s="10" t="s">
        <v>58</v>
      </c>
      <c r="AM5" s="23">
        <f>VLOOKUP($AL5,reporting_base!$A$2:$AK$154,AM$1,FALSE)</f>
        <v>2603.9507410000001</v>
      </c>
      <c r="AN5" s="23">
        <f>VLOOKUP($AL5,reporting_base!$A$2:$AK$154,AN$1,FALSE)</f>
        <v>3382.5679620000001</v>
      </c>
      <c r="AO5" s="23">
        <f>VLOOKUP($AL5,reporting_base!$A$2:$AK$154,AO$1,FALSE)</f>
        <v>4433.1670370000002</v>
      </c>
      <c r="AP5" s="23">
        <f>VLOOKUP($AL5,reporting_base!$A$2:$AK$154,AP$1,FALSE)</f>
        <v>6594.3146079999997</v>
      </c>
      <c r="AQ5" s="23">
        <f>VLOOKUP($AL5,reporting_base!$A$2:$AK$154,AQ$1,FALSE)</f>
        <v>11896.97135</v>
      </c>
      <c r="AR5" s="23">
        <f>VLOOKUP($AL5,reporting_base!$A$2:$AK$154,AR$1,FALSE)</f>
        <v>19015.578079999999</v>
      </c>
      <c r="AS5" s="10"/>
      <c r="AT5" s="30" t="s">
        <v>142</v>
      </c>
      <c r="AU5" s="10" t="s">
        <v>219</v>
      </c>
      <c r="AV5" s="23">
        <f>VLOOKUP($AU5,reporting_base!$A$2:$AK$154,AV$1,FALSE)</f>
        <v>5303.6276660000003</v>
      </c>
      <c r="AW5" s="23">
        <f>VLOOKUP($AU5,reporting_base!$A$2:$AK$154,AW$1,FALSE)</f>
        <v>6896.3457980000003</v>
      </c>
      <c r="AX5" s="23">
        <f>VLOOKUP($AU5,reporting_base!$A$2:$AK$154,AX$1,FALSE)</f>
        <v>8730.8533260000004</v>
      </c>
      <c r="AY5" s="23">
        <f>VLOOKUP($AU5,reporting_base!$A$2:$AK$154,AY$1,FALSE)</f>
        <v>12163.3171</v>
      </c>
      <c r="AZ5" s="23">
        <f>VLOOKUP($AU5,reporting_base!$A$2:$AK$154,AZ$1,FALSE)</f>
        <v>19681.41678</v>
      </c>
      <c r="BA5" s="23">
        <f>VLOOKUP($AU5,reporting_base!$A$2:$AK$154,BA$1,FALSE)</f>
        <v>30393.472300000001</v>
      </c>
      <c r="BB5" s="10"/>
      <c r="BC5" s="30" t="s">
        <v>142</v>
      </c>
      <c r="BD5" s="10" t="s">
        <v>225</v>
      </c>
      <c r="BE5" s="23">
        <f>VLOOKUP($BD5,reporting_base!$A$2:$AK$154,BE$1,FALSE)</f>
        <v>8375.6891190000006</v>
      </c>
      <c r="BF5" s="23">
        <f>VLOOKUP($BD5,reporting_base!$A$2:$AK$154,BF$1,FALSE)</f>
        <v>10908.668019999999</v>
      </c>
      <c r="BG5" s="23">
        <f>VLOOKUP($BD5,reporting_base!$A$2:$AK$154,BG$1,FALSE)</f>
        <v>13630.944310000001</v>
      </c>
      <c r="BH5" s="23">
        <f>VLOOKUP($BD5,reporting_base!$A$2:$AK$154,BH$1,FALSE)</f>
        <v>18970.161</v>
      </c>
      <c r="BI5" s="23">
        <f>VLOOKUP($BD5,reporting_base!$A$2:$AK$154,BI$1,FALSE)</f>
        <v>30440.75719</v>
      </c>
      <c r="BJ5" s="23">
        <f>VLOOKUP($BD5,reporting_base!$A$2:$AK$154,BJ$1,FALSE)</f>
        <v>46417.767310000003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</row>
    <row r="6" spans="1:74">
      <c r="A6" s="29" t="s">
        <v>300</v>
      </c>
      <c r="B6" s="9" t="s">
        <v>93</v>
      </c>
      <c r="C6" s="23">
        <f>VLOOKUP($B6,reporting_base!$A$2:$AK$154,'Tab-reporting_baseline'!C$1,FALSE)</f>
        <v>412.76329629999998</v>
      </c>
      <c r="D6" s="23">
        <f>VLOOKUP($B6,reporting_base!$A$2:$AK$154,'Tab-reporting_baseline'!D$1,FALSE)</f>
        <v>459.0903126</v>
      </c>
      <c r="E6" s="23">
        <f>VLOOKUP($B6,reporting_base!$A$2:$AK$154,'Tab-reporting_baseline'!E$1,FALSE)</f>
        <v>537.34097729999996</v>
      </c>
      <c r="F6" s="23">
        <f>VLOOKUP($B6,reporting_base!$A$2:$AK$154,'Tab-reporting_baseline'!F$1,FALSE)</f>
        <v>328.85080499999998</v>
      </c>
      <c r="G6" s="23">
        <f>VLOOKUP($B6,reporting_base!$A$2:$AK$154,'Tab-reporting_baseline'!G$1,FALSE)</f>
        <v>207.22888499999999</v>
      </c>
      <c r="H6" s="23">
        <f>VLOOKUP($B6,reporting_base!$A$2:$AK$154,'Tab-reporting_baseline'!H$1,FALSE)</f>
        <v>216.92348519999999</v>
      </c>
      <c r="I6" s="10"/>
      <c r="J6" s="30" t="s">
        <v>142</v>
      </c>
      <c r="K6" s="9" t="s">
        <v>170</v>
      </c>
      <c r="L6" s="23">
        <f>VLOOKUP($K6,reporting_base!$A$2:$AK$154,'Tab-reporting_baseline'!L$1,FALSE)</f>
        <v>1139.855096</v>
      </c>
      <c r="M6" s="23">
        <f>VLOOKUP($K6,reporting_base!$A$2:$AK$154,'Tab-reporting_baseline'!M$1,FALSE)</f>
        <v>1519.716995</v>
      </c>
      <c r="N6" s="23">
        <f>VLOOKUP($K6,reporting_base!$A$2:$AK$154,'Tab-reporting_baseline'!N$1,FALSE)</f>
        <v>1478.549385</v>
      </c>
      <c r="O6" s="23">
        <f>VLOOKUP($K6,reporting_base!$A$2:$AK$154,'Tab-reporting_baseline'!O$1,FALSE)</f>
        <v>1932.181204</v>
      </c>
      <c r="P6" s="23">
        <f>VLOOKUP($K6,reporting_base!$A$2:$AK$154,'Tab-reporting_baseline'!P$1,FALSE)</f>
        <v>2674.8844100000001</v>
      </c>
      <c r="Q6" s="23">
        <f>VLOOKUP($K6,reporting_base!$A$2:$AK$154,'Tab-reporting_baseline'!Q$1,FALSE)</f>
        <v>3179.0212540000002</v>
      </c>
      <c r="R6" s="23"/>
      <c r="S6" s="29" t="s">
        <v>148</v>
      </c>
      <c r="T6" s="9" t="s">
        <v>304</v>
      </c>
      <c r="U6" s="23">
        <f>VLOOKUP($T6,reporting_base!$A$2:$AK$154,'Tab-reporting_baseline'!U$1,FALSE)</f>
        <v>4697.632055</v>
      </c>
      <c r="V6" s="23">
        <f>VLOOKUP($T6,reporting_base!$A$2:$AK$154,'Tab-reporting_baseline'!V$1,FALSE)</f>
        <v>5747.3488909999996</v>
      </c>
      <c r="W6" s="23">
        <f>VLOOKUP($T6,reporting_base!$A$2:$AK$154,'Tab-reporting_baseline'!W$1,FALSE)</f>
        <v>6098.8489529999997</v>
      </c>
      <c r="X6" s="23">
        <f>VLOOKUP($T6,reporting_base!$A$2:$AK$154,'Tab-reporting_baseline'!X$1,FALSE)</f>
        <v>7442.1929650000002</v>
      </c>
      <c r="Y6" s="23">
        <f>VLOOKUP($T6,reporting_base!$A$2:$AK$154,'Tab-reporting_baseline'!Y$1,FALSE)</f>
        <v>10841.12241</v>
      </c>
      <c r="Z6" s="23">
        <f>VLOOKUP($T6,reporting_base!$A$2:$AK$154,'Tab-reporting_baseline'!Z$1,FALSE)</f>
        <v>10903.486730000001</v>
      </c>
      <c r="AA6" s="23"/>
      <c r="AB6" s="30" t="s">
        <v>143</v>
      </c>
      <c r="AC6" s="10" t="s">
        <v>64</v>
      </c>
      <c r="AD6" s="23">
        <f>VLOOKUP($AC6,reporting_base!$A$2:$AK$154,'Tab-reporting_baseline'!AD$1,FALSE)</f>
        <v>1643.358651</v>
      </c>
      <c r="AE6" s="23">
        <f>VLOOKUP($AC6,reporting_base!$A$2:$AK$154,'Tab-reporting_baseline'!AE$1,FALSE)</f>
        <v>1792.2890030000001</v>
      </c>
      <c r="AF6" s="23">
        <f>VLOOKUP($AC6,reporting_base!$A$2:$AK$154,'Tab-reporting_baseline'!AF$1,FALSE)</f>
        <v>1854.829686</v>
      </c>
      <c r="AG6" s="23">
        <f>VLOOKUP($AC6,reporting_base!$A$2:$AK$154,'Tab-reporting_baseline'!AG$1,FALSE)</f>
        <v>1899.6101169999999</v>
      </c>
      <c r="AH6" s="23">
        <f>VLOOKUP($AC6,reporting_base!$A$2:$AK$154,'Tab-reporting_baseline'!AH$1,FALSE)</f>
        <v>1971.5200890000001</v>
      </c>
      <c r="AI6" s="23">
        <f>VLOOKUP($AC6,reporting_base!$A$2:$AK$154,'Tab-reporting_baseline'!AI$1,FALSE)</f>
        <v>1991.8603840000001</v>
      </c>
      <c r="AJ6" s="10"/>
      <c r="AK6" s="30" t="s">
        <v>143</v>
      </c>
      <c r="AL6" s="10" t="s">
        <v>59</v>
      </c>
      <c r="AM6" s="23">
        <f>VLOOKUP($AL6,reporting_base!$A$2:$AK$154,AM$1,FALSE)</f>
        <v>8879.3744210000004</v>
      </c>
      <c r="AN6" s="23">
        <f>VLOOKUP($AL6,reporting_base!$A$2:$AK$154,AN$1,FALSE)</f>
        <v>10443.37412</v>
      </c>
      <c r="AO6" s="23">
        <f>VLOOKUP($AL6,reporting_base!$A$2:$AK$154,AO$1,FALSE)</f>
        <v>12369.761909999999</v>
      </c>
      <c r="AP6" s="23">
        <f>VLOOKUP($AL6,reporting_base!$A$2:$AK$154,AP$1,FALSE)</f>
        <v>15775.804109999999</v>
      </c>
      <c r="AQ6" s="23">
        <f>VLOOKUP($AL6,reporting_base!$A$2:$AK$154,AQ$1,FALSE)</f>
        <v>30493.568309999999</v>
      </c>
      <c r="AR6" s="23">
        <f>VLOOKUP($AL6,reporting_base!$A$2:$AK$154,AR$1,FALSE)</f>
        <v>55851.8845</v>
      </c>
      <c r="AS6" s="10"/>
      <c r="AT6" s="30" t="s">
        <v>143</v>
      </c>
      <c r="AU6" s="10" t="s">
        <v>220</v>
      </c>
      <c r="AV6" s="23">
        <f>VLOOKUP($AU6,reporting_base!$A$2:$AK$154,AV$1,FALSE)</f>
        <v>45086.461799999997</v>
      </c>
      <c r="AW6" s="23">
        <f>VLOOKUP($AU6,reporting_base!$A$2:$AK$154,AW$1,FALSE)</f>
        <v>53289.354720000003</v>
      </c>
      <c r="AX6" s="23">
        <f>VLOOKUP($AU6,reporting_base!$A$2:$AK$154,AX$1,FALSE)</f>
        <v>62302.890639999998</v>
      </c>
      <c r="AY6" s="23">
        <f>VLOOKUP($AU6,reporting_base!$A$2:$AK$154,AY$1,FALSE)</f>
        <v>76992.215299999996</v>
      </c>
      <c r="AZ6" s="23">
        <f>VLOOKUP($AU6,reporting_base!$A$2:$AK$154,AZ$1,FALSE)</f>
        <v>135310.65229999999</v>
      </c>
      <c r="BA6" s="23">
        <f>VLOOKUP($AU6,reporting_base!$A$2:$AK$154,BA$1,FALSE)</f>
        <v>223644.96400000001</v>
      </c>
      <c r="BB6" s="10"/>
      <c r="BC6" s="30" t="s">
        <v>143</v>
      </c>
      <c r="BD6" s="10" t="s">
        <v>226</v>
      </c>
      <c r="BE6" s="23">
        <f>VLOOKUP($BD6,reporting_base!$A$2:$AK$154,BE$1,FALSE)</f>
        <v>60088.076150000001</v>
      </c>
      <c r="BF6" s="23">
        <f>VLOOKUP($BD6,reporting_base!$A$2:$AK$154,BF$1,FALSE)</f>
        <v>70806.1492</v>
      </c>
      <c r="BG6" s="23">
        <f>VLOOKUP($BD6,reporting_base!$A$2:$AK$154,BG$1,FALSE)</f>
        <v>82837.608349999995</v>
      </c>
      <c r="BH6" s="23">
        <f>VLOOKUP($BD6,reporting_base!$A$2:$AK$154,BH$1,FALSE)</f>
        <v>102086.3952</v>
      </c>
      <c r="BI6" s="23">
        <f>VLOOKUP($BD6,reporting_base!$A$2:$AK$154,BI$1,FALSE)</f>
        <v>178668.3443</v>
      </c>
      <c r="BJ6" s="23">
        <f>VLOOKUP($BD6,reporting_base!$A$2:$AK$154,BJ$1,FALSE)</f>
        <v>294203.14889999997</v>
      </c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</row>
    <row r="7" spans="1:74">
      <c r="A7" s="29" t="s">
        <v>148</v>
      </c>
      <c r="B7" s="9" t="s">
        <v>94</v>
      </c>
      <c r="C7" s="23">
        <f>VLOOKUP($B7,reporting_base!$A$2:$AK$154,'Tab-reporting_baseline'!C$1,FALSE)</f>
        <v>767.0073496</v>
      </c>
      <c r="D7" s="23">
        <f>VLOOKUP($B7,reporting_base!$A$2:$AK$154,'Tab-reporting_baseline'!D$1,FALSE)</f>
        <v>786.82558589999996</v>
      </c>
      <c r="E7" s="23">
        <f>VLOOKUP($B7,reporting_base!$A$2:$AK$154,'Tab-reporting_baseline'!E$1,FALSE)</f>
        <v>758.99565719999998</v>
      </c>
      <c r="F7" s="23">
        <f>VLOOKUP($B7,reporting_base!$A$2:$AK$154,'Tab-reporting_baseline'!F$1,FALSE)</f>
        <v>841.92667470000004</v>
      </c>
      <c r="G7" s="23">
        <f>VLOOKUP($B7,reporting_base!$A$2:$AK$154,'Tab-reporting_baseline'!G$1,FALSE)</f>
        <v>772.38286740000001</v>
      </c>
      <c r="H7" s="23">
        <f>VLOOKUP($B7,reporting_base!$A$2:$AK$154,'Tab-reporting_baseline'!H$1,FALSE)</f>
        <v>725.97689730000002</v>
      </c>
      <c r="I7" s="10"/>
      <c r="J7" s="30" t="s">
        <v>143</v>
      </c>
      <c r="K7" s="9" t="s">
        <v>171</v>
      </c>
      <c r="L7" s="23">
        <f>VLOOKUP($K7,reporting_base!$A$2:$AK$154,'Tab-reporting_baseline'!L$1,FALSE)</f>
        <v>1409.7320689999999</v>
      </c>
      <c r="M7" s="23">
        <f>VLOOKUP($K7,reporting_base!$A$2:$AK$154,'Tab-reporting_baseline'!M$1,FALSE)</f>
        <v>1722.5282970000001</v>
      </c>
      <c r="N7" s="23">
        <f>VLOOKUP($K7,reporting_base!$A$2:$AK$154,'Tab-reporting_baseline'!N$1,FALSE)</f>
        <v>1625.2373319999999</v>
      </c>
      <c r="O7" s="23">
        <f>VLOOKUP($K7,reporting_base!$A$2:$AK$154,'Tab-reporting_baseline'!O$1,FALSE)</f>
        <v>1825.642707</v>
      </c>
      <c r="P7" s="23">
        <f>VLOOKUP($K7,reporting_base!$A$2:$AK$154,'Tab-reporting_baseline'!P$1,FALSE)</f>
        <v>2499.4795429999999</v>
      </c>
      <c r="Q7" s="23">
        <f>VLOOKUP($K7,reporting_base!$A$2:$AK$154,'Tab-reporting_baseline'!Q$1,FALSE)</f>
        <v>2909.7371029999999</v>
      </c>
      <c r="R7" s="23"/>
      <c r="S7" s="29" t="s">
        <v>159</v>
      </c>
      <c r="T7" s="9" t="s">
        <v>305</v>
      </c>
      <c r="U7" s="23">
        <f>VLOOKUP($T7,reporting_base!$A$2:$AK$154,'Tab-reporting_baseline'!U$1,FALSE)</f>
        <v>10448.993340000001</v>
      </c>
      <c r="V7" s="23">
        <f>VLOOKUP($T7,reporting_base!$A$2:$AK$154,'Tab-reporting_baseline'!V$1,FALSE)</f>
        <v>12818.9558</v>
      </c>
      <c r="W7" s="23">
        <f>VLOOKUP($T7,reporting_base!$A$2:$AK$154,'Tab-reporting_baseline'!W$1,FALSE)</f>
        <v>18103.705620000001</v>
      </c>
      <c r="X7" s="23">
        <f>VLOOKUP($T7,reporting_base!$A$2:$AK$154,'Tab-reporting_baseline'!X$1,FALSE)</f>
        <v>23125.704659999999</v>
      </c>
      <c r="Y7" s="23">
        <f>VLOOKUP($T7,reporting_base!$A$2:$AK$154,'Tab-reporting_baseline'!Y$1,FALSE)</f>
        <v>32973.732250000001</v>
      </c>
      <c r="Z7" s="23">
        <f>VLOOKUP($T7,reporting_base!$A$2:$AK$154,'Tab-reporting_baseline'!Z$1,FALSE)</f>
        <v>42384.282090000001</v>
      </c>
      <c r="AA7" s="23"/>
      <c r="AB7" s="30" t="s">
        <v>185</v>
      </c>
      <c r="AC7" s="10" t="s">
        <v>65</v>
      </c>
      <c r="AD7" s="23">
        <f>VLOOKUP($AC7,reporting_base!$A$2:$AK$154,'Tab-reporting_baseline'!AD$1,FALSE)</f>
        <v>25.254320929999999</v>
      </c>
      <c r="AE7" s="23">
        <f>VLOOKUP($AC7,reporting_base!$A$2:$AK$154,'Tab-reporting_baseline'!AE$1,FALSE)</f>
        <v>25.831555609999999</v>
      </c>
      <c r="AF7" s="23">
        <f>VLOOKUP($AC7,reporting_base!$A$2:$AK$154,'Tab-reporting_baseline'!AF$1,FALSE)</f>
        <v>28.56273603</v>
      </c>
      <c r="AG7" s="23">
        <f>VLOOKUP($AC7,reporting_base!$A$2:$AK$154,'Tab-reporting_baseline'!AG$1,FALSE)</f>
        <v>28.231189839999999</v>
      </c>
      <c r="AH7" s="23">
        <f>VLOOKUP($AC7,reporting_base!$A$2:$AK$154,'Tab-reporting_baseline'!AH$1,FALSE)</f>
        <v>21.513481930000001</v>
      </c>
      <c r="AI7" s="23">
        <f>VLOOKUP($AC7,reporting_base!$A$2:$AK$154,'Tab-reporting_baseline'!AI$1,FALSE)</f>
        <v>15.795886019999999</v>
      </c>
      <c r="AJ7" s="10"/>
      <c r="AK7" s="30" t="s">
        <v>185</v>
      </c>
      <c r="AL7" s="10" t="s">
        <v>60</v>
      </c>
      <c r="AM7" s="23">
        <f>VLOOKUP($AL7,reporting_base!$A$2:$AK$154,AM$1,FALSE)</f>
        <v>1590.655315</v>
      </c>
      <c r="AN7" s="23">
        <f>VLOOKUP($AL7,reporting_base!$A$2:$AK$154,AN$1,FALSE)</f>
        <v>1791.5422530000001</v>
      </c>
      <c r="AO7" s="23">
        <f>VLOOKUP($AL7,reporting_base!$A$2:$AK$154,AO$1,FALSE)</f>
        <v>2393.231166</v>
      </c>
      <c r="AP7" s="23">
        <f>VLOOKUP($AL7,reporting_base!$A$2:$AK$154,AP$1,FALSE)</f>
        <v>3092.0062459999999</v>
      </c>
      <c r="AQ7" s="23">
        <f>VLOOKUP($AL7,reporting_base!$A$2:$AK$154,AQ$1,FALSE)</f>
        <v>4296.40103</v>
      </c>
      <c r="AR7" s="23">
        <f>VLOOKUP($AL7,reporting_base!$A$2:$AK$154,AR$1,FALSE)</f>
        <v>5219.74262</v>
      </c>
      <c r="AS7" s="10"/>
      <c r="AT7" s="30" t="s">
        <v>185</v>
      </c>
      <c r="AU7" s="10" t="s">
        <v>221</v>
      </c>
      <c r="AV7" s="23">
        <f>VLOOKUP($AU7,reporting_base!$A$2:$AK$154,AV$1,FALSE)</f>
        <v>2194.228188</v>
      </c>
      <c r="AW7" s="23">
        <f>VLOOKUP($AU7,reporting_base!$A$2:$AK$154,AW$1,FALSE)</f>
        <v>2469.1122529999998</v>
      </c>
      <c r="AX7" s="23">
        <f>VLOOKUP($AU7,reporting_base!$A$2:$AK$154,AX$1,FALSE)</f>
        <v>3221.1877319999999</v>
      </c>
      <c r="AY7" s="23">
        <f>VLOOKUP($AU7,reporting_base!$A$2:$AK$154,AY$1,FALSE)</f>
        <v>3862.0728079999999</v>
      </c>
      <c r="AZ7" s="23">
        <f>VLOOKUP($AU7,reporting_base!$A$2:$AK$154,AZ$1,FALSE)</f>
        <v>4773.4823249999999</v>
      </c>
      <c r="BA7" s="23">
        <f>VLOOKUP($AU7,reporting_base!$A$2:$AK$154,BA$1,FALSE)</f>
        <v>5684.8920639999997</v>
      </c>
      <c r="BB7" s="10"/>
      <c r="BC7" s="30" t="s">
        <v>185</v>
      </c>
      <c r="BD7" s="10" t="s">
        <v>227</v>
      </c>
      <c r="BE7" s="23">
        <f>VLOOKUP($BD7,reporting_base!$A$2:$AK$154,BE$1,FALSE)</f>
        <v>6037.7348739999998</v>
      </c>
      <c r="BF7" s="23">
        <f>VLOOKUP($BD7,reporting_base!$A$2:$AK$154,BF$1,FALSE)</f>
        <v>6796.6079019999997</v>
      </c>
      <c r="BG7" s="23">
        <f>VLOOKUP($BD7,reporting_base!$A$2:$AK$154,BG$1,FALSE)</f>
        <v>8906.7069909999991</v>
      </c>
      <c r="BH7" s="23">
        <f>VLOOKUP($BD7,reporting_base!$A$2:$AK$154,BH$1,FALSE)</f>
        <v>10716.44579</v>
      </c>
      <c r="BI7" s="23">
        <f>VLOOKUP($BD7,reporting_base!$A$2:$AK$154,BI$1,FALSE)</f>
        <v>14209.962820000001</v>
      </c>
      <c r="BJ7" s="23">
        <f>VLOOKUP($BD7,reporting_base!$A$2:$AK$154,BJ$1,FALSE)</f>
        <v>17097.86218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</row>
    <row r="8" spans="1:74">
      <c r="A8" s="29" t="s">
        <v>159</v>
      </c>
      <c r="B8" s="9" t="s">
        <v>95</v>
      </c>
      <c r="C8" s="23">
        <f>VLOOKUP($B8,reporting_base!$A$2:$AK$154,'Tab-reporting_baseline'!C$1,FALSE)</f>
        <v>6789.3232939999998</v>
      </c>
      <c r="D8" s="23">
        <f>VLOOKUP($B8,reporting_base!$A$2:$AK$154,'Tab-reporting_baseline'!D$1,FALSE)</f>
        <v>8278.5446690000008</v>
      </c>
      <c r="E8" s="23">
        <f>VLOOKUP($B8,reporting_base!$A$2:$AK$154,'Tab-reporting_baseline'!E$1,FALSE)</f>
        <v>11747.61052</v>
      </c>
      <c r="F8" s="23">
        <f>VLOOKUP($B8,reporting_base!$A$2:$AK$154,'Tab-reporting_baseline'!F$1,FALSE)</f>
        <v>14976.547629999999</v>
      </c>
      <c r="G8" s="23">
        <f>VLOOKUP($B8,reporting_base!$A$2:$AK$154,'Tab-reporting_baseline'!G$1,FALSE)</f>
        <v>21591.999070000002</v>
      </c>
      <c r="H8" s="23">
        <f>VLOOKUP($B8,reporting_base!$A$2:$AK$154,'Tab-reporting_baseline'!H$1,FALSE)</f>
        <v>27538.100119999999</v>
      </c>
      <c r="I8" s="10"/>
      <c r="J8" s="30" t="s">
        <v>185</v>
      </c>
      <c r="K8" s="9" t="s">
        <v>172</v>
      </c>
      <c r="L8" s="23">
        <f>VLOOKUP($K8,reporting_base!$A$2:$AK$154,'Tab-reporting_baseline'!L$1,FALSE)</f>
        <v>52.023562439999999</v>
      </c>
      <c r="M8" s="23">
        <f>VLOOKUP($K8,reporting_base!$A$2:$AK$154,'Tab-reporting_baseline'!M$1,FALSE)</f>
        <v>57.483308749999999</v>
      </c>
      <c r="N8" s="23">
        <f>VLOOKUP($K8,reporting_base!$A$2:$AK$154,'Tab-reporting_baseline'!N$1,FALSE)</f>
        <v>51.211628949999998</v>
      </c>
      <c r="O8" s="23">
        <f>VLOOKUP($K8,reporting_base!$A$2:$AK$154,'Tab-reporting_baseline'!O$1,FALSE)</f>
        <v>54.692323100000003</v>
      </c>
      <c r="P8" s="23">
        <f>VLOOKUP($K8,reporting_base!$A$2:$AK$154,'Tab-reporting_baseline'!P$1,FALSE)</f>
        <v>88.820239749999999</v>
      </c>
      <c r="Q8" s="23">
        <f>VLOOKUP($K8,reporting_base!$A$2:$AK$154,'Tab-reporting_baseline'!Q$1,FALSE)</f>
        <v>115.37235459999999</v>
      </c>
      <c r="R8" s="23"/>
      <c r="S8" s="30" t="s">
        <v>302</v>
      </c>
      <c r="T8" s="9" t="s">
        <v>174</v>
      </c>
      <c r="U8" s="24">
        <f>VLOOKUP($T8,reporting_base!$A$2:$AK$154,'Tab-reporting_baseline'!U$1,FALSE)</f>
        <v>5285.7500440000003</v>
      </c>
      <c r="V8" s="24">
        <f>VLOOKUP($T8,reporting_base!$A$2:$AK$154,'Tab-reporting_baseline'!V$1,FALSE)</f>
        <v>6038.6313360000004</v>
      </c>
      <c r="W8" s="24">
        <f>VLOOKUP($T8,reporting_base!$A$2:$AK$154,'Tab-reporting_baseline'!W$1,FALSE)</f>
        <v>4638.9370019999997</v>
      </c>
      <c r="X8" s="24">
        <f>VLOOKUP($T8,reporting_base!$A$2:$AK$154,'Tab-reporting_baseline'!X$1,FALSE)</f>
        <v>8355.9787589999996</v>
      </c>
      <c r="Y8" s="24">
        <f>VLOOKUP($T8,reporting_base!$A$2:$AK$154,'Tab-reporting_baseline'!Y$1,FALSE)</f>
        <v>11704.38852</v>
      </c>
      <c r="Z8" s="24">
        <f>VLOOKUP($T8,reporting_base!$A$2:$AK$154,'Tab-reporting_baseline'!Z$1,FALSE)</f>
        <v>12850.88458</v>
      </c>
      <c r="AA8" s="23"/>
      <c r="AB8" s="30" t="s">
        <v>140</v>
      </c>
      <c r="AC8" s="10" t="s">
        <v>66</v>
      </c>
      <c r="AD8" s="23">
        <f>VLOOKUP($AC8,reporting_base!$A$2:$AK$154,'Tab-reporting_baseline'!AD$1,FALSE)</f>
        <v>6.5964696939999996</v>
      </c>
      <c r="AE8" s="23">
        <f>VLOOKUP($AC8,reporting_base!$A$2:$AK$154,'Tab-reporting_baseline'!AE$1,FALSE)</f>
        <v>7.8761385070000003</v>
      </c>
      <c r="AF8" s="23">
        <f>VLOOKUP($AC8,reporting_base!$A$2:$AK$154,'Tab-reporting_baseline'!AF$1,FALSE)</f>
        <v>10.991243000000001</v>
      </c>
      <c r="AG8" s="23">
        <f>VLOOKUP($AC8,reporting_base!$A$2:$AK$154,'Tab-reporting_baseline'!AG$1,FALSE)</f>
        <v>14.008421759999999</v>
      </c>
      <c r="AH8" s="23">
        <f>VLOOKUP($AC8,reporting_base!$A$2:$AK$154,'Tab-reporting_baseline'!AH$1,FALSE)</f>
        <v>12.60178842</v>
      </c>
      <c r="AI8" s="23">
        <f>VLOOKUP($AC8,reporting_base!$A$2:$AK$154,'Tab-reporting_baseline'!AI$1,FALSE)</f>
        <v>11.944771859999999</v>
      </c>
      <c r="AJ8" s="10"/>
      <c r="AK8" s="30" t="s">
        <v>140</v>
      </c>
      <c r="AL8" s="10" t="s">
        <v>61</v>
      </c>
      <c r="AM8" s="23">
        <f>VLOOKUP($AL8,reporting_base!$A$2:$AK$154,AM$1,FALSE)</f>
        <v>381.5980361</v>
      </c>
      <c r="AN8" s="23">
        <f>VLOOKUP($AL8,reporting_base!$A$2:$AK$154,AN$1,FALSE)</f>
        <v>485.76897050000002</v>
      </c>
      <c r="AO8" s="23">
        <f>VLOOKUP($AL8,reporting_base!$A$2:$AK$154,AO$1,FALSE)</f>
        <v>774.34289720000004</v>
      </c>
      <c r="AP8" s="23">
        <f>VLOOKUP($AL8,reporting_base!$A$2:$AK$154,AP$1,FALSE)</f>
        <v>1226.4572109999999</v>
      </c>
      <c r="AQ8" s="23">
        <f>VLOOKUP($AL8,reporting_base!$A$2:$AK$154,AQ$1,FALSE)</f>
        <v>2049.0675689999998</v>
      </c>
      <c r="AR8" s="23">
        <f>VLOOKUP($AL8,reporting_base!$A$2:$AK$154,AR$1,FALSE)</f>
        <v>3101.9535620000001</v>
      </c>
      <c r="AS8" s="10"/>
      <c r="AT8" s="30" t="s">
        <v>140</v>
      </c>
      <c r="AU8" s="10" t="s">
        <v>222</v>
      </c>
      <c r="AV8" s="23">
        <f>VLOOKUP($AU8,reporting_base!$A$2:$AK$154,AV$1,FALSE)</f>
        <v>71.857209209999994</v>
      </c>
      <c r="AW8" s="23">
        <f>VLOOKUP($AU8,reporting_base!$A$2:$AK$154,AW$1,FALSE)</f>
        <v>157.3250377</v>
      </c>
      <c r="AX8" s="23">
        <f>VLOOKUP($AU8,reporting_base!$A$2:$AK$154,AX$1,FALSE)</f>
        <v>310.82155499999999</v>
      </c>
      <c r="AY8" s="23">
        <f>VLOOKUP($AU8,reporting_base!$A$2:$AK$154,AY$1,FALSE)</f>
        <v>586.52500759999998</v>
      </c>
      <c r="AZ8" s="23">
        <f>VLOOKUP($AU8,reporting_base!$A$2:$AK$154,AZ$1,FALSE)</f>
        <v>840.38573899999994</v>
      </c>
      <c r="BA8" s="23">
        <f>VLOOKUP($AU8,reporting_base!$A$2:$AK$154,BA$1,FALSE)</f>
        <v>1630.2480989999999</v>
      </c>
      <c r="BB8" s="10"/>
      <c r="BC8" s="30" t="s">
        <v>140</v>
      </c>
      <c r="BD8" s="10" t="s">
        <v>228</v>
      </c>
      <c r="BE8" s="23">
        <f>VLOOKUP($BD8,reporting_base!$A$2:$AK$154,BE$1,FALSE)</f>
        <v>2588.3749939999998</v>
      </c>
      <c r="BF8" s="23">
        <f>VLOOKUP($BD8,reporting_base!$A$2:$AK$154,BF$1,FALSE)</f>
        <v>3226.1302409999998</v>
      </c>
      <c r="BG8" s="23">
        <f>VLOOKUP($BD8,reporting_base!$A$2:$AK$154,BG$1,FALSE)</f>
        <v>4858.7301379999999</v>
      </c>
      <c r="BH8" s="23">
        <f>VLOOKUP($BD8,reporting_base!$A$2:$AK$154,BH$1,FALSE)</f>
        <v>6479.4868139999999</v>
      </c>
      <c r="BI8" s="23">
        <f>VLOOKUP($BD8,reporting_base!$A$2:$AK$154,BI$1,FALSE)</f>
        <v>9145.1353760000002</v>
      </c>
      <c r="BJ8" s="23">
        <f>VLOOKUP($BD8,reporting_base!$A$2:$AK$154,BJ$1,FALSE)</f>
        <v>12007.69133</v>
      </c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</row>
    <row r="9" spans="1:74">
      <c r="A9" s="29" t="s">
        <v>140</v>
      </c>
      <c r="B9" s="9" t="s">
        <v>96</v>
      </c>
      <c r="C9" s="23">
        <f>VLOOKUP($B9,reporting_base!$A$2:$AK$154,'Tab-reporting_baseline'!C$1,FALSE)</f>
        <v>1372.7213240000001</v>
      </c>
      <c r="D9" s="23">
        <f>VLOOKUP($B9,reporting_base!$A$2:$AK$154,'Tab-reporting_baseline'!D$1,FALSE)</f>
        <v>1702.9332979999999</v>
      </c>
      <c r="E9" s="23">
        <f>VLOOKUP($B9,reporting_base!$A$2:$AK$154,'Tab-reporting_baseline'!E$1,FALSE)</f>
        <v>2566.936256</v>
      </c>
      <c r="F9" s="23">
        <f>VLOOKUP($B9,reporting_base!$A$2:$AK$154,'Tab-reporting_baseline'!F$1,FALSE)</f>
        <v>3440.003557</v>
      </c>
      <c r="G9" s="23">
        <f>VLOOKUP($B9,reporting_base!$A$2:$AK$154,'Tab-reporting_baseline'!G$1,FALSE)</f>
        <v>4855.8468039999998</v>
      </c>
      <c r="H9" s="23">
        <f>VLOOKUP($B9,reporting_base!$A$2:$AK$154,'Tab-reporting_baseline'!H$1,FALSE)</f>
        <v>6375.3056999999999</v>
      </c>
      <c r="I9" s="10"/>
      <c r="J9" s="30" t="s">
        <v>140</v>
      </c>
      <c r="K9" s="9" t="s">
        <v>173</v>
      </c>
      <c r="L9" s="23">
        <f>VLOOKUP($K9,reporting_base!$A$2:$AK$154,'Tab-reporting_baseline'!L$1,FALSE)</f>
        <v>8764.5570189999999</v>
      </c>
      <c r="M9" s="23">
        <f>VLOOKUP($K9,reporting_base!$A$2:$AK$154,'Tab-reporting_baseline'!M$1,FALSE)</f>
        <v>10670.18556</v>
      </c>
      <c r="N9" s="23">
        <f>VLOOKUP($K9,reporting_base!$A$2:$AK$154,'Tab-reporting_baseline'!N$1,FALSE)</f>
        <v>15785.750679999999</v>
      </c>
      <c r="O9" s="23">
        <f>VLOOKUP($K9,reporting_base!$A$2:$AK$154,'Tab-reporting_baseline'!O$1,FALSE)</f>
        <v>20415.054499999998</v>
      </c>
      <c r="P9" s="23">
        <f>VLOOKUP($K9,reporting_base!$A$2:$AK$154,'Tab-reporting_baseline'!P$1,FALSE)</f>
        <v>28808.037550000001</v>
      </c>
      <c r="Q9" s="23">
        <f>VLOOKUP($K9,reporting_base!$A$2:$AK$154,'Tab-reporting_baseline'!Q$1,FALSE)</f>
        <v>35789.91577</v>
      </c>
      <c r="R9" s="23"/>
      <c r="S9" s="29" t="s">
        <v>300</v>
      </c>
      <c r="T9" s="9" t="s">
        <v>306</v>
      </c>
      <c r="U9" s="23">
        <f>VLOOKUP($T9,reporting_base!$A$2:$AK$154,'Tab-reporting_baseline'!U$1,FALSE)</f>
        <v>3196.7461840000001</v>
      </c>
      <c r="V9" s="23">
        <f>VLOOKUP($T9,reporting_base!$A$2:$AK$154,'Tab-reporting_baseline'!V$1,FALSE)</f>
        <v>3084.0675209999999</v>
      </c>
      <c r="W9" s="23">
        <f>VLOOKUP($T9,reporting_base!$A$2:$AK$154,'Tab-reporting_baseline'!W$1,FALSE)</f>
        <v>2109.1571899999999</v>
      </c>
      <c r="X9" s="23">
        <f>VLOOKUP($T9,reporting_base!$A$2:$AK$154,'Tab-reporting_baseline'!X$1,FALSE)</f>
        <v>4907.2231140000004</v>
      </c>
      <c r="Y9" s="23">
        <f>VLOOKUP($T9,reporting_base!$A$2:$AK$154,'Tab-reporting_baseline'!Y$1,FALSE)</f>
        <v>6983.6525080000001</v>
      </c>
      <c r="Z9" s="23">
        <f>VLOOKUP($T9,reporting_base!$A$2:$AK$154,'Tab-reporting_baseline'!Z$1,FALSE)</f>
        <v>7245.6280459999998</v>
      </c>
      <c r="AA9" s="23"/>
      <c r="AB9" s="33" t="s">
        <v>180</v>
      </c>
      <c r="AC9" s="26" t="s">
        <v>55</v>
      </c>
      <c r="AD9" s="25">
        <f>VLOOKUP($AC9,reporting_base!$A$2:$AK$154,'Tab-reporting_baseline'!AD$1,FALSE)</f>
        <v>3392.8195249999999</v>
      </c>
      <c r="AE9" s="25">
        <f>VLOOKUP($AC9,reporting_base!$A$2:$AK$154,'Tab-reporting_baseline'!AE$1,FALSE)</f>
        <v>3707.7678770000002</v>
      </c>
      <c r="AF9" s="25">
        <f>VLOOKUP($AC9,reporting_base!$A$2:$AK$154,'Tab-reporting_baseline'!AF$1,FALSE)</f>
        <v>3868.0758449999998</v>
      </c>
      <c r="AG9" s="25">
        <f>VLOOKUP($AC9,reporting_base!$A$2:$AK$154,'Tab-reporting_baseline'!AG$1,FALSE)</f>
        <v>3980.1057310000001</v>
      </c>
      <c r="AH9" s="25">
        <f>VLOOKUP($AC9,reporting_base!$A$2:$AK$154,'Tab-reporting_baseline'!AH$1,FALSE)</f>
        <v>4132.4406559999998</v>
      </c>
      <c r="AI9" s="25">
        <f>VLOOKUP($AC9,reporting_base!$A$2:$AK$154,'Tab-reporting_baseline'!AI$1,FALSE)</f>
        <v>4200.8970589999999</v>
      </c>
      <c r="AJ9" s="10"/>
      <c r="AK9" s="33" t="s">
        <v>180</v>
      </c>
      <c r="AL9" s="26" t="s">
        <v>56</v>
      </c>
      <c r="AM9" s="25">
        <f>VLOOKUP($AL9,reporting_base!$A$2:$AK$154,AM$1,FALSE)</f>
        <v>16808.7</v>
      </c>
      <c r="AN9" s="25">
        <f>VLOOKUP($AL9,reporting_base!$A$2:$AK$154,AN$1,FALSE)</f>
        <v>20013.0756</v>
      </c>
      <c r="AO9" s="25">
        <f>VLOOKUP($AL9,reporting_base!$A$2:$AK$154,AO$1,FALSE)</f>
        <v>24615.36983</v>
      </c>
      <c r="AP9" s="25">
        <f>VLOOKUP($AL9,reporting_base!$A$2:$AK$154,AP$1,FALSE)</f>
        <v>32597.012419999999</v>
      </c>
      <c r="AQ9" s="25">
        <f>VLOOKUP($AL9,reporting_base!$A$2:$AK$154,AQ$1,FALSE)</f>
        <v>60010.859819999998</v>
      </c>
      <c r="AR9" s="25">
        <f>VLOOKUP($AL9,reporting_base!$A$2:$AK$154,AR$1,FALSE)</f>
        <v>103815.802</v>
      </c>
      <c r="AS9" s="10"/>
      <c r="AT9" s="33" t="s">
        <v>180</v>
      </c>
      <c r="AU9" s="26" t="s">
        <v>223</v>
      </c>
      <c r="AV9" s="25">
        <f>VLOOKUP($AU9,reporting_base!$A$2:$AK$154,AV$1,FALSE)</f>
        <v>78446.300010000006</v>
      </c>
      <c r="AW9" s="25">
        <f>VLOOKUP($AU9,reporting_base!$A$2:$AK$154,AW$1,FALSE)</f>
        <v>93219.60931</v>
      </c>
      <c r="AX9" s="25">
        <f>VLOOKUP($AU9,reporting_base!$A$2:$AK$154,AX$1,FALSE)</f>
        <v>110395.9759</v>
      </c>
      <c r="AY9" s="25">
        <f>VLOOKUP($AU9,reporting_base!$A$2:$AK$154,AY$1,FALSE)</f>
        <v>137704.2353</v>
      </c>
      <c r="AZ9" s="25">
        <f>VLOOKUP($AU9,reporting_base!$A$2:$AK$154,AZ$1,FALSE)</f>
        <v>240025.2402</v>
      </c>
      <c r="BA9" s="25">
        <f>VLOOKUP($AU9,reporting_base!$A$2:$AK$154,BA$1,FALSE)</f>
        <v>396617.7194</v>
      </c>
      <c r="BB9" s="10"/>
      <c r="BC9" s="33" t="s">
        <v>180</v>
      </c>
      <c r="BD9" s="26" t="s">
        <v>229</v>
      </c>
      <c r="BE9" s="25">
        <f>VLOOKUP($BD9,reporting_base!$A$2:$AK$154,BE$1,FALSE)</f>
        <v>150502.7647</v>
      </c>
      <c r="BF9" s="25">
        <f>VLOOKUP($BD9,reporting_base!$A$2:$AK$154,BF$1,FALSE)</f>
        <v>179454.09400000001</v>
      </c>
      <c r="BG9" s="25">
        <f>VLOOKUP($BD9,reporting_base!$A$2:$AK$154,BG$1,FALSE)</f>
        <v>214808.8382</v>
      </c>
      <c r="BH9" s="25">
        <f>VLOOKUP($BD9,reporting_base!$A$2:$AK$154,BH$1,FALSE)</f>
        <v>269949.48700000002</v>
      </c>
      <c r="BI9" s="25">
        <f>VLOOKUP($BD9,reporting_base!$A$2:$AK$154,BI$1,FALSE)</f>
        <v>462250.46950000001</v>
      </c>
      <c r="BJ9" s="25">
        <f>VLOOKUP($BD9,reporting_base!$A$2:$AK$154,BJ$1,FALSE)</f>
        <v>748647.95970000001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6" t="s">
        <v>257</v>
      </c>
      <c r="B10" s="9" t="s">
        <v>149</v>
      </c>
      <c r="C10" s="23">
        <f>VLOOKUP($B10,reporting_base!$A$2:$AK$154,'Tab-reporting_baseline'!C$1,FALSE)</f>
        <v>7532</v>
      </c>
      <c r="D10" s="23">
        <f>VLOOKUP($B10,reporting_base!$A$2:$AK$154,'Tab-reporting_baseline'!D$1,FALSE)</f>
        <v>8916.2426770000002</v>
      </c>
      <c r="E10" s="23">
        <f>VLOOKUP($B10,reporting_base!$A$2:$AK$154,'Tab-reporting_baseline'!E$1,FALSE)</f>
        <v>9788.1336389999997</v>
      </c>
      <c r="F10" s="23">
        <f>VLOOKUP($B10,reporting_base!$A$2:$AK$154,'Tab-reporting_baseline'!F$1,FALSE)</f>
        <v>13171.81259</v>
      </c>
      <c r="G10" s="23">
        <f>VLOOKUP($B10,reporting_base!$A$2:$AK$154,'Tab-reporting_baseline'!G$1,FALSE)</f>
        <v>18792.82879</v>
      </c>
      <c r="H10" s="23">
        <f>VLOOKUP($B10,reporting_base!$A$2:$AK$154,'Tab-reporting_baseline'!H$1,FALSE)</f>
        <v>21403.84172</v>
      </c>
      <c r="I10" s="10"/>
      <c r="J10" s="31" t="s">
        <v>144</v>
      </c>
      <c r="K10" s="9" t="s">
        <v>174</v>
      </c>
      <c r="L10" s="23">
        <f>VLOOKUP($K10,reporting_base!$A$2:$AK$154,'Tab-reporting_baseline'!L$1,FALSE)</f>
        <v>5285.7500440000003</v>
      </c>
      <c r="M10" s="23">
        <f>VLOOKUP($K10,reporting_base!$A$2:$AK$154,'Tab-reporting_baseline'!M$1,FALSE)</f>
        <v>6038.6313360000004</v>
      </c>
      <c r="N10" s="23">
        <f>VLOOKUP($K10,reporting_base!$A$2:$AK$154,'Tab-reporting_baseline'!N$1,FALSE)</f>
        <v>4638.9370019999997</v>
      </c>
      <c r="O10" s="23">
        <f>VLOOKUP($K10,reporting_base!$A$2:$AK$154,'Tab-reporting_baseline'!O$1,FALSE)</f>
        <v>8355.9787589999996</v>
      </c>
      <c r="P10" s="23">
        <f>VLOOKUP($K10,reporting_base!$A$2:$AK$154,'Tab-reporting_baseline'!P$1,FALSE)</f>
        <v>11704.38852</v>
      </c>
      <c r="Q10" s="23">
        <f>VLOOKUP($K10,reporting_base!$A$2:$AK$154,'Tab-reporting_baseline'!Q$1,FALSE)</f>
        <v>12850.88458</v>
      </c>
      <c r="R10" s="23"/>
      <c r="S10" s="29" t="s">
        <v>148</v>
      </c>
      <c r="T10" s="9" t="s">
        <v>308</v>
      </c>
      <c r="U10" s="23">
        <f>VLOOKUP($T10,reporting_base!$A$2:$AK$154,'Tab-reporting_baseline'!U$1,FALSE)</f>
        <v>1581.6641830000001</v>
      </c>
      <c r="V10" s="23">
        <f>VLOOKUP($T10,reporting_base!$A$2:$AK$154,'Tab-reporting_baseline'!V$1,FALSE)</f>
        <v>2331.1955929999999</v>
      </c>
      <c r="W10" s="23">
        <f>VLOOKUP($T10,reporting_base!$A$2:$AK$154,'Tab-reporting_baseline'!W$1,FALSE)</f>
        <v>1803.1879650000001</v>
      </c>
      <c r="X10" s="23">
        <f>VLOOKUP($T10,reporting_base!$A$2:$AK$154,'Tab-reporting_baseline'!X$1,FALSE)</f>
        <v>2536.265292</v>
      </c>
      <c r="Y10" s="23">
        <f>VLOOKUP($T10,reporting_base!$A$2:$AK$154,'Tab-reporting_baseline'!Y$1,FALSE)</f>
        <v>3331.9449979999999</v>
      </c>
      <c r="Z10" s="23">
        <f>VLOOKUP($T10,reporting_base!$A$2:$AK$154,'Tab-reporting_baseline'!Z$1,FALSE)</f>
        <v>3627.3231529999998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  <row r="11" spans="1:74" ht="16.5">
      <c r="A11" s="21" t="s">
        <v>284</v>
      </c>
      <c r="B11" s="21"/>
      <c r="C11" s="25">
        <f>C4+C10</f>
        <v>19183.815259999999</v>
      </c>
      <c r="D11" s="25">
        <f t="shared" ref="D11:H11" si="0">D4+D10</f>
        <v>22459.968616999999</v>
      </c>
      <c r="E11" s="25">
        <f t="shared" si="0"/>
        <v>27711.607868999999</v>
      </c>
      <c r="F11" s="25">
        <f t="shared" si="0"/>
        <v>35073.256009999997</v>
      </c>
      <c r="G11" s="25">
        <f t="shared" si="0"/>
        <v>48550.973299999998</v>
      </c>
      <c r="H11" s="25">
        <f t="shared" si="0"/>
        <v>58609.255749999997</v>
      </c>
      <c r="I11" s="10"/>
      <c r="J11" s="21" t="s">
        <v>182</v>
      </c>
      <c r="K11" s="26" t="s">
        <v>175</v>
      </c>
      <c r="L11" s="25">
        <f>L4+L10</f>
        <v>23895.681734000002</v>
      </c>
      <c r="M11" s="25">
        <f t="shared" ref="M11:Q11" si="1">M4+M10</f>
        <v>29106.837996000002</v>
      </c>
      <c r="N11" s="25">
        <f t="shared" si="1"/>
        <v>33130.644312000004</v>
      </c>
      <c r="O11" s="25">
        <f t="shared" si="1"/>
        <v>44273.304768999995</v>
      </c>
      <c r="P11" s="25">
        <f t="shared" si="1"/>
        <v>62598.607510000002</v>
      </c>
      <c r="Q11" s="25">
        <f t="shared" si="1"/>
        <v>74147.180349999995</v>
      </c>
      <c r="R11" s="24"/>
      <c r="S11" s="52" t="s">
        <v>159</v>
      </c>
      <c r="T11" s="26" t="s">
        <v>309</v>
      </c>
      <c r="U11" s="53">
        <f>VLOOKUP($T11,reporting_base!$A$2:$AK$154,'Tab-reporting_baseline'!U$1,FALSE)</f>
        <v>507.33967680000001</v>
      </c>
      <c r="V11" s="53">
        <f>VLOOKUP($T11,reporting_base!$A$2:$AK$154,'Tab-reporting_baseline'!V$1,FALSE)</f>
        <v>623.36822159999997</v>
      </c>
      <c r="W11" s="53">
        <f>VLOOKUP($T11,reporting_base!$A$2:$AK$154,'Tab-reporting_baseline'!W$1,FALSE)</f>
        <v>726.59184679999998</v>
      </c>
      <c r="X11" s="53">
        <f>VLOOKUP($T11,reporting_base!$A$2:$AK$154,'Tab-reporting_baseline'!X$1,FALSE)</f>
        <v>912.49035240000001</v>
      </c>
      <c r="Y11" s="53">
        <f>VLOOKUP($T11,reporting_base!$A$2:$AK$154,'Tab-reporting_baseline'!Y$1,FALSE)</f>
        <v>1388.791017</v>
      </c>
      <c r="Z11" s="53">
        <f>VLOOKUP($T11,reporting_base!$A$2:$AK$154,'Tab-reporting_baseline'!Z$1,FALSE)</f>
        <v>1977.933385</v>
      </c>
      <c r="AA11" s="24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</row>
    <row r="12" spans="1:74" ht="16.5">
      <c r="A12" s="16" t="s">
        <v>258</v>
      </c>
      <c r="B12" s="9" t="s">
        <v>150</v>
      </c>
      <c r="C12" s="23">
        <f>VLOOKUP($B12,reporting_base!$A$2:$AK$154,'Tab-reporting_baseline'!C$1,FALSE)</f>
        <v>14205.15351</v>
      </c>
      <c r="D12" s="23">
        <f>VLOOKUP($B12,reporting_base!$A$2:$AK$154,'Tab-reporting_baseline'!D$1,FALSE)</f>
        <v>17058.85312</v>
      </c>
      <c r="E12" s="23">
        <f>VLOOKUP($B12,reporting_base!$A$2:$AK$154,'Tab-reporting_baseline'!E$1,FALSE)</f>
        <v>22508.108939999998</v>
      </c>
      <c r="F12" s="23">
        <f>VLOOKUP($B12,reporting_base!$A$2:$AK$154,'Tab-reporting_baseline'!F$1,FALSE)</f>
        <v>28340.34923</v>
      </c>
      <c r="G12" s="23">
        <f>VLOOKUP($B12,reporting_base!$A$2:$AK$154,'Tab-reporting_baseline'!G$1,FALSE)</f>
        <v>40172.562839999999</v>
      </c>
      <c r="H12" s="23">
        <f>VLOOKUP($B12,reporting_base!$A$2:$AK$154,'Tab-reporting_baseline'!H$1,FALSE)</f>
        <v>49247.672659999997</v>
      </c>
      <c r="I12" s="10"/>
      <c r="J12" s="10"/>
      <c r="K12" s="10"/>
      <c r="L12" s="10"/>
      <c r="M12" s="10"/>
      <c r="N12" s="10"/>
      <c r="O12" s="10"/>
      <c r="P12" s="10"/>
      <c r="Q12" s="10"/>
      <c r="S12" s="54" t="s">
        <v>310</v>
      </c>
      <c r="U12" s="24">
        <f>U4+U8</f>
        <v>23895.681734000002</v>
      </c>
      <c r="V12" s="24">
        <f t="shared" ref="V12:Z12" si="2">V4+V8</f>
        <v>29106.837996000002</v>
      </c>
      <c r="W12" s="24">
        <f t="shared" si="2"/>
        <v>33130.644312000004</v>
      </c>
      <c r="X12" s="24">
        <f t="shared" si="2"/>
        <v>44273.304768999995</v>
      </c>
      <c r="Y12" s="24">
        <f t="shared" si="2"/>
        <v>62598.607510000002</v>
      </c>
      <c r="Z12" s="24">
        <f t="shared" si="2"/>
        <v>74147.180349999995</v>
      </c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</row>
    <row r="13" spans="1:74">
      <c r="A13" s="30" t="s">
        <v>141</v>
      </c>
      <c r="B13" s="9" t="s">
        <v>67</v>
      </c>
      <c r="C13" s="23">
        <f>VLOOKUP($B13,reporting_base!$A$2:$AK$154,'Tab-reporting_baseline'!C$1,FALSE)</f>
        <v>3167.9766119999999</v>
      </c>
      <c r="D13" s="23">
        <f>VLOOKUP($B13,reporting_base!$A$2:$AK$154,'Tab-reporting_baseline'!D$1,FALSE)</f>
        <v>3951.3445620000002</v>
      </c>
      <c r="E13" s="23">
        <f>VLOOKUP($B13,reporting_base!$A$2:$AK$154,'Tab-reporting_baseline'!E$1,FALSE)</f>
        <v>4473.6234320000003</v>
      </c>
      <c r="F13" s="23">
        <f>VLOOKUP($B13,reporting_base!$A$2:$AK$154,'Tab-reporting_baseline'!F$1,FALSE)</f>
        <v>5640.8252030000003</v>
      </c>
      <c r="G13" s="23">
        <f>VLOOKUP($B13,reporting_base!$A$2:$AK$154,'Tab-reporting_baseline'!G$1,FALSE)</f>
        <v>8118.2660269999997</v>
      </c>
      <c r="H13" s="23">
        <f>VLOOKUP($B13,reporting_base!$A$2:$AK$154,'Tab-reporting_baseline'!H$1,FALSE)</f>
        <v>9750.7976440000002</v>
      </c>
      <c r="I13" s="10"/>
      <c r="J13" s="10"/>
      <c r="K13" s="10"/>
      <c r="L13" s="10"/>
      <c r="M13" s="10"/>
      <c r="N13" s="10"/>
      <c r="O13" s="10"/>
      <c r="P13" s="10"/>
      <c r="Q13" s="10"/>
      <c r="S13" s="29" t="s">
        <v>300</v>
      </c>
      <c r="U13" s="23">
        <f>U5+U9</f>
        <v>6660.0524720000003</v>
      </c>
      <c r="V13" s="23">
        <f t="shared" ref="V13:Z13" si="3">V5+V9</f>
        <v>7585.9694959999997</v>
      </c>
      <c r="W13" s="23">
        <f t="shared" si="3"/>
        <v>6398.3099240000001</v>
      </c>
      <c r="X13" s="23">
        <f t="shared" si="3"/>
        <v>10256.651496</v>
      </c>
      <c r="Y13" s="23">
        <f t="shared" si="3"/>
        <v>14063.01684</v>
      </c>
      <c r="Z13" s="23">
        <f t="shared" si="3"/>
        <v>15254.155003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</row>
    <row r="14" spans="1:74">
      <c r="A14" s="30" t="s">
        <v>142</v>
      </c>
      <c r="B14" s="9" t="s">
        <v>68</v>
      </c>
      <c r="C14" s="23">
        <f>VLOOKUP($B14,reporting_base!$A$2:$AK$154,'Tab-reporting_baseline'!C$1,FALSE)</f>
        <v>421.00640509999999</v>
      </c>
      <c r="D14" s="23">
        <f>VLOOKUP($B14,reporting_base!$A$2:$AK$154,'Tab-reporting_baseline'!D$1,FALSE)</f>
        <v>561.80477970000004</v>
      </c>
      <c r="E14" s="23">
        <f>VLOOKUP($B14,reporting_base!$A$2:$AK$154,'Tab-reporting_baseline'!E$1,FALSE)</f>
        <v>575.9562105</v>
      </c>
      <c r="F14" s="23">
        <f>VLOOKUP($B14,reporting_base!$A$2:$AK$154,'Tab-reporting_baseline'!F$1,FALSE)</f>
        <v>775.91285119999998</v>
      </c>
      <c r="G14" s="23">
        <f>VLOOKUP($B14,reporting_base!$A$2:$AK$154,'Tab-reporting_baseline'!G$1,FALSE)</f>
        <v>1091.424512</v>
      </c>
      <c r="H14" s="23">
        <f>VLOOKUP($B14,reporting_base!$A$2:$AK$154,'Tab-reporting_baseline'!H$1,FALSE)</f>
        <v>1333.0170250000001</v>
      </c>
      <c r="I14" s="10"/>
      <c r="J14" s="10"/>
      <c r="K14" s="10"/>
      <c r="L14" s="10"/>
      <c r="M14" s="10"/>
      <c r="N14" s="10"/>
      <c r="O14" s="10"/>
      <c r="P14" s="10"/>
      <c r="Q14" s="10"/>
      <c r="S14" s="29" t="s">
        <v>148</v>
      </c>
      <c r="T14" s="9"/>
      <c r="U14" s="23">
        <f>U6+U10</f>
        <v>6279.2962379999999</v>
      </c>
      <c r="V14" s="23">
        <f t="shared" ref="V14:Z14" si="4">V6+V10</f>
        <v>8078.544484</v>
      </c>
      <c r="W14" s="23">
        <f t="shared" si="4"/>
        <v>7902.0369179999998</v>
      </c>
      <c r="X14" s="23">
        <f t="shared" si="4"/>
        <v>9978.4582570000002</v>
      </c>
      <c r="Y14" s="23">
        <f t="shared" si="4"/>
        <v>14173.067407999999</v>
      </c>
      <c r="Z14" s="23">
        <f t="shared" si="4"/>
        <v>14530.809883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</row>
    <row r="15" spans="1:74">
      <c r="A15" s="30" t="s">
        <v>143</v>
      </c>
      <c r="B15" s="9" t="s">
        <v>69</v>
      </c>
      <c r="C15" s="23">
        <f>VLOOKUP($B15,reporting_base!$A$2:$AK$154,'Tab-reporting_baseline'!C$1,FALSE)</f>
        <v>865.04260650000003</v>
      </c>
      <c r="D15" s="23">
        <f>VLOOKUP($B15,reporting_base!$A$2:$AK$154,'Tab-reporting_baseline'!D$1,FALSE)</f>
        <v>1049.217719</v>
      </c>
      <c r="E15" s="23">
        <f>VLOOKUP($B15,reporting_base!$A$2:$AK$154,'Tab-reporting_baseline'!E$1,FALSE)</f>
        <v>1230.3462629999999</v>
      </c>
      <c r="F15" s="23">
        <f>VLOOKUP($B15,reporting_base!$A$2:$AK$154,'Tab-reporting_baseline'!F$1,FALSE)</f>
        <v>1524.779536</v>
      </c>
      <c r="G15" s="23">
        <f>VLOOKUP($B15,reporting_base!$A$2:$AK$154,'Tab-reporting_baseline'!G$1,FALSE)</f>
        <v>2116.4868179999999</v>
      </c>
      <c r="H15" s="23">
        <f>VLOOKUP($B15,reporting_base!$A$2:$AK$154,'Tab-reporting_baseline'!H$1,FALSE)</f>
        <v>2607.8383100000001</v>
      </c>
      <c r="I15" s="10"/>
      <c r="J15" s="10"/>
      <c r="K15" s="10"/>
      <c r="L15" s="10"/>
      <c r="M15" s="10"/>
      <c r="N15" s="10"/>
      <c r="O15" s="10"/>
      <c r="P15" s="10"/>
      <c r="Q15" s="10"/>
      <c r="S15" s="52" t="s">
        <v>159</v>
      </c>
      <c r="T15" s="26"/>
      <c r="U15" s="53">
        <f>U7+U11</f>
        <v>10956.333016800001</v>
      </c>
      <c r="V15" s="53">
        <f t="shared" ref="V15:Z15" si="5">V7+V11</f>
        <v>13442.324021599999</v>
      </c>
      <c r="W15" s="53">
        <f t="shared" si="5"/>
        <v>18830.297466800002</v>
      </c>
      <c r="X15" s="53">
        <f t="shared" si="5"/>
        <v>24038.1950124</v>
      </c>
      <c r="Y15" s="53">
        <f t="shared" si="5"/>
        <v>34362.523267000004</v>
      </c>
      <c r="Z15" s="53">
        <f t="shared" si="5"/>
        <v>44362.215474999997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</row>
    <row r="16" spans="1:74">
      <c r="A16" s="30" t="s">
        <v>185</v>
      </c>
      <c r="B16" s="9" t="s">
        <v>70</v>
      </c>
      <c r="C16" s="23">
        <f>VLOOKUP($B16,reporting_base!$A$2:$AK$154,'Tab-reporting_baseline'!C$1,FALSE)</f>
        <v>6076.7669230000001</v>
      </c>
      <c r="D16" s="23">
        <f>VLOOKUP($B16,reporting_base!$A$2:$AK$154,'Tab-reporting_baseline'!D$1,FALSE)</f>
        <v>7023.7623640000002</v>
      </c>
      <c r="E16" s="23">
        <f>VLOOKUP($B16,reporting_base!$A$2:$AK$154,'Tab-reporting_baseline'!E$1,FALSE)</f>
        <v>9605.9608740000003</v>
      </c>
      <c r="F16" s="23">
        <f>VLOOKUP($B16,reporting_base!$A$2:$AK$154,'Tab-reporting_baseline'!F$1,FALSE)</f>
        <v>11837.144780000001</v>
      </c>
      <c r="G16" s="23">
        <f>VLOOKUP($B16,reporting_base!$A$2:$AK$154,'Tab-reporting_baseline'!G$1,FALSE)</f>
        <v>16779.091219999998</v>
      </c>
      <c r="H16" s="23">
        <f>VLOOKUP($B16,reporting_base!$A$2:$AK$154,'Tab-reporting_baseline'!H$1,FALSE)</f>
        <v>20541.57445</v>
      </c>
      <c r="I16" s="10"/>
      <c r="J16" s="10"/>
      <c r="K16" s="10"/>
      <c r="L16" s="10"/>
      <c r="M16" s="10"/>
      <c r="N16" s="10"/>
      <c r="O16" s="10"/>
      <c r="P16" s="10"/>
      <c r="Q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</row>
    <row r="17" spans="1:74">
      <c r="A17" s="30" t="s">
        <v>140</v>
      </c>
      <c r="B17" s="9" t="s">
        <v>71</v>
      </c>
      <c r="C17" s="23">
        <f>VLOOKUP($B17,reporting_base!$A$2:$AK$154,'Tab-reporting_baseline'!C$1,FALSE)</f>
        <v>3674.360968</v>
      </c>
      <c r="D17" s="23">
        <f>VLOOKUP($B17,reporting_base!$A$2:$AK$154,'Tab-reporting_baseline'!D$1,FALSE)</f>
        <v>4472.7236929999999</v>
      </c>
      <c r="E17" s="23">
        <f>VLOOKUP($B17,reporting_base!$A$2:$AK$154,'Tab-reporting_baseline'!E$1,FALSE)</f>
        <v>6622.2221639999998</v>
      </c>
      <c r="F17" s="23">
        <f>VLOOKUP($B17,reporting_base!$A$2:$AK$154,'Tab-reporting_baseline'!F$1,FALSE)</f>
        <v>8561.6868680000007</v>
      </c>
      <c r="G17" s="23">
        <f>VLOOKUP($B17,reporting_base!$A$2:$AK$154,'Tab-reporting_baseline'!G$1,FALSE)</f>
        <v>12067.294260000001</v>
      </c>
      <c r="H17" s="23">
        <f>VLOOKUP($B17,reporting_base!$A$2:$AK$154,'Tab-reporting_baseline'!H$1,FALSE)</f>
        <v>15014.445229999999</v>
      </c>
      <c r="I17" s="10"/>
      <c r="J17" s="10"/>
      <c r="K17" s="10"/>
      <c r="L17" s="10"/>
      <c r="M17" s="10"/>
      <c r="N17" s="10"/>
      <c r="O17" s="10"/>
      <c r="P17" s="10"/>
      <c r="Q17" s="10"/>
      <c r="S17" s="10" t="s">
        <v>400</v>
      </c>
      <c r="U17" s="68">
        <f>U13+U14</f>
        <v>12939.34871</v>
      </c>
      <c r="V17" s="68">
        <f t="shared" ref="V17:Z17" si="6">V13+V14</f>
        <v>15664.51398</v>
      </c>
      <c r="W17" s="68">
        <f t="shared" si="6"/>
        <v>14300.346841999999</v>
      </c>
      <c r="X17" s="68">
        <f t="shared" si="6"/>
        <v>20235.109753000001</v>
      </c>
      <c r="Y17" s="68">
        <f t="shared" si="6"/>
        <v>28236.084247999999</v>
      </c>
      <c r="Z17" s="68">
        <f t="shared" si="6"/>
        <v>29784.964886000002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</row>
    <row r="18" spans="1:74">
      <c r="A18" s="31" t="s">
        <v>144</v>
      </c>
      <c r="B18" s="9" t="s">
        <v>151</v>
      </c>
      <c r="C18" s="23">
        <f>VLOOKUP($B18,reporting_base!$A$2:$AK$154,'Tab-reporting_baseline'!C$1,FALSE)</f>
        <v>2263.6441289999998</v>
      </c>
      <c r="D18" s="23">
        <f>VLOOKUP($B18,reporting_base!$A$2:$AK$154,'Tab-reporting_baseline'!D$1,FALSE)</f>
        <v>2677.5827519999998</v>
      </c>
      <c r="E18" s="23">
        <f>VLOOKUP($B18,reporting_base!$A$2:$AK$154,'Tab-reporting_baseline'!E$1,FALSE)</f>
        <v>2464.1750980000002</v>
      </c>
      <c r="F18" s="23">
        <f>VLOOKUP($B18,reporting_base!$A$2:$AK$154,'Tab-reporting_baseline'!F$1,FALSE)</f>
        <v>3972.5498130000001</v>
      </c>
      <c r="G18" s="23">
        <f>VLOOKUP($B18,reporting_base!$A$2:$AK$154,'Tab-reporting_baseline'!G$1,FALSE)</f>
        <v>5555.4949450000004</v>
      </c>
      <c r="H18" s="23">
        <f>VLOOKUP($B18,reporting_base!$A$2:$AK$154,'Tab-reporting_baseline'!H$1,FALSE)</f>
        <v>6462.0584159999999</v>
      </c>
      <c r="I18" s="10"/>
      <c r="J18" s="10"/>
      <c r="K18" s="10"/>
      <c r="L18" s="10"/>
      <c r="M18" s="10"/>
      <c r="N18" s="10"/>
      <c r="O18" s="10"/>
      <c r="P18" s="10"/>
      <c r="Q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</row>
    <row r="19" spans="1:74">
      <c r="A19" s="31" t="s">
        <v>145</v>
      </c>
      <c r="B19" s="9" t="s">
        <v>152</v>
      </c>
      <c r="C19" s="23">
        <f>VLOOKUP($B19,reporting_base!$A$2:$AK$154,'Tab-reporting_baseline'!C$1,FALSE)</f>
        <v>2698.017621</v>
      </c>
      <c r="D19" s="23">
        <f>VLOOKUP($B19,reporting_base!$A$2:$AK$154,'Tab-reporting_baseline'!D$1,FALSE)</f>
        <v>2704.4913539999998</v>
      </c>
      <c r="E19" s="23">
        <f>VLOOKUP($B19,reporting_base!$A$2:$AK$154,'Tab-reporting_baseline'!E$1,FALSE)</f>
        <v>2718.787073</v>
      </c>
      <c r="F19" s="23">
        <f>VLOOKUP($B19,reporting_base!$A$2:$AK$154,'Tab-reporting_baseline'!F$1,FALSE)</f>
        <v>2737.7848009999998</v>
      </c>
      <c r="G19" s="23">
        <f>VLOOKUP($B19,reporting_base!$A$2:$AK$154,'Tab-reporting_baseline'!G$1,FALSE)</f>
        <v>2795.647344</v>
      </c>
      <c r="H19" s="23">
        <f>VLOOKUP($B19,reporting_base!$A$2:$AK$154,'Tab-reporting_baseline'!H$1,FALSE)</f>
        <v>2866.5835160000001</v>
      </c>
      <c r="I19" s="10"/>
      <c r="J19" s="10"/>
      <c r="K19" s="10"/>
      <c r="L19" s="10"/>
      <c r="M19" s="10"/>
      <c r="N19" s="10"/>
      <c r="O19" s="10"/>
      <c r="P19" s="10"/>
      <c r="Q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</row>
    <row r="20" spans="1:74">
      <c r="A20" s="31" t="s">
        <v>153</v>
      </c>
      <c r="B20" s="9"/>
      <c r="C20" s="23">
        <f>C11-SUM(C12,C18,C19)</f>
        <v>17</v>
      </c>
      <c r="D20" s="23">
        <f t="shared" ref="D20:H20" si="7">D11-SUM(D12,D18,D19)</f>
        <v>19.041390999998839</v>
      </c>
      <c r="E20" s="23">
        <f t="shared" si="7"/>
        <v>20.53675800000201</v>
      </c>
      <c r="F20" s="23">
        <f t="shared" si="7"/>
        <v>22.572165999998106</v>
      </c>
      <c r="G20" s="23">
        <f t="shared" si="7"/>
        <v>27.268171000003349</v>
      </c>
      <c r="H20" s="23">
        <f t="shared" si="7"/>
        <v>32.941158000001451</v>
      </c>
      <c r="I20" s="10"/>
      <c r="J20" s="10"/>
      <c r="K20" s="10"/>
      <c r="L20" s="10"/>
      <c r="M20" s="10"/>
      <c r="N20" s="10"/>
      <c r="O20" s="10"/>
      <c r="P20" s="10"/>
      <c r="Q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</row>
    <row r="21" spans="1:74">
      <c r="A21" s="21" t="s">
        <v>259</v>
      </c>
      <c r="B21" s="26"/>
      <c r="C21" s="25">
        <f>C12+C18+C19+C20</f>
        <v>19183.815259999999</v>
      </c>
      <c r="D21" s="25">
        <f t="shared" ref="D21:H21" si="8">D12+D18+D19+D20</f>
        <v>22459.968616999999</v>
      </c>
      <c r="E21" s="25">
        <f t="shared" si="8"/>
        <v>27711.607868999999</v>
      </c>
      <c r="F21" s="25">
        <f t="shared" si="8"/>
        <v>35073.256009999997</v>
      </c>
      <c r="G21" s="25">
        <f t="shared" si="8"/>
        <v>48550.973299999998</v>
      </c>
      <c r="H21" s="25">
        <f t="shared" si="8"/>
        <v>58609.255749999997</v>
      </c>
      <c r="I21" s="10"/>
      <c r="J21" s="10"/>
      <c r="K21" s="10"/>
      <c r="L21" s="10"/>
      <c r="M21" s="10"/>
      <c r="N21" s="10"/>
      <c r="O21" s="10"/>
      <c r="P21" s="10"/>
      <c r="Q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</row>
    <row r="22" spans="1:74">
      <c r="A22" s="16" t="s">
        <v>299</v>
      </c>
      <c r="B22" s="9"/>
      <c r="C22" s="25">
        <f>SUM(C13:C15,C18)</f>
        <v>6717.6697525999989</v>
      </c>
      <c r="D22" s="25">
        <f t="shared" ref="D22:H22" si="9">SUM(D13:D15,D18)</f>
        <v>8239.9498127000006</v>
      </c>
      <c r="E22" s="25">
        <f t="shared" si="9"/>
        <v>8744.1010034999999</v>
      </c>
      <c r="F22" s="25">
        <f t="shared" si="9"/>
        <v>11914.067403200001</v>
      </c>
      <c r="G22" s="25">
        <f t="shared" si="9"/>
        <v>16881.672301999999</v>
      </c>
      <c r="H22" s="25">
        <f t="shared" si="9"/>
        <v>20153.711394999998</v>
      </c>
      <c r="I22" s="10"/>
      <c r="J22" s="1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</row>
    <row r="23" spans="1:74" ht="15.75">
      <c r="A23" s="16"/>
      <c r="B23" s="7"/>
      <c r="C23" s="88"/>
      <c r="D23" s="88"/>
      <c r="E23" s="88"/>
      <c r="F23" s="88"/>
      <c r="G23" s="88"/>
      <c r="H23" s="88"/>
      <c r="I23" s="10"/>
      <c r="J23" s="16"/>
      <c r="K23" s="7"/>
      <c r="L23" s="91"/>
      <c r="M23" s="91"/>
      <c r="N23" s="91"/>
      <c r="O23" s="91"/>
      <c r="P23" s="91"/>
      <c r="Q23" s="91"/>
      <c r="R23" s="49"/>
      <c r="S23"/>
      <c r="T23" s="7"/>
      <c r="U23" s="22"/>
      <c r="V23" s="22"/>
      <c r="W23" s="22"/>
      <c r="X23" s="22"/>
      <c r="Y23" s="22"/>
      <c r="Z23" s="22"/>
      <c r="AA23" s="49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</row>
    <row r="24" spans="1:74" ht="15.75">
      <c r="A24" s="9"/>
      <c r="B24" s="9"/>
      <c r="C24" s="85" t="s">
        <v>0</v>
      </c>
      <c r="D24" s="86"/>
      <c r="E24" s="86"/>
      <c r="F24" s="86"/>
      <c r="G24" s="86"/>
      <c r="H24" s="87"/>
      <c r="I24" s="15"/>
      <c r="J24" s="9"/>
      <c r="K24" s="9"/>
      <c r="L24" s="85" t="s">
        <v>0</v>
      </c>
      <c r="M24" s="86"/>
      <c r="N24" s="86"/>
      <c r="O24" s="86"/>
      <c r="P24" s="86"/>
      <c r="Q24" s="87"/>
      <c r="R24" s="50"/>
      <c r="S24" s="9"/>
      <c r="T24" s="9"/>
      <c r="U24" s="85" t="s">
        <v>0</v>
      </c>
      <c r="V24" s="86"/>
      <c r="W24" s="86"/>
      <c r="X24" s="86"/>
      <c r="Y24" s="86"/>
      <c r="Z24" s="87"/>
      <c r="AA24" s="50"/>
      <c r="AB24" s="9"/>
      <c r="AC24" s="9"/>
      <c r="AD24" s="85" t="s">
        <v>0</v>
      </c>
      <c r="AE24" s="86"/>
      <c r="AF24" s="86"/>
      <c r="AG24" s="86"/>
      <c r="AH24" s="86"/>
      <c r="AI24" s="87"/>
      <c r="AJ24" s="10"/>
      <c r="AK24" s="9"/>
      <c r="AL24" s="9"/>
      <c r="AM24" s="85" t="s">
        <v>0</v>
      </c>
      <c r="AN24" s="86"/>
      <c r="AO24" s="86"/>
      <c r="AP24" s="86"/>
      <c r="AQ24" s="86"/>
      <c r="AR24" s="87"/>
      <c r="AS24" s="10"/>
      <c r="AT24" s="9"/>
      <c r="AU24" s="9"/>
      <c r="AV24" s="85" t="s">
        <v>0</v>
      </c>
      <c r="AW24" s="86"/>
      <c r="AX24" s="86"/>
      <c r="AY24" s="86"/>
      <c r="AZ24" s="86"/>
      <c r="BA24" s="87"/>
      <c r="BB24" s="10"/>
      <c r="BC24" s="9"/>
      <c r="BD24" s="9"/>
      <c r="BE24" s="85" t="s">
        <v>0</v>
      </c>
      <c r="BF24" s="86"/>
      <c r="BG24" s="86"/>
      <c r="BH24" s="86"/>
      <c r="BI24" s="86"/>
      <c r="BJ24" s="87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</row>
    <row r="25" spans="1:74" ht="20.100000000000001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51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</row>
    <row r="26" spans="1:74" ht="15" customHeight="1">
      <c r="A26" s="20" t="s">
        <v>265</v>
      </c>
      <c r="B26" s="9" t="s">
        <v>92</v>
      </c>
      <c r="C26" s="23">
        <f>VLOOKUP($B26,reporting_base!$A$2:$AK$154,'Tab-reporting_baseline'!C$1,FALSE)</f>
        <v>2310</v>
      </c>
      <c r="D26" s="23">
        <f>VLOOKUP($B26,reporting_base!$A$2:$AK$154,'Tab-reporting_baseline'!D$1,FALSE)</f>
        <v>2316.3320699999999</v>
      </c>
      <c r="E26" s="23">
        <f>VLOOKUP($B26,reporting_base!$A$2:$AK$154,'Tab-reporting_baseline'!E$1,FALSE)</f>
        <v>2312.5908159999999</v>
      </c>
      <c r="F26" s="23">
        <f>VLOOKUP($B26,reporting_base!$A$2:$AK$154,'Tab-reporting_baseline'!F$1,FALSE)</f>
        <v>2314.114748</v>
      </c>
      <c r="G26" s="23">
        <f>VLOOKUP($B26,reporting_base!$A$2:$AK$154,'Tab-reporting_baseline'!G$1,FALSE)</f>
        <v>2330.6868840000002</v>
      </c>
      <c r="H26" s="23">
        <f>VLOOKUP($B26,reporting_base!$A$2:$AK$154,'Tab-reporting_baseline'!H$1,FALSE)</f>
        <v>2349.1078309999998</v>
      </c>
      <c r="I26" s="23"/>
      <c r="J26" s="16" t="s">
        <v>176</v>
      </c>
      <c r="K26" s="9"/>
      <c r="L26" s="23">
        <f t="shared" ref="L26:Q33" si="10">L4</f>
        <v>18609.931690000001</v>
      </c>
      <c r="M26" s="23">
        <f t="shared" si="10"/>
        <v>23068.20666</v>
      </c>
      <c r="N26" s="23">
        <f t="shared" si="10"/>
        <v>28491.707310000002</v>
      </c>
      <c r="O26" s="23">
        <f t="shared" si="10"/>
        <v>35917.326009999997</v>
      </c>
      <c r="P26" s="23">
        <f t="shared" si="10"/>
        <v>50894.218990000001</v>
      </c>
      <c r="Q26" s="23">
        <f t="shared" si="10"/>
        <v>61296.295769999997</v>
      </c>
      <c r="R26" s="23"/>
      <c r="S26" s="16" t="s">
        <v>312</v>
      </c>
      <c r="T26" s="9" t="s">
        <v>168</v>
      </c>
      <c r="U26" s="24">
        <f>U4</f>
        <v>18609.931690000001</v>
      </c>
      <c r="V26" s="24">
        <f t="shared" ref="V26:Z26" si="11">V4</f>
        <v>23068.20666</v>
      </c>
      <c r="W26" s="24">
        <f t="shared" si="11"/>
        <v>28491.707310000002</v>
      </c>
      <c r="X26" s="24">
        <f t="shared" si="11"/>
        <v>35917.326009999997</v>
      </c>
      <c r="Y26" s="24">
        <f t="shared" si="11"/>
        <v>50894.218990000001</v>
      </c>
      <c r="Z26" s="24">
        <f t="shared" si="11"/>
        <v>61296.295769999997</v>
      </c>
      <c r="AA26" s="23"/>
      <c r="AB26" s="30" t="s">
        <v>164</v>
      </c>
      <c r="AC26" s="9"/>
      <c r="AD26" s="23">
        <f>AD4</f>
        <v>1593.2937340000001</v>
      </c>
      <c r="AE26" s="23">
        <f t="shared" ref="AE26:AI26" si="12">AE4</f>
        <v>1733.7700809999999</v>
      </c>
      <c r="AF26" s="23">
        <f t="shared" si="12"/>
        <v>1807.6876339999999</v>
      </c>
      <c r="AG26" s="23">
        <f t="shared" si="12"/>
        <v>1846.769366</v>
      </c>
      <c r="AH26" s="23">
        <f t="shared" si="12"/>
        <v>1944.8505279999999</v>
      </c>
      <c r="AI26" s="23">
        <f t="shared" si="12"/>
        <v>2012.6483370000001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3">AN4</f>
        <v>3909.8223010000002</v>
      </c>
      <c r="AO26" s="23">
        <f t="shared" si="13"/>
        <v>4644.8668260000004</v>
      </c>
      <c r="AP26" s="23">
        <f t="shared" si="13"/>
        <v>5908.4302449999996</v>
      </c>
      <c r="AQ26" s="23">
        <f t="shared" si="13"/>
        <v>11274.851559999999</v>
      </c>
      <c r="AR26" s="23">
        <f t="shared" si="13"/>
        <v>20626.643220000002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4">AW4</f>
        <v>30407.4715</v>
      </c>
      <c r="AX26" s="23">
        <f t="shared" si="14"/>
        <v>35830.222659999999</v>
      </c>
      <c r="AY26" s="23">
        <f t="shared" si="14"/>
        <v>44100.10512</v>
      </c>
      <c r="AZ26" s="23">
        <f t="shared" si="14"/>
        <v>79419.303020000007</v>
      </c>
      <c r="BA26" s="23">
        <f t="shared" si="14"/>
        <v>135264.14290000001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5">BF4</f>
        <v>87716.538610000003</v>
      </c>
      <c r="BG26" s="23">
        <f t="shared" si="15"/>
        <v>104574.8484</v>
      </c>
      <c r="BH26" s="23">
        <f t="shared" si="15"/>
        <v>131696.9981</v>
      </c>
      <c r="BI26" s="23">
        <f t="shared" si="15"/>
        <v>229786.26980000001</v>
      </c>
      <c r="BJ26" s="23">
        <f t="shared" si="15"/>
        <v>378921.49</v>
      </c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>
      <c r="A27" s="16" t="s">
        <v>257</v>
      </c>
      <c r="B27" s="9" t="s">
        <v>266</v>
      </c>
      <c r="C27" s="23">
        <f>VLOOKUP($B27,reporting_base!$A$2:$AK$154,'Tab-reporting_baseline'!C$1,FALSE)</f>
        <v>898</v>
      </c>
      <c r="D27" s="23">
        <f>VLOOKUP($B27,reporting_base!$A$2:$AK$154,'Tab-reporting_baseline'!D$1,FALSE)</f>
        <v>895.51468950000003</v>
      </c>
      <c r="E27" s="23">
        <f>VLOOKUP($B27,reporting_base!$A$2:$AK$154,'Tab-reporting_baseline'!E$1,FALSE)</f>
        <v>885.56405400000006</v>
      </c>
      <c r="F27" s="23">
        <f>VLOOKUP($B27,reporting_base!$A$2:$AK$154,'Tab-reporting_baseline'!F$1,FALSE)</f>
        <v>883.88994319999995</v>
      </c>
      <c r="G27" s="23">
        <f>VLOOKUP($B27,reporting_base!$A$2:$AK$154,'Tab-reporting_baseline'!G$1,FALSE)</f>
        <v>901.75201389999995</v>
      </c>
      <c r="H27" s="23">
        <f>VLOOKUP($B27,reporting_base!$A$2:$AK$154,'Tab-reporting_baseline'!H$1,FALSE)</f>
        <v>921.29864099999998</v>
      </c>
      <c r="I27" s="9"/>
      <c r="J27" s="30" t="s">
        <v>164</v>
      </c>
      <c r="K27" s="9"/>
      <c r="L27" s="23">
        <f t="shared" si="10"/>
        <v>7243.7639390000004</v>
      </c>
      <c r="M27" s="23">
        <f t="shared" si="10"/>
        <v>9098.2925080000005</v>
      </c>
      <c r="N27" s="23">
        <f t="shared" si="10"/>
        <v>9550.9582859999991</v>
      </c>
      <c r="O27" s="23">
        <f t="shared" si="10"/>
        <v>11689.75527</v>
      </c>
      <c r="P27" s="23">
        <f t="shared" si="10"/>
        <v>16822.997240000001</v>
      </c>
      <c r="Q27" s="23">
        <f t="shared" si="10"/>
        <v>19302.24928</v>
      </c>
      <c r="R27" s="23"/>
      <c r="S27" s="29" t="s">
        <v>156</v>
      </c>
      <c r="T27" s="9" t="s">
        <v>303</v>
      </c>
      <c r="U27" s="23">
        <f t="shared" ref="U27:Z27" si="16">U5</f>
        <v>3463.3062880000002</v>
      </c>
      <c r="V27" s="23">
        <f t="shared" si="16"/>
        <v>4501.9019749999998</v>
      </c>
      <c r="W27" s="23">
        <f t="shared" si="16"/>
        <v>4289.1527340000002</v>
      </c>
      <c r="X27" s="23">
        <f t="shared" si="16"/>
        <v>5349.4283820000001</v>
      </c>
      <c r="Y27" s="23">
        <f t="shared" si="16"/>
        <v>7079.3643320000001</v>
      </c>
      <c r="Z27" s="23">
        <f t="shared" si="16"/>
        <v>8008.526957</v>
      </c>
      <c r="AA27" s="23"/>
      <c r="AB27" s="30" t="s">
        <v>142</v>
      </c>
      <c r="AC27" s="9"/>
      <c r="AD27" s="23">
        <f t="shared" ref="AD27:AI27" si="17">AD5</f>
        <v>124.3163492</v>
      </c>
      <c r="AE27" s="23">
        <f t="shared" si="17"/>
        <v>148.0010991</v>
      </c>
      <c r="AF27" s="23">
        <f t="shared" si="17"/>
        <v>166.0045461</v>
      </c>
      <c r="AG27" s="23">
        <f t="shared" si="17"/>
        <v>191.48663519999999</v>
      </c>
      <c r="AH27" s="23">
        <f t="shared" si="17"/>
        <v>181.9547681</v>
      </c>
      <c r="AI27" s="23">
        <f t="shared" si="17"/>
        <v>168.6476797</v>
      </c>
      <c r="AJ27" s="10"/>
      <c r="AK27" s="30" t="s">
        <v>142</v>
      </c>
      <c r="AL27" s="9"/>
      <c r="AM27" s="23">
        <f t="shared" ref="AM27:AR27" si="18">AM5</f>
        <v>2603.9507410000001</v>
      </c>
      <c r="AN27" s="23">
        <f t="shared" si="18"/>
        <v>3382.5679620000001</v>
      </c>
      <c r="AO27" s="23">
        <f t="shared" si="18"/>
        <v>4433.1670370000002</v>
      </c>
      <c r="AP27" s="23">
        <f t="shared" si="18"/>
        <v>6594.3146079999997</v>
      </c>
      <c r="AQ27" s="23">
        <f t="shared" si="18"/>
        <v>11896.97135</v>
      </c>
      <c r="AR27" s="23">
        <f t="shared" si="18"/>
        <v>19015.578079999999</v>
      </c>
      <c r="AS27" s="10"/>
      <c r="AT27" s="30" t="s">
        <v>142</v>
      </c>
      <c r="AU27" s="9"/>
      <c r="AV27" s="23">
        <f t="shared" ref="AV27:BA27" si="19">AV5</f>
        <v>5303.6276660000003</v>
      </c>
      <c r="AW27" s="23">
        <f t="shared" si="19"/>
        <v>6896.3457980000003</v>
      </c>
      <c r="AX27" s="23">
        <f t="shared" si="19"/>
        <v>8730.8533260000004</v>
      </c>
      <c r="AY27" s="23">
        <f t="shared" si="19"/>
        <v>12163.3171</v>
      </c>
      <c r="AZ27" s="23">
        <f t="shared" si="19"/>
        <v>19681.41678</v>
      </c>
      <c r="BA27" s="23">
        <f t="shared" si="19"/>
        <v>30393.472300000001</v>
      </c>
      <c r="BB27" s="10"/>
      <c r="BC27" s="30" t="s">
        <v>142</v>
      </c>
      <c r="BD27" s="9"/>
      <c r="BE27" s="23">
        <f t="shared" ref="BE27:BJ27" si="20">BE5</f>
        <v>8375.6891190000006</v>
      </c>
      <c r="BF27" s="23">
        <f t="shared" si="20"/>
        <v>10908.668019999999</v>
      </c>
      <c r="BG27" s="23">
        <f t="shared" si="20"/>
        <v>13630.944310000001</v>
      </c>
      <c r="BH27" s="23">
        <f t="shared" si="20"/>
        <v>18970.161</v>
      </c>
      <c r="BI27" s="23">
        <f t="shared" si="20"/>
        <v>30440.75719</v>
      </c>
      <c r="BJ27" s="23">
        <f t="shared" si="20"/>
        <v>46417.767310000003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>
      <c r="A28" s="21" t="s">
        <v>284</v>
      </c>
      <c r="B28" s="21"/>
      <c r="C28" s="25">
        <f>C26+C27</f>
        <v>3208</v>
      </c>
      <c r="D28" s="25">
        <f t="shared" ref="D28:H28" si="21">D26+D27</f>
        <v>3211.8467595000002</v>
      </c>
      <c r="E28" s="25">
        <f t="shared" si="21"/>
        <v>3198.1548699999998</v>
      </c>
      <c r="F28" s="25">
        <f t="shared" si="21"/>
        <v>3198.0046911999998</v>
      </c>
      <c r="G28" s="25">
        <f t="shared" si="21"/>
        <v>3232.4388979</v>
      </c>
      <c r="H28" s="25">
        <f t="shared" si="21"/>
        <v>3270.4064719999997</v>
      </c>
      <c r="I28" s="9"/>
      <c r="J28" s="30" t="s">
        <v>142</v>
      </c>
      <c r="K28" s="9"/>
      <c r="L28" s="23">
        <f t="shared" si="10"/>
        <v>1139.855096</v>
      </c>
      <c r="M28" s="23">
        <f t="shared" si="10"/>
        <v>1519.716995</v>
      </c>
      <c r="N28" s="23">
        <f t="shared" si="10"/>
        <v>1478.549385</v>
      </c>
      <c r="O28" s="23">
        <f t="shared" si="10"/>
        <v>1932.181204</v>
      </c>
      <c r="P28" s="23">
        <f t="shared" si="10"/>
        <v>2674.8844100000001</v>
      </c>
      <c r="Q28" s="23">
        <f t="shared" si="10"/>
        <v>3179.0212540000002</v>
      </c>
      <c r="R28" s="23"/>
      <c r="S28" s="29" t="s">
        <v>157</v>
      </c>
      <c r="T28" s="9" t="s">
        <v>304</v>
      </c>
      <c r="U28" s="23">
        <f t="shared" ref="U28:Z28" si="22">U6</f>
        <v>4697.632055</v>
      </c>
      <c r="V28" s="23">
        <f t="shared" si="22"/>
        <v>5747.3488909999996</v>
      </c>
      <c r="W28" s="23">
        <f t="shared" si="22"/>
        <v>6098.8489529999997</v>
      </c>
      <c r="X28" s="23">
        <f t="shared" si="22"/>
        <v>7442.1929650000002</v>
      </c>
      <c r="Y28" s="23">
        <f t="shared" si="22"/>
        <v>10841.12241</v>
      </c>
      <c r="Z28" s="23">
        <f t="shared" si="22"/>
        <v>10903.486730000001</v>
      </c>
      <c r="AA28" s="23"/>
      <c r="AB28" s="30" t="s">
        <v>143</v>
      </c>
      <c r="AC28" s="9"/>
      <c r="AD28" s="23">
        <f t="shared" ref="AD28:AI28" si="23">AD6</f>
        <v>1643.358651</v>
      </c>
      <c r="AE28" s="23">
        <f t="shared" si="23"/>
        <v>1792.2890030000001</v>
      </c>
      <c r="AF28" s="23">
        <f t="shared" si="23"/>
        <v>1854.829686</v>
      </c>
      <c r="AG28" s="23">
        <f t="shared" si="23"/>
        <v>1899.6101169999999</v>
      </c>
      <c r="AH28" s="23">
        <f t="shared" si="23"/>
        <v>1971.5200890000001</v>
      </c>
      <c r="AI28" s="23">
        <f t="shared" si="23"/>
        <v>1991.8603840000001</v>
      </c>
      <c r="AJ28" s="10"/>
      <c r="AK28" s="30" t="s">
        <v>143</v>
      </c>
      <c r="AL28" s="9"/>
      <c r="AM28" s="23">
        <f t="shared" ref="AM28:AR28" si="24">AM6</f>
        <v>8879.3744210000004</v>
      </c>
      <c r="AN28" s="23">
        <f t="shared" si="24"/>
        <v>10443.37412</v>
      </c>
      <c r="AO28" s="23">
        <f t="shared" si="24"/>
        <v>12369.761909999999</v>
      </c>
      <c r="AP28" s="23">
        <f t="shared" si="24"/>
        <v>15775.804109999999</v>
      </c>
      <c r="AQ28" s="23">
        <f t="shared" si="24"/>
        <v>30493.568309999999</v>
      </c>
      <c r="AR28" s="23">
        <f t="shared" si="24"/>
        <v>55851.8845</v>
      </c>
      <c r="AS28" s="10"/>
      <c r="AT28" s="30" t="s">
        <v>143</v>
      </c>
      <c r="AU28" s="9"/>
      <c r="AV28" s="23">
        <f t="shared" ref="AV28:BA28" si="25">AV6</f>
        <v>45086.461799999997</v>
      </c>
      <c r="AW28" s="23">
        <f t="shared" si="25"/>
        <v>53289.354720000003</v>
      </c>
      <c r="AX28" s="23">
        <f t="shared" si="25"/>
        <v>62302.890639999998</v>
      </c>
      <c r="AY28" s="23">
        <f t="shared" si="25"/>
        <v>76992.215299999996</v>
      </c>
      <c r="AZ28" s="23">
        <f t="shared" si="25"/>
        <v>135310.65229999999</v>
      </c>
      <c r="BA28" s="23">
        <f t="shared" si="25"/>
        <v>223644.96400000001</v>
      </c>
      <c r="BB28" s="10"/>
      <c r="BC28" s="30" t="s">
        <v>143</v>
      </c>
      <c r="BD28" s="9"/>
      <c r="BE28" s="23">
        <f t="shared" ref="BE28:BJ28" si="26">BE6</f>
        <v>60088.076150000001</v>
      </c>
      <c r="BF28" s="23">
        <f t="shared" si="26"/>
        <v>70806.1492</v>
      </c>
      <c r="BG28" s="23">
        <f t="shared" si="26"/>
        <v>82837.608349999995</v>
      </c>
      <c r="BH28" s="23">
        <f t="shared" si="26"/>
        <v>102086.3952</v>
      </c>
      <c r="BI28" s="23">
        <f t="shared" si="26"/>
        <v>178668.3443</v>
      </c>
      <c r="BJ28" s="23">
        <f t="shared" si="26"/>
        <v>294203.14889999997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>
      <c r="A29" s="16" t="s">
        <v>258</v>
      </c>
      <c r="B29" t="s">
        <v>230</v>
      </c>
      <c r="C29" s="23">
        <f>VLOOKUP($B29,reporting_base!$A$2:$AK$154,'Tab-reporting_baseline'!C$1,FALSE)</f>
        <v>1347</v>
      </c>
      <c r="D29" s="23">
        <f>VLOOKUP($B29,reporting_base!$A$2:$AK$154,'Tab-reporting_baseline'!D$1,FALSE)</f>
        <v>1348.8053709999999</v>
      </c>
      <c r="E29" s="23">
        <f>VLOOKUP($B29,reporting_base!$A$2:$AK$154,'Tab-reporting_baseline'!E$1,FALSE)</f>
        <v>1333.618119</v>
      </c>
      <c r="F29" s="23">
        <f>VLOOKUP($B29,reporting_base!$A$2:$AK$154,'Tab-reporting_baseline'!F$1,FALSE)</f>
        <v>1331.4325289999999</v>
      </c>
      <c r="G29" s="23">
        <f>VLOOKUP($B29,reporting_base!$A$2:$AK$154,'Tab-reporting_baseline'!G$1,FALSE)</f>
        <v>1361.1707280000001</v>
      </c>
      <c r="H29" s="23">
        <f>VLOOKUP($B29,reporting_base!$A$2:$AK$154,'Tab-reporting_baseline'!H$1,FALSE)</f>
        <v>1393.465318</v>
      </c>
      <c r="I29" s="9"/>
      <c r="J29" s="30" t="s">
        <v>143</v>
      </c>
      <c r="K29" s="9"/>
      <c r="L29" s="23">
        <f t="shared" si="10"/>
        <v>1409.7320689999999</v>
      </c>
      <c r="M29" s="23">
        <f t="shared" si="10"/>
        <v>1722.5282970000001</v>
      </c>
      <c r="N29" s="23">
        <f t="shared" si="10"/>
        <v>1625.2373319999999</v>
      </c>
      <c r="O29" s="23">
        <f t="shared" si="10"/>
        <v>1825.642707</v>
      </c>
      <c r="P29" s="23">
        <f t="shared" si="10"/>
        <v>2499.4795429999999</v>
      </c>
      <c r="Q29" s="23">
        <f t="shared" si="10"/>
        <v>2909.7371029999999</v>
      </c>
      <c r="R29" s="23"/>
      <c r="S29" s="29" t="s">
        <v>158</v>
      </c>
      <c r="T29" s="9" t="s">
        <v>305</v>
      </c>
      <c r="U29" s="23">
        <f t="shared" ref="U29:Z29" si="27">U7</f>
        <v>10448.993340000001</v>
      </c>
      <c r="V29" s="23">
        <f t="shared" si="27"/>
        <v>12818.9558</v>
      </c>
      <c r="W29" s="23">
        <f t="shared" si="27"/>
        <v>18103.705620000001</v>
      </c>
      <c r="X29" s="23">
        <f t="shared" si="27"/>
        <v>23125.704659999999</v>
      </c>
      <c r="Y29" s="23">
        <f t="shared" si="27"/>
        <v>32973.732250000001</v>
      </c>
      <c r="Z29" s="23">
        <f t="shared" si="27"/>
        <v>42384.282090000001</v>
      </c>
      <c r="AA29" s="23"/>
      <c r="AB29" s="30" t="s">
        <v>178</v>
      </c>
      <c r="AC29" s="9"/>
      <c r="AD29" s="23">
        <f t="shared" ref="AD29:AI29" si="28">AD7</f>
        <v>25.254320929999999</v>
      </c>
      <c r="AE29" s="23">
        <f t="shared" si="28"/>
        <v>25.831555609999999</v>
      </c>
      <c r="AF29" s="23">
        <f t="shared" si="28"/>
        <v>28.56273603</v>
      </c>
      <c r="AG29" s="23">
        <f t="shared" si="28"/>
        <v>28.231189839999999</v>
      </c>
      <c r="AH29" s="23">
        <f t="shared" si="28"/>
        <v>21.513481930000001</v>
      </c>
      <c r="AI29" s="23">
        <f t="shared" si="28"/>
        <v>15.795886019999999</v>
      </c>
      <c r="AJ29" s="10"/>
      <c r="AK29" s="30" t="s">
        <v>178</v>
      </c>
      <c r="AL29" s="9"/>
      <c r="AM29" s="23">
        <f t="shared" ref="AM29:AR29" si="29">AM7</f>
        <v>1590.655315</v>
      </c>
      <c r="AN29" s="23">
        <f t="shared" si="29"/>
        <v>1791.5422530000001</v>
      </c>
      <c r="AO29" s="23">
        <f t="shared" si="29"/>
        <v>2393.231166</v>
      </c>
      <c r="AP29" s="23">
        <f t="shared" si="29"/>
        <v>3092.0062459999999</v>
      </c>
      <c r="AQ29" s="23">
        <f t="shared" si="29"/>
        <v>4296.40103</v>
      </c>
      <c r="AR29" s="23">
        <f t="shared" si="29"/>
        <v>5219.74262</v>
      </c>
      <c r="AS29" s="10"/>
      <c r="AT29" s="30" t="s">
        <v>178</v>
      </c>
      <c r="AU29" s="9"/>
      <c r="AV29" s="23">
        <f t="shared" ref="AV29:BA29" si="30">AV7</f>
        <v>2194.228188</v>
      </c>
      <c r="AW29" s="23">
        <f t="shared" si="30"/>
        <v>2469.1122529999998</v>
      </c>
      <c r="AX29" s="23">
        <f t="shared" si="30"/>
        <v>3221.1877319999999</v>
      </c>
      <c r="AY29" s="23">
        <f t="shared" si="30"/>
        <v>3862.0728079999999</v>
      </c>
      <c r="AZ29" s="23">
        <f t="shared" si="30"/>
        <v>4773.4823249999999</v>
      </c>
      <c r="BA29" s="23">
        <f t="shared" si="30"/>
        <v>5684.8920639999997</v>
      </c>
      <c r="BB29" s="10"/>
      <c r="BC29" s="30" t="s">
        <v>178</v>
      </c>
      <c r="BD29" s="9"/>
      <c r="BE29" s="23">
        <f t="shared" ref="BE29:BJ29" si="31">BE7</f>
        <v>6037.7348739999998</v>
      </c>
      <c r="BF29" s="23">
        <f t="shared" si="31"/>
        <v>6796.6079019999997</v>
      </c>
      <c r="BG29" s="23">
        <f t="shared" si="31"/>
        <v>8906.7069909999991</v>
      </c>
      <c r="BH29" s="23">
        <f t="shared" si="31"/>
        <v>10716.44579</v>
      </c>
      <c r="BI29" s="23">
        <f t="shared" si="31"/>
        <v>14209.962820000001</v>
      </c>
      <c r="BJ29" s="23">
        <f t="shared" si="31"/>
        <v>17097.86218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spans="1:74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10"/>
        <v>52.023562439999999</v>
      </c>
      <c r="M30" s="23">
        <f t="shared" si="10"/>
        <v>57.483308749999999</v>
      </c>
      <c r="N30" s="23">
        <f t="shared" si="10"/>
        <v>51.211628949999998</v>
      </c>
      <c r="O30" s="23">
        <f t="shared" si="10"/>
        <v>54.692323100000003</v>
      </c>
      <c r="P30" s="23">
        <f t="shared" si="10"/>
        <v>88.820239749999999</v>
      </c>
      <c r="Q30" s="23">
        <f t="shared" si="10"/>
        <v>115.37235459999999</v>
      </c>
      <c r="R30" s="23"/>
      <c r="S30" s="31" t="s">
        <v>311</v>
      </c>
      <c r="T30" s="9" t="s">
        <v>174</v>
      </c>
      <c r="U30" s="24">
        <f t="shared" ref="U30:Z30" si="32">U8</f>
        <v>5285.7500440000003</v>
      </c>
      <c r="V30" s="24">
        <f t="shared" si="32"/>
        <v>6038.6313360000004</v>
      </c>
      <c r="W30" s="24">
        <f t="shared" si="32"/>
        <v>4638.9370019999997</v>
      </c>
      <c r="X30" s="24">
        <f t="shared" si="32"/>
        <v>8355.9787589999996</v>
      </c>
      <c r="Y30" s="24">
        <f t="shared" si="32"/>
        <v>11704.38852</v>
      </c>
      <c r="Z30" s="24">
        <f t="shared" si="32"/>
        <v>12850.88458</v>
      </c>
      <c r="AA30" s="23"/>
      <c r="AB30" s="30" t="s">
        <v>160</v>
      </c>
      <c r="AC30" s="9"/>
      <c r="AD30" s="23">
        <f t="shared" ref="AD30:AI30" si="33">AD8</f>
        <v>6.5964696939999996</v>
      </c>
      <c r="AE30" s="23">
        <f t="shared" si="33"/>
        <v>7.8761385070000003</v>
      </c>
      <c r="AF30" s="23">
        <f t="shared" si="33"/>
        <v>10.991243000000001</v>
      </c>
      <c r="AG30" s="23">
        <f t="shared" si="33"/>
        <v>14.008421759999999</v>
      </c>
      <c r="AH30" s="23">
        <f t="shared" si="33"/>
        <v>12.60178842</v>
      </c>
      <c r="AI30" s="23">
        <f t="shared" si="33"/>
        <v>11.944771859999999</v>
      </c>
      <c r="AJ30" s="10"/>
      <c r="AK30" s="30" t="s">
        <v>160</v>
      </c>
      <c r="AL30" s="9"/>
      <c r="AM30" s="23">
        <f t="shared" ref="AM30:AR30" si="34">AM8</f>
        <v>381.5980361</v>
      </c>
      <c r="AN30" s="23">
        <f t="shared" si="34"/>
        <v>485.76897050000002</v>
      </c>
      <c r="AO30" s="23">
        <f t="shared" si="34"/>
        <v>774.34289720000004</v>
      </c>
      <c r="AP30" s="23">
        <f t="shared" si="34"/>
        <v>1226.4572109999999</v>
      </c>
      <c r="AQ30" s="23">
        <f t="shared" si="34"/>
        <v>2049.0675689999998</v>
      </c>
      <c r="AR30" s="23">
        <f t="shared" si="34"/>
        <v>3101.9535620000001</v>
      </c>
      <c r="AS30" s="10"/>
      <c r="AT30" s="30" t="s">
        <v>160</v>
      </c>
      <c r="AU30" s="9"/>
      <c r="AV30" s="23">
        <f t="shared" ref="AV30:BA30" si="35">AV8</f>
        <v>71.857209209999994</v>
      </c>
      <c r="AW30" s="23">
        <f t="shared" si="35"/>
        <v>157.3250377</v>
      </c>
      <c r="AX30" s="23">
        <f t="shared" si="35"/>
        <v>310.82155499999999</v>
      </c>
      <c r="AY30" s="23">
        <f t="shared" si="35"/>
        <v>586.52500759999998</v>
      </c>
      <c r="AZ30" s="23">
        <f t="shared" si="35"/>
        <v>840.38573899999994</v>
      </c>
      <c r="BA30" s="23">
        <f t="shared" si="35"/>
        <v>1630.2480989999999</v>
      </c>
      <c r="BB30" s="10"/>
      <c r="BC30" s="30" t="s">
        <v>160</v>
      </c>
      <c r="BD30" s="9"/>
      <c r="BE30" s="23">
        <f t="shared" ref="BE30:BJ30" si="36">BE8</f>
        <v>2588.3749939999998</v>
      </c>
      <c r="BF30" s="23">
        <f t="shared" si="36"/>
        <v>3226.1302409999998</v>
      </c>
      <c r="BG30" s="23">
        <f t="shared" si="36"/>
        <v>4858.7301379999999</v>
      </c>
      <c r="BH30" s="23">
        <f t="shared" si="36"/>
        <v>6479.4868139999999</v>
      </c>
      <c r="BI30" s="23">
        <f t="shared" si="36"/>
        <v>9145.1353760000002</v>
      </c>
      <c r="BJ30" s="23">
        <f t="shared" si="36"/>
        <v>12007.69133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spans="1:74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10"/>
        <v>8764.5570189999999</v>
      </c>
      <c r="M31" s="23">
        <f t="shared" si="10"/>
        <v>10670.18556</v>
      </c>
      <c r="N31" s="23">
        <f t="shared" si="10"/>
        <v>15785.750679999999</v>
      </c>
      <c r="O31" s="23">
        <f t="shared" si="10"/>
        <v>20415.054499999998</v>
      </c>
      <c r="P31" s="23">
        <f t="shared" si="10"/>
        <v>28808.037550000001</v>
      </c>
      <c r="Q31" s="23">
        <f t="shared" si="10"/>
        <v>35789.91577</v>
      </c>
      <c r="R31" s="23"/>
      <c r="S31" s="29" t="s">
        <v>156</v>
      </c>
      <c r="T31" s="9" t="s">
        <v>306</v>
      </c>
      <c r="U31" s="23">
        <f t="shared" ref="U31:Z31" si="37">U9</f>
        <v>3196.7461840000001</v>
      </c>
      <c r="V31" s="23">
        <f t="shared" si="37"/>
        <v>3084.0675209999999</v>
      </c>
      <c r="W31" s="23">
        <f t="shared" si="37"/>
        <v>2109.1571899999999</v>
      </c>
      <c r="X31" s="23">
        <f t="shared" si="37"/>
        <v>4907.2231140000004</v>
      </c>
      <c r="Y31" s="23">
        <f t="shared" si="37"/>
        <v>6983.6525080000001</v>
      </c>
      <c r="Z31" s="23">
        <f t="shared" si="37"/>
        <v>7245.6280459999998</v>
      </c>
      <c r="AA31" s="23"/>
      <c r="AB31" s="33" t="s">
        <v>180</v>
      </c>
      <c r="AC31" s="26"/>
      <c r="AD31" s="25">
        <f t="shared" ref="AD31:AI31" si="38">AD9</f>
        <v>3392.8195249999999</v>
      </c>
      <c r="AE31" s="25">
        <f t="shared" si="38"/>
        <v>3707.7678770000002</v>
      </c>
      <c r="AF31" s="25">
        <f t="shared" si="38"/>
        <v>3868.0758449999998</v>
      </c>
      <c r="AG31" s="25">
        <f t="shared" si="38"/>
        <v>3980.1057310000001</v>
      </c>
      <c r="AH31" s="25">
        <f t="shared" si="38"/>
        <v>4132.4406559999998</v>
      </c>
      <c r="AI31" s="25">
        <f t="shared" si="38"/>
        <v>4200.8970589999999</v>
      </c>
      <c r="AJ31" s="10"/>
      <c r="AK31" s="33" t="s">
        <v>180</v>
      </c>
      <c r="AL31" s="26"/>
      <c r="AM31" s="25">
        <f t="shared" ref="AM31:AR31" si="39">AM9</f>
        <v>16808.7</v>
      </c>
      <c r="AN31" s="25">
        <f t="shared" si="39"/>
        <v>20013.0756</v>
      </c>
      <c r="AO31" s="25">
        <f t="shared" si="39"/>
        <v>24615.36983</v>
      </c>
      <c r="AP31" s="25">
        <f t="shared" si="39"/>
        <v>32597.012419999999</v>
      </c>
      <c r="AQ31" s="25">
        <f t="shared" si="39"/>
        <v>60010.859819999998</v>
      </c>
      <c r="AR31" s="25">
        <f t="shared" si="39"/>
        <v>103815.802</v>
      </c>
      <c r="AS31" s="10"/>
      <c r="AT31" s="33" t="s">
        <v>180</v>
      </c>
      <c r="AU31" s="26"/>
      <c r="AV31" s="25">
        <f t="shared" ref="AV31:BA31" si="40">AV9</f>
        <v>78446.300010000006</v>
      </c>
      <c r="AW31" s="25">
        <f t="shared" si="40"/>
        <v>93219.60931</v>
      </c>
      <c r="AX31" s="25">
        <f t="shared" si="40"/>
        <v>110395.9759</v>
      </c>
      <c r="AY31" s="25">
        <f t="shared" si="40"/>
        <v>137704.2353</v>
      </c>
      <c r="AZ31" s="25">
        <f t="shared" si="40"/>
        <v>240025.2402</v>
      </c>
      <c r="BA31" s="25">
        <f t="shared" si="40"/>
        <v>396617.7194</v>
      </c>
      <c r="BB31" s="10"/>
      <c r="BC31" s="33" t="s">
        <v>180</v>
      </c>
      <c r="BD31" s="26"/>
      <c r="BE31" s="25">
        <f t="shared" ref="BE31:BJ31" si="41">BE9</f>
        <v>150502.7647</v>
      </c>
      <c r="BF31" s="25">
        <f t="shared" si="41"/>
        <v>179454.09400000001</v>
      </c>
      <c r="BG31" s="25">
        <f t="shared" si="41"/>
        <v>214808.8382</v>
      </c>
      <c r="BH31" s="25">
        <f t="shared" si="41"/>
        <v>269949.48700000002</v>
      </c>
      <c r="BI31" s="25">
        <f t="shared" si="41"/>
        <v>462250.46950000001</v>
      </c>
      <c r="BJ31" s="25">
        <f t="shared" si="41"/>
        <v>748647.95970000001</v>
      </c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spans="1:74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10"/>
        <v>5285.7500440000003</v>
      </c>
      <c r="M32" s="23">
        <f t="shared" si="10"/>
        <v>6038.6313360000004</v>
      </c>
      <c r="N32" s="23">
        <f t="shared" si="10"/>
        <v>4638.9370019999997</v>
      </c>
      <c r="O32" s="23">
        <f t="shared" si="10"/>
        <v>8355.9787589999996</v>
      </c>
      <c r="P32" s="23">
        <f t="shared" si="10"/>
        <v>11704.38852</v>
      </c>
      <c r="Q32" s="23">
        <f t="shared" si="10"/>
        <v>12850.88458</v>
      </c>
      <c r="R32" s="23"/>
      <c r="S32" s="29" t="s">
        <v>157</v>
      </c>
      <c r="T32" s="9" t="s">
        <v>308</v>
      </c>
      <c r="U32" s="23">
        <f t="shared" ref="U32:Z32" si="42">U10</f>
        <v>1581.6641830000001</v>
      </c>
      <c r="V32" s="23">
        <f t="shared" si="42"/>
        <v>2331.1955929999999</v>
      </c>
      <c r="W32" s="23">
        <f t="shared" si="42"/>
        <v>1803.1879650000001</v>
      </c>
      <c r="X32" s="23">
        <f t="shared" si="42"/>
        <v>2536.265292</v>
      </c>
      <c r="Y32" s="23">
        <f t="shared" si="42"/>
        <v>3331.9449979999999</v>
      </c>
      <c r="Z32" s="23">
        <f t="shared" si="42"/>
        <v>3627.3231529999998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spans="1:74" ht="16.5">
      <c r="A33" s="30" t="s">
        <v>185</v>
      </c>
      <c r="B33" t="s">
        <v>72</v>
      </c>
      <c r="C33" s="23">
        <f>VLOOKUP($B33,reporting_base!$A$2:$AK$154,'Tab-reporting_baseline'!C$1,FALSE)</f>
        <v>1347</v>
      </c>
      <c r="D33" s="23">
        <f>VLOOKUP($B33,reporting_base!$A$2:$AK$154,'Tab-reporting_baseline'!D$1,FALSE)</f>
        <v>1348.8053709999999</v>
      </c>
      <c r="E33" s="23">
        <f>VLOOKUP($B33,reporting_base!$A$2:$AK$154,'Tab-reporting_baseline'!E$1,FALSE)</f>
        <v>1333.618119</v>
      </c>
      <c r="F33" s="23">
        <f>VLOOKUP($B33,reporting_base!$A$2:$AK$154,'Tab-reporting_baseline'!F$1,FALSE)</f>
        <v>1331.4325289999999</v>
      </c>
      <c r="G33" s="23">
        <f>VLOOKUP($B33,reporting_base!$A$2:$AK$154,'Tab-reporting_baseline'!G$1,FALSE)</f>
        <v>1361.1707280000001</v>
      </c>
      <c r="H33" s="23">
        <f>VLOOKUP($B33,reporting_base!$A$2:$AK$154,'Tab-reporting_baseline'!H$1,FALSE)</f>
        <v>1393.465318</v>
      </c>
      <c r="I33" s="10"/>
      <c r="J33" s="21" t="s">
        <v>181</v>
      </c>
      <c r="K33" s="26"/>
      <c r="L33" s="25">
        <f t="shared" si="10"/>
        <v>23895.681734000002</v>
      </c>
      <c r="M33" s="25">
        <f t="shared" si="10"/>
        <v>29106.837996000002</v>
      </c>
      <c r="N33" s="25">
        <f t="shared" si="10"/>
        <v>33130.644312000004</v>
      </c>
      <c r="O33" s="25">
        <f t="shared" si="10"/>
        <v>44273.304768999995</v>
      </c>
      <c r="P33" s="25">
        <f t="shared" si="10"/>
        <v>62598.607510000002</v>
      </c>
      <c r="Q33" s="25">
        <f t="shared" si="10"/>
        <v>74147.180349999995</v>
      </c>
      <c r="R33" s="24"/>
      <c r="S33" s="52" t="s">
        <v>158</v>
      </c>
      <c r="T33" s="26" t="s">
        <v>309</v>
      </c>
      <c r="U33" s="53">
        <f t="shared" ref="U33:Z33" si="43">U11</f>
        <v>507.33967680000001</v>
      </c>
      <c r="V33" s="53">
        <f t="shared" si="43"/>
        <v>623.36822159999997</v>
      </c>
      <c r="W33" s="53">
        <f t="shared" si="43"/>
        <v>726.59184679999998</v>
      </c>
      <c r="X33" s="53">
        <f t="shared" si="43"/>
        <v>912.49035240000001</v>
      </c>
      <c r="Y33" s="53">
        <f t="shared" si="43"/>
        <v>1388.791017</v>
      </c>
      <c r="Z33" s="53">
        <f t="shared" si="43"/>
        <v>1977.933385</v>
      </c>
      <c r="AA33" s="24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spans="1:74" ht="16.5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23"/>
      <c r="S34" s="16" t="s">
        <v>181</v>
      </c>
      <c r="U34" s="24">
        <f t="shared" ref="U34:Z34" si="44">U12</f>
        <v>23895.681734000002</v>
      </c>
      <c r="V34" s="24">
        <f t="shared" si="44"/>
        <v>29106.837996000002</v>
      </c>
      <c r="W34" s="24">
        <f t="shared" si="44"/>
        <v>33130.644312000004</v>
      </c>
      <c r="X34" s="24">
        <f t="shared" si="44"/>
        <v>44273.304768999995</v>
      </c>
      <c r="Y34" s="24">
        <f t="shared" si="44"/>
        <v>62598.607510000002</v>
      </c>
      <c r="Z34" s="24">
        <f t="shared" si="44"/>
        <v>74147.180349999995</v>
      </c>
      <c r="AA34" s="23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</row>
    <row r="35" spans="1:74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S35" s="29" t="s">
        <v>156</v>
      </c>
      <c r="U35" s="23">
        <f t="shared" ref="U35:Z35" si="45">U13</f>
        <v>6660.0524720000003</v>
      </c>
      <c r="V35" s="23">
        <f t="shared" si="45"/>
        <v>7585.9694959999997</v>
      </c>
      <c r="W35" s="23">
        <f t="shared" si="45"/>
        <v>6398.3099240000001</v>
      </c>
      <c r="X35" s="23">
        <f t="shared" si="45"/>
        <v>10256.651496</v>
      </c>
      <c r="Y35" s="23">
        <f t="shared" si="45"/>
        <v>14063.01684</v>
      </c>
      <c r="Z35" s="23">
        <f t="shared" si="45"/>
        <v>15254.155003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</row>
    <row r="36" spans="1:74">
      <c r="A36" s="31" t="s">
        <v>145</v>
      </c>
      <c r="B36" t="s">
        <v>239</v>
      </c>
      <c r="C36" s="23">
        <f>VLOOKUP($B36,reporting_base!$A$2:$AK$154,'Tab-reporting_baseline'!C$1,FALSE)</f>
        <v>1844</v>
      </c>
      <c r="D36" s="23">
        <f>VLOOKUP($B36,reporting_base!$A$2:$AK$154,'Tab-reporting_baseline'!D$1,FALSE)</f>
        <v>1844</v>
      </c>
      <c r="E36" s="23">
        <f>VLOOKUP($B36,reporting_base!$A$2:$AK$154,'Tab-reporting_baseline'!E$1,FALSE)</f>
        <v>1844</v>
      </c>
      <c r="F36" s="23">
        <f>VLOOKUP($B36,reporting_base!$A$2:$AK$154,'Tab-reporting_baseline'!F$1,FALSE)</f>
        <v>1844</v>
      </c>
      <c r="G36" s="23">
        <f>VLOOKUP($B36,reporting_base!$A$2:$AK$154,'Tab-reporting_baseline'!G$1,FALSE)</f>
        <v>1844</v>
      </c>
      <c r="H36" s="23">
        <f>VLOOKUP($B36,reporting_base!$A$2:$AK$154,'Tab-reporting_baseline'!H$1,FALSE)</f>
        <v>1844</v>
      </c>
      <c r="I36" s="10">
        <f>H36/C36-1</f>
        <v>0</v>
      </c>
      <c r="J36" s="10"/>
      <c r="K36" s="10"/>
      <c r="L36" s="10"/>
      <c r="M36" s="10"/>
      <c r="N36" s="10"/>
      <c r="O36" s="10"/>
      <c r="P36" s="10"/>
      <c r="Q36" s="10"/>
      <c r="S36" s="29" t="s">
        <v>157</v>
      </c>
      <c r="T36" s="9"/>
      <c r="U36" s="23">
        <f t="shared" ref="U36:Z36" si="46">U14</f>
        <v>6279.2962379999999</v>
      </c>
      <c r="V36" s="23">
        <f t="shared" si="46"/>
        <v>8078.544484</v>
      </c>
      <c r="W36" s="23">
        <f t="shared" si="46"/>
        <v>7902.0369179999998</v>
      </c>
      <c r="X36" s="23">
        <f t="shared" si="46"/>
        <v>9978.4582570000002</v>
      </c>
      <c r="Y36" s="23">
        <f t="shared" si="46"/>
        <v>14173.067407999999</v>
      </c>
      <c r="Z36" s="23">
        <f t="shared" si="46"/>
        <v>14530.809883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</row>
    <row r="37" spans="1:74">
      <c r="A37" s="31" t="s">
        <v>153</v>
      </c>
      <c r="B37" s="9"/>
      <c r="C37" s="23">
        <f>C28-SUM(C29,C35,C36)</f>
        <v>17</v>
      </c>
      <c r="D37" s="23">
        <f t="shared" ref="D37:H37" si="47">D28-SUM(D29,D35,D36)</f>
        <v>19.041388500000267</v>
      </c>
      <c r="E37" s="23">
        <f t="shared" si="47"/>
        <v>20.536751000000095</v>
      </c>
      <c r="F37" s="23">
        <f t="shared" si="47"/>
        <v>22.572162200000093</v>
      </c>
      <c r="G37" s="23">
        <f t="shared" si="47"/>
        <v>27.268169899999975</v>
      </c>
      <c r="H37" s="23">
        <f t="shared" si="47"/>
        <v>32.941153999999642</v>
      </c>
      <c r="I37" s="10"/>
      <c r="J37" s="10"/>
      <c r="K37" s="10"/>
      <c r="L37" s="10"/>
      <c r="M37" s="10"/>
      <c r="N37" s="10"/>
      <c r="O37" s="10"/>
      <c r="P37" s="10"/>
      <c r="Q37" s="10"/>
      <c r="S37" s="52" t="s">
        <v>158</v>
      </c>
      <c r="T37" s="26"/>
      <c r="U37" s="53">
        <f t="shared" ref="U37:Z37" si="48">U15</f>
        <v>10956.333016800001</v>
      </c>
      <c r="V37" s="53">
        <f t="shared" si="48"/>
        <v>13442.324021599999</v>
      </c>
      <c r="W37" s="53">
        <f t="shared" si="48"/>
        <v>18830.297466800002</v>
      </c>
      <c r="X37" s="53">
        <f t="shared" si="48"/>
        <v>24038.1950124</v>
      </c>
      <c r="Y37" s="53">
        <f t="shared" si="48"/>
        <v>34362.523267000004</v>
      </c>
      <c r="Z37" s="53">
        <f t="shared" si="48"/>
        <v>44362.215474999997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</row>
    <row r="38" spans="1:74">
      <c r="A38" s="21" t="s">
        <v>259</v>
      </c>
      <c r="B38" s="26"/>
      <c r="C38" s="25">
        <f>C29+C35+C36+C37</f>
        <v>3208</v>
      </c>
      <c r="D38" s="25">
        <f t="shared" ref="D38:H38" si="49">D29+D35+D36+D37</f>
        <v>3211.8467595000002</v>
      </c>
      <c r="E38" s="25">
        <f t="shared" si="49"/>
        <v>3198.1548699999998</v>
      </c>
      <c r="F38" s="25">
        <f t="shared" si="49"/>
        <v>3198.0046911999998</v>
      </c>
      <c r="G38" s="25">
        <f t="shared" si="49"/>
        <v>3232.4388979</v>
      </c>
      <c r="H38" s="25">
        <f t="shared" si="49"/>
        <v>3270.4064719999997</v>
      </c>
      <c r="I38" s="10"/>
      <c r="J38" s="10"/>
      <c r="K38" s="10"/>
      <c r="L38" s="10"/>
      <c r="M38" s="10"/>
      <c r="N38" s="10"/>
      <c r="O38" s="10"/>
      <c r="P38" s="10"/>
      <c r="Q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</row>
    <row r="39" spans="1:74">
      <c r="A39" s="16" t="s">
        <v>299</v>
      </c>
      <c r="B39" s="10"/>
      <c r="C39" s="25">
        <f>SUM(C30:C32,C35)</f>
        <v>0</v>
      </c>
      <c r="D39" s="25">
        <f t="shared" ref="D39:H39" si="50">SUM(D30:D32,D35)</f>
        <v>0</v>
      </c>
      <c r="E39" s="25">
        <f t="shared" si="50"/>
        <v>0</v>
      </c>
      <c r="F39" s="25">
        <f t="shared" si="50"/>
        <v>0</v>
      </c>
      <c r="G39" s="25">
        <f t="shared" si="50"/>
        <v>0</v>
      </c>
      <c r="H39" s="25">
        <f t="shared" si="50"/>
        <v>0</v>
      </c>
      <c r="I39" s="10"/>
      <c r="J39" s="10"/>
      <c r="K39" s="10"/>
      <c r="L39" s="10"/>
      <c r="M39" s="10"/>
      <c r="N39" s="10"/>
      <c r="O39" s="10"/>
      <c r="P39" s="10"/>
      <c r="Q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</row>
    <row r="40" spans="1:7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</row>
    <row r="41" spans="1:74" ht="15.75">
      <c r="A41" s="9"/>
      <c r="B41" s="9"/>
      <c r="C41" s="85" t="s">
        <v>0</v>
      </c>
      <c r="D41" s="86"/>
      <c r="E41" s="86"/>
      <c r="F41" s="86"/>
      <c r="G41" s="86"/>
      <c r="H41" s="87"/>
      <c r="I41" s="10"/>
      <c r="J41" s="10"/>
      <c r="K41" s="10"/>
      <c r="L41" s="10"/>
      <c r="M41" s="10"/>
      <c r="N41" s="10"/>
      <c r="O41" s="10"/>
      <c r="P41" s="10"/>
      <c r="Q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</row>
    <row r="42" spans="1:74" ht="15.95" customHeight="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</row>
    <row r="43" spans="1:74">
      <c r="A43" s="20" t="s">
        <v>265</v>
      </c>
      <c r="B43" s="9" t="s">
        <v>93</v>
      </c>
      <c r="C43" s="23">
        <f>VLOOKUP($B43,reporting_base!$A$2:$AK$154,'Tab-reporting_baseline'!C$1,FALSE)</f>
        <v>412.76329629999998</v>
      </c>
      <c r="D43" s="23">
        <f>VLOOKUP($B43,reporting_base!$A$2:$AK$154,'Tab-reporting_baseline'!D$1,FALSE)</f>
        <v>459.0903126</v>
      </c>
      <c r="E43" s="23">
        <f>VLOOKUP($B43,reporting_base!$A$2:$AK$154,'Tab-reporting_baseline'!E$1,FALSE)</f>
        <v>537.34097729999996</v>
      </c>
      <c r="F43" s="23">
        <f>VLOOKUP($B43,reporting_base!$A$2:$AK$154,'Tab-reporting_baseline'!F$1,FALSE)</f>
        <v>328.85080499999998</v>
      </c>
      <c r="G43" s="23">
        <f>VLOOKUP($B43,reporting_base!$A$2:$AK$154,'Tab-reporting_baseline'!G$1,FALSE)</f>
        <v>207.22888499999999</v>
      </c>
      <c r="H43" s="23">
        <f>VLOOKUP($B43,reporting_base!$A$2:$AK$154,'Tab-reporting_baseline'!H$1,FALSE)</f>
        <v>216.92348519999999</v>
      </c>
      <c r="I43" s="10"/>
      <c r="J43" s="10"/>
      <c r="K43" s="10"/>
      <c r="L43" s="10"/>
      <c r="M43" s="10"/>
      <c r="N43" s="10"/>
      <c r="O43" s="10"/>
      <c r="P43" s="10"/>
      <c r="Q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</row>
    <row r="44" spans="1:74">
      <c r="A44" s="16" t="s">
        <v>257</v>
      </c>
      <c r="B44" s="9" t="s">
        <v>268</v>
      </c>
      <c r="C44" s="23">
        <f>VLOOKUP($B44,reporting_base!$A$2:$AK$154,'Tab-reporting_baseline'!C$1,FALSE)</f>
        <v>1935.063719</v>
      </c>
      <c r="D44" s="23">
        <f>VLOOKUP($B44,reporting_base!$A$2:$AK$154,'Tab-reporting_baseline'!D$1,FALSE)</f>
        <v>2210.0221489999999</v>
      </c>
      <c r="E44" s="23">
        <f>VLOOKUP($B44,reporting_base!$A$2:$AK$154,'Tab-reporting_baseline'!E$1,FALSE)</f>
        <v>1719.6635679999999</v>
      </c>
      <c r="F44" s="23">
        <f>VLOOKUP($B44,reporting_base!$A$2:$AK$154,'Tab-reporting_baseline'!F$1,FALSE)</f>
        <v>3266.9659230000002</v>
      </c>
      <c r="G44" s="23">
        <f>VLOOKUP($B44,reporting_base!$A$2:$AK$154,'Tab-reporting_baseline'!G$1,FALSE)</f>
        <v>4709.3647099999998</v>
      </c>
      <c r="H44" s="23">
        <f>VLOOKUP($B44,reporting_base!$A$2:$AK$154,'Tab-reporting_baseline'!H$1,FALSE)</f>
        <v>5112.985068</v>
      </c>
      <c r="I44" s="10"/>
      <c r="J44" s="10"/>
      <c r="K44" s="10"/>
      <c r="L44" s="10"/>
      <c r="M44" s="10"/>
      <c r="N44" s="10"/>
      <c r="O44" s="10"/>
      <c r="P44" s="10"/>
      <c r="Q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</row>
    <row r="45" spans="1:74">
      <c r="A45" s="21" t="s">
        <v>284</v>
      </c>
      <c r="B45" s="21"/>
      <c r="C45" s="25">
        <f>C43+C44</f>
        <v>2347.8270152999999</v>
      </c>
      <c r="D45" s="25">
        <f t="shared" ref="D45:H45" si="51">D43+D44</f>
        <v>2669.1124615999997</v>
      </c>
      <c r="E45" s="25">
        <f t="shared" si="51"/>
        <v>2257.0045452999998</v>
      </c>
      <c r="F45" s="25">
        <f t="shared" si="51"/>
        <v>3595.8167280000002</v>
      </c>
      <c r="G45" s="25">
        <f t="shared" si="51"/>
        <v>4916.5935950000003</v>
      </c>
      <c r="H45" s="25">
        <f t="shared" si="51"/>
        <v>5329.9085531999999</v>
      </c>
      <c r="I45" s="10"/>
      <c r="J45" s="10"/>
      <c r="K45" s="10"/>
      <c r="L45" s="10"/>
      <c r="M45" s="10"/>
      <c r="N45" s="10"/>
      <c r="O45" s="10"/>
      <c r="P45" s="10"/>
      <c r="Q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</row>
    <row r="46" spans="1:74">
      <c r="A46" s="16" t="s">
        <v>258</v>
      </c>
      <c r="B46" s="10" t="s">
        <v>231</v>
      </c>
      <c r="C46" s="23">
        <f>VLOOKUP($B46,reporting_base!$A$2:$AK$154,'Tab-reporting_baseline'!C$1,FALSE)</f>
        <v>1201.7382500000001</v>
      </c>
      <c r="D46" s="23">
        <f>VLOOKUP($B46,reporting_base!$A$2:$AK$154,'Tab-reporting_baseline'!D$1,FALSE)</f>
        <v>1562.1222479999999</v>
      </c>
      <c r="E46" s="23">
        <f>VLOOKUP($B46,reporting_base!$A$2:$AK$154,'Tab-reporting_baseline'!E$1,FALSE)</f>
        <v>1488.3000440000001</v>
      </c>
      <c r="F46" s="23">
        <f>VLOOKUP($B46,reporting_base!$A$2:$AK$154,'Tab-reporting_baseline'!F$1,FALSE)</f>
        <v>1856.2068059999999</v>
      </c>
      <c r="G46" s="23">
        <f>VLOOKUP($B46,reporting_base!$A$2:$AK$154,'Tab-reporting_baseline'!G$1,FALSE)</f>
        <v>2456.4800799999998</v>
      </c>
      <c r="H46" s="23">
        <f>VLOOKUP($B46,reporting_base!$A$2:$AK$154,'Tab-reporting_baseline'!H$1,FALSE)</f>
        <v>2778.8917219999998</v>
      </c>
      <c r="I46" s="10"/>
      <c r="J46" s="10"/>
      <c r="K46" s="10"/>
      <c r="L46" s="10"/>
      <c r="M46" s="10"/>
      <c r="N46" s="10"/>
      <c r="O46" s="10"/>
      <c r="P46" s="10"/>
      <c r="Q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</row>
    <row r="47" spans="1:74">
      <c r="A47" s="30" t="s">
        <v>141</v>
      </c>
      <c r="B47" s="10" t="s">
        <v>73</v>
      </c>
      <c r="C47" s="23">
        <f>VLOOKUP($B47,reporting_base!$A$2:$AK$154,'Tab-reporting_baseline'!C$1,FALSE)</f>
        <v>528.4202659</v>
      </c>
      <c r="D47" s="23">
        <f>VLOOKUP($B47,reporting_base!$A$2:$AK$154,'Tab-reporting_baseline'!D$1,FALSE)</f>
        <v>696.62061010000002</v>
      </c>
      <c r="E47" s="23">
        <f>VLOOKUP($B47,reporting_base!$A$2:$AK$154,'Tab-reporting_baseline'!E$1,FALSE)</f>
        <v>686.26353570000003</v>
      </c>
      <c r="F47" s="23">
        <f>VLOOKUP($B47,reporting_base!$A$2:$AK$154,'Tab-reporting_baseline'!F$1,FALSE)</f>
        <v>864.64822249999997</v>
      </c>
      <c r="G47" s="23">
        <f>VLOOKUP($B47,reporting_base!$A$2:$AK$154,'Tab-reporting_baseline'!G$1,FALSE)</f>
        <v>1118.6333689999999</v>
      </c>
      <c r="H47" s="23">
        <f>VLOOKUP($B47,reporting_base!$A$2:$AK$154,'Tab-reporting_baseline'!H$1,FALSE)</f>
        <v>1231.275382</v>
      </c>
      <c r="I47" s="10"/>
      <c r="J47" s="10"/>
      <c r="K47" s="10"/>
      <c r="L47" s="10"/>
      <c r="M47" s="10"/>
      <c r="N47" s="10"/>
      <c r="O47" s="10"/>
      <c r="P47" s="10"/>
      <c r="Q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</row>
    <row r="48" spans="1:74">
      <c r="A48" s="30" t="s">
        <v>142</v>
      </c>
      <c r="B48" s="10" t="s">
        <v>74</v>
      </c>
      <c r="C48" s="23">
        <f>VLOOKUP($B48,reporting_base!$A$2:$AK$154,'Tab-reporting_baseline'!C$1,FALSE)</f>
        <v>383.52089660000001</v>
      </c>
      <c r="D48" s="23">
        <f>VLOOKUP($B48,reporting_base!$A$2:$AK$154,'Tab-reporting_baseline'!D$1,FALSE)</f>
        <v>514.19688550000001</v>
      </c>
      <c r="E48" s="23">
        <f>VLOOKUP($B48,reporting_base!$A$2:$AK$154,'Tab-reporting_baseline'!E$1,FALSE)</f>
        <v>501.28227809999998</v>
      </c>
      <c r="F48" s="23">
        <f>VLOOKUP($B48,reporting_base!$A$2:$AK$154,'Tab-reporting_baseline'!F$1,FALSE)</f>
        <v>657.04743810000002</v>
      </c>
      <c r="G48" s="23">
        <f>VLOOKUP($B48,reporting_base!$A$2:$AK$154,'Tab-reporting_baseline'!G$1,FALSE)</f>
        <v>906.17880149999996</v>
      </c>
      <c r="H48" s="23">
        <f>VLOOKUP($B48,reporting_base!$A$2:$AK$154,'Tab-reporting_baseline'!H$1,FALSE)</f>
        <v>1073.733739</v>
      </c>
      <c r="I48" s="10"/>
      <c r="J48" s="10"/>
      <c r="K48" s="10"/>
      <c r="L48" s="10"/>
      <c r="M48" s="10"/>
      <c r="N48" s="10"/>
      <c r="O48" s="10"/>
      <c r="P48" s="10"/>
      <c r="Q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</row>
    <row r="49" spans="1:74">
      <c r="A49" s="30" t="s">
        <v>143</v>
      </c>
      <c r="B49" s="10" t="s">
        <v>75</v>
      </c>
      <c r="C49" s="23">
        <f>VLOOKUP($B49,reporting_base!$A$2:$AK$154,'Tab-reporting_baseline'!C$1,FALSE)</f>
        <v>255.19935469999999</v>
      </c>
      <c r="D49" s="23">
        <f>VLOOKUP($B49,reporting_base!$A$2:$AK$154,'Tab-reporting_baseline'!D$1,FALSE)</f>
        <v>308.28628279999998</v>
      </c>
      <c r="E49" s="23">
        <f>VLOOKUP($B49,reporting_base!$A$2:$AK$154,'Tab-reporting_baseline'!E$1,FALSE)</f>
        <v>253.81267410000001</v>
      </c>
      <c r="F49" s="23">
        <f>VLOOKUP($B49,reporting_base!$A$2:$AK$154,'Tab-reporting_baseline'!F$1,FALSE)</f>
        <v>273.77629949999999</v>
      </c>
      <c r="G49" s="23">
        <f>VLOOKUP($B49,reporting_base!$A$2:$AK$154,'Tab-reporting_baseline'!G$1,FALSE)</f>
        <v>338.41496219999999</v>
      </c>
      <c r="H49" s="23">
        <f>VLOOKUP($B49,reporting_base!$A$2:$AK$154,'Tab-reporting_baseline'!H$1,FALSE)</f>
        <v>355.39256390000003</v>
      </c>
      <c r="I49" s="10"/>
      <c r="J49" s="10"/>
      <c r="K49" s="10"/>
      <c r="L49" s="10"/>
      <c r="M49" s="10"/>
      <c r="N49" s="10"/>
      <c r="O49" s="10"/>
      <c r="P49" s="10"/>
      <c r="Q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</row>
    <row r="50" spans="1:74">
      <c r="A50" s="30" t="s">
        <v>185</v>
      </c>
      <c r="B50" s="10" t="s">
        <v>76</v>
      </c>
      <c r="C50" s="23">
        <f>VLOOKUP($B50,reporting_base!$A$2:$AK$154,'Tab-reporting_baseline'!C$1,FALSE)</f>
        <v>16.827941209999999</v>
      </c>
      <c r="D50" s="23">
        <f>VLOOKUP($B50,reporting_base!$A$2:$AK$154,'Tab-reporting_baseline'!D$1,FALSE)</f>
        <v>18.630176819999999</v>
      </c>
      <c r="E50" s="23">
        <f>VLOOKUP($B50,reporting_base!$A$2:$AK$154,'Tab-reporting_baseline'!E$1,FALSE)</f>
        <v>16.30591553</v>
      </c>
      <c r="F50" s="23">
        <f>VLOOKUP($B50,reporting_base!$A$2:$AK$154,'Tab-reporting_baseline'!F$1,FALSE)</f>
        <v>17.361161979999999</v>
      </c>
      <c r="G50" s="23">
        <f>VLOOKUP($B50,reporting_base!$A$2:$AK$154,'Tab-reporting_baseline'!G$1,FALSE)</f>
        <v>28.520940289999999</v>
      </c>
      <c r="H50" s="23">
        <f>VLOOKUP($B50,reporting_base!$A$2:$AK$154,'Tab-reporting_baseline'!H$1,FALSE)</f>
        <v>37.42682568</v>
      </c>
      <c r="I50" s="10"/>
      <c r="J50" s="10"/>
      <c r="K50" s="10"/>
      <c r="L50" s="10"/>
      <c r="M50" s="10"/>
      <c r="N50" s="10"/>
      <c r="O50" s="10"/>
      <c r="P50" s="10"/>
      <c r="Q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</row>
    <row r="51" spans="1:74">
      <c r="A51" s="30" t="s">
        <v>140</v>
      </c>
      <c r="B51" s="10" t="s">
        <v>77</v>
      </c>
      <c r="C51" s="23">
        <f>VLOOKUP($B51,reporting_base!$A$2:$AK$154,'Tab-reporting_baseline'!C$1,FALSE)</f>
        <v>17.76979171</v>
      </c>
      <c r="D51" s="23">
        <f>VLOOKUP($B51,reporting_base!$A$2:$AK$154,'Tab-reporting_baseline'!D$1,FALSE)</f>
        <v>24.3882923</v>
      </c>
      <c r="E51" s="23">
        <f>VLOOKUP($B51,reporting_base!$A$2:$AK$154,'Tab-reporting_baseline'!E$1,FALSE)</f>
        <v>30.635641</v>
      </c>
      <c r="F51" s="23">
        <f>VLOOKUP($B51,reporting_base!$A$2:$AK$154,'Tab-reporting_baseline'!F$1,FALSE)</f>
        <v>43.373684189999999</v>
      </c>
      <c r="G51" s="23">
        <f>VLOOKUP($B51,reporting_base!$A$2:$AK$154,'Tab-reporting_baseline'!G$1,FALSE)</f>
        <v>64.732006679999998</v>
      </c>
      <c r="H51" s="23">
        <f>VLOOKUP($B51,reporting_base!$A$2:$AK$154,'Tab-reporting_baseline'!H$1,FALSE)</f>
        <v>81.063211589999995</v>
      </c>
      <c r="I51" s="10"/>
      <c r="J51" s="10"/>
      <c r="K51" s="10"/>
      <c r="L51" s="10"/>
      <c r="M51" s="10"/>
      <c r="N51" s="10"/>
      <c r="O51" s="10"/>
      <c r="P51" s="10"/>
      <c r="Q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</row>
    <row r="52" spans="1:74">
      <c r="A52" s="31" t="s">
        <v>144</v>
      </c>
      <c r="B52" s="9" t="s">
        <v>235</v>
      </c>
      <c r="C52" s="23">
        <f>VLOOKUP($B52,reporting_base!$A$2:$AK$154,'Tab-reporting_baseline'!C$1,FALSE)</f>
        <v>1109.2441289999999</v>
      </c>
      <c r="D52" s="23">
        <f>VLOOKUP($B52,reporting_base!$A$2:$AK$154,'Tab-reporting_baseline'!D$1,FALSE)</f>
        <v>1070.1455779999999</v>
      </c>
      <c r="E52" s="23">
        <f>VLOOKUP($B52,reporting_base!$A$2:$AK$154,'Tab-reporting_baseline'!E$1,FALSE)</f>
        <v>731.85986479999997</v>
      </c>
      <c r="F52" s="23">
        <f>VLOOKUP($B52,reporting_base!$A$2:$AK$154,'Tab-reporting_baseline'!F$1,FALSE)</f>
        <v>1702.7652860000001</v>
      </c>
      <c r="G52" s="23">
        <f>VLOOKUP($B52,reporting_base!$A$2:$AK$154,'Tab-reporting_baseline'!G$1,FALSE)</f>
        <v>2423.2688800000001</v>
      </c>
      <c r="H52" s="23">
        <f>VLOOKUP($B52,reporting_base!$A$2:$AK$154,'Tab-reporting_baseline'!H$1,FALSE)</f>
        <v>2514.1721950000001</v>
      </c>
      <c r="I52" s="10"/>
      <c r="J52" s="10"/>
      <c r="K52" s="10"/>
      <c r="L52" s="10"/>
      <c r="M52" s="10"/>
      <c r="N52" s="10"/>
      <c r="O52" s="10"/>
      <c r="P52" s="10"/>
      <c r="Q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</row>
    <row r="53" spans="1:74">
      <c r="A53" s="31" t="s">
        <v>145</v>
      </c>
      <c r="B53" s="10" t="s">
        <v>240</v>
      </c>
      <c r="C53" s="23">
        <f>VLOOKUP($B53,reporting_base!$A$2:$AK$154,'Tab-reporting_baseline'!C$1,FALSE)</f>
        <v>36.844636059999999</v>
      </c>
      <c r="D53" s="23">
        <f>VLOOKUP($B53,reporting_base!$A$2:$AK$154,'Tab-reporting_baseline'!D$1,FALSE)</f>
        <v>36.844636059999999</v>
      </c>
      <c r="E53" s="23">
        <f>VLOOKUP($B53,reporting_base!$A$2:$AK$154,'Tab-reporting_baseline'!E$1,FALSE)</f>
        <v>36.844636059999999</v>
      </c>
      <c r="F53" s="23">
        <f>VLOOKUP($B53,reporting_base!$A$2:$AK$154,'Tab-reporting_baseline'!F$1,FALSE)</f>
        <v>36.844636059999999</v>
      </c>
      <c r="G53" s="23">
        <f>VLOOKUP($B53,reporting_base!$A$2:$AK$154,'Tab-reporting_baseline'!G$1,FALSE)</f>
        <v>36.844636059999999</v>
      </c>
      <c r="H53" s="23">
        <f>VLOOKUP($B53,reporting_base!$A$2:$AK$154,'Tab-reporting_baseline'!H$1,FALSE)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</row>
    <row r="54" spans="1:74">
      <c r="A54" s="31" t="s">
        <v>153</v>
      </c>
      <c r="B54" s="9"/>
      <c r="C54" s="37"/>
      <c r="D54" s="37"/>
      <c r="E54" s="37"/>
      <c r="F54" s="37"/>
      <c r="G54" s="37"/>
      <c r="H54" s="37"/>
      <c r="I54" s="10"/>
      <c r="J54" s="10"/>
      <c r="K54" s="10"/>
      <c r="L54" s="10"/>
      <c r="M54" s="10"/>
      <c r="N54" s="10"/>
      <c r="O54" s="10"/>
      <c r="P54" s="10"/>
      <c r="Q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</row>
    <row r="55" spans="1:74">
      <c r="A55" s="21" t="s">
        <v>259</v>
      </c>
      <c r="B55" s="26"/>
      <c r="C55" s="25">
        <f>C46+C52+C53+C54</f>
        <v>2347.8270150600001</v>
      </c>
      <c r="D55" s="25">
        <f t="shared" ref="D55:H55" si="52">D46+D52+D53+D54</f>
        <v>2669.1124620599999</v>
      </c>
      <c r="E55" s="25">
        <f t="shared" si="52"/>
        <v>2257.0045448600004</v>
      </c>
      <c r="F55" s="25">
        <f t="shared" si="52"/>
        <v>3595.8167280600001</v>
      </c>
      <c r="G55" s="25">
        <f t="shared" si="52"/>
        <v>4916.59359606</v>
      </c>
      <c r="H55" s="25">
        <f t="shared" si="52"/>
        <v>5329.9085530599996</v>
      </c>
      <c r="I55" s="10"/>
      <c r="J55" s="10"/>
      <c r="K55" s="10"/>
      <c r="L55" s="10"/>
      <c r="M55" s="10"/>
      <c r="N55" s="10"/>
      <c r="O55" s="10"/>
      <c r="P55" s="10"/>
      <c r="Q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</row>
    <row r="56" spans="1:74">
      <c r="A56" s="16" t="s">
        <v>299</v>
      </c>
      <c r="B56" s="10"/>
      <c r="C56" s="25">
        <f>SUM(C47:C49,C52)</f>
        <v>2276.3846462000001</v>
      </c>
      <c r="D56" s="25">
        <f t="shared" ref="D56:H56" si="53">SUM(D47:D49,D52)</f>
        <v>2589.2493563999997</v>
      </c>
      <c r="E56" s="25">
        <f t="shared" si="53"/>
        <v>2173.2183526999997</v>
      </c>
      <c r="F56" s="25">
        <f t="shared" si="53"/>
        <v>3498.2372461</v>
      </c>
      <c r="G56" s="25">
        <f t="shared" si="53"/>
        <v>4786.4960126999995</v>
      </c>
      <c r="H56" s="25">
        <f t="shared" si="53"/>
        <v>5174.5738799000001</v>
      </c>
      <c r="I56" s="10"/>
      <c r="J56" s="10"/>
      <c r="K56" s="10"/>
      <c r="L56" s="10"/>
      <c r="M56" s="10"/>
      <c r="N56" s="10"/>
      <c r="O56" s="10"/>
      <c r="P56" s="10"/>
      <c r="Q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</row>
    <row r="57" spans="1:7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</row>
    <row r="58" spans="1:74" ht="15.75">
      <c r="A58" s="9"/>
      <c r="B58" s="9"/>
      <c r="C58" s="85" t="s">
        <v>0</v>
      </c>
      <c r="D58" s="86"/>
      <c r="E58" s="86"/>
      <c r="F58" s="86"/>
      <c r="G58" s="86"/>
      <c r="H58" s="87"/>
      <c r="I58" s="10"/>
      <c r="J58" s="10"/>
      <c r="K58" s="10"/>
      <c r="L58" s="10"/>
      <c r="M58" s="10"/>
      <c r="N58" s="10"/>
      <c r="O58" s="10"/>
      <c r="P58" s="10"/>
      <c r="Q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</row>
    <row r="59" spans="1:74" ht="20.100000000000001" customHeight="1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</row>
    <row r="60" spans="1:74">
      <c r="A60" s="20" t="s">
        <v>265</v>
      </c>
      <c r="B60" s="9" t="s">
        <v>94</v>
      </c>
      <c r="C60" s="23">
        <f>VLOOKUP($B60,reporting_base!$A$2:$AK$154,'Tab-reporting_baseline'!C$1,FALSE)</f>
        <v>767.0073496</v>
      </c>
      <c r="D60" s="23">
        <f>VLOOKUP($B60,reporting_base!$A$2:$AK$154,'Tab-reporting_baseline'!D$1,FALSE)</f>
        <v>786.82558589999996</v>
      </c>
      <c r="E60" s="23">
        <f>VLOOKUP($B60,reporting_base!$A$2:$AK$154,'Tab-reporting_baseline'!E$1,FALSE)</f>
        <v>758.99565719999998</v>
      </c>
      <c r="F60" s="23">
        <f>VLOOKUP($B60,reporting_base!$A$2:$AK$154,'Tab-reporting_baseline'!F$1,FALSE)</f>
        <v>841.92667470000004</v>
      </c>
      <c r="G60" s="23">
        <f>VLOOKUP($B60,reporting_base!$A$2:$AK$154,'Tab-reporting_baseline'!G$1,FALSE)</f>
        <v>772.38286740000001</v>
      </c>
      <c r="H60" s="23">
        <f>VLOOKUP($B60,reporting_base!$A$2:$AK$154,'Tab-reporting_baseline'!H$1,FALSE)</f>
        <v>725.97689730000002</v>
      </c>
      <c r="I60" s="10"/>
      <c r="J60" s="10"/>
      <c r="K60" s="10"/>
      <c r="L60" s="10"/>
      <c r="M60" s="10"/>
      <c r="N60" s="10"/>
      <c r="O60" s="10"/>
      <c r="P60" s="10"/>
      <c r="Q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</row>
    <row r="61" spans="1:74">
      <c r="A61" s="16" t="s">
        <v>257</v>
      </c>
      <c r="B61" s="9" t="s">
        <v>272</v>
      </c>
      <c r="C61" s="23">
        <f>VLOOKUP($B61,reporting_base!$A$2:$AK$154,'Tab-reporting_baseline'!C$1,FALSE)</f>
        <v>2158.9362809999998</v>
      </c>
      <c r="D61" s="23">
        <f>VLOOKUP($B61,reporting_base!$A$2:$AK$154,'Tab-reporting_baseline'!D$1,FALSE)</f>
        <v>2755.6791069999999</v>
      </c>
      <c r="E61" s="23">
        <f>VLOOKUP($B61,reporting_base!$A$2:$AK$154,'Tab-reporting_baseline'!E$1,FALSE)</f>
        <v>2723.0239459999998</v>
      </c>
      <c r="F61" s="23">
        <f>VLOOKUP($B61,reporting_base!$A$2:$AK$154,'Tab-reporting_baseline'!F$1,FALSE)</f>
        <v>3351.6348459999999</v>
      </c>
      <c r="G61" s="23">
        <f>VLOOKUP($B61,reporting_base!$A$2:$AK$154,'Tab-reporting_baseline'!G$1,FALSE)</f>
        <v>4858.5748979999998</v>
      </c>
      <c r="H61" s="23">
        <f>VLOOKUP($B61,reporting_base!$A$2:$AK$154,'Tab-reporting_baseline'!H$1,FALSE)</f>
        <v>5027.5709999999999</v>
      </c>
      <c r="I61" s="10"/>
      <c r="J61" s="10"/>
      <c r="K61" s="10"/>
      <c r="L61" s="10"/>
      <c r="M61" s="10"/>
      <c r="N61" s="10"/>
      <c r="O61" s="10"/>
      <c r="P61" s="10"/>
      <c r="Q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</row>
    <row r="62" spans="1:74">
      <c r="A62" s="21" t="s">
        <v>284</v>
      </c>
      <c r="B62" s="21"/>
      <c r="C62" s="25">
        <f>C60+C61</f>
        <v>2925.9436305999998</v>
      </c>
      <c r="D62" s="25">
        <f t="shared" ref="D62:H62" si="54">D60+D61</f>
        <v>3542.5046929</v>
      </c>
      <c r="E62" s="25">
        <f t="shared" si="54"/>
        <v>3482.0196031999999</v>
      </c>
      <c r="F62" s="25">
        <f t="shared" si="54"/>
        <v>4193.5615207000001</v>
      </c>
      <c r="G62" s="25">
        <f t="shared" si="54"/>
        <v>5630.9577653999995</v>
      </c>
      <c r="H62" s="25">
        <f t="shared" si="54"/>
        <v>5753.5478972999999</v>
      </c>
      <c r="I62" s="10"/>
      <c r="J62" s="10"/>
      <c r="K62" s="10"/>
      <c r="L62" s="10"/>
      <c r="M62" s="10"/>
      <c r="N62" s="10"/>
      <c r="O62" s="10"/>
      <c r="P62" s="10"/>
      <c r="Q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</row>
    <row r="63" spans="1:74">
      <c r="A63" s="16" t="s">
        <v>258</v>
      </c>
      <c r="B63" s="10" t="s">
        <v>232</v>
      </c>
      <c r="C63" s="23">
        <f>VLOOKUP($B63,reporting_base!$A$2:$AK$154,'Tab-reporting_baseline'!C$1,FALSE)</f>
        <v>1609.7706459999999</v>
      </c>
      <c r="D63" s="23">
        <f>VLOOKUP($B63,reporting_base!$A$2:$AK$154,'Tab-reporting_baseline'!D$1,FALSE)</f>
        <v>1969.484504</v>
      </c>
      <c r="E63" s="23">
        <f>VLOOKUP($B63,reporting_base!$A$2:$AK$154,'Tab-reporting_baseline'!E$1,FALSE)</f>
        <v>2089.935504</v>
      </c>
      <c r="F63" s="23">
        <f>VLOOKUP($B63,reporting_base!$A$2:$AK$154,'Tab-reporting_baseline'!F$1,FALSE)</f>
        <v>2550.268654</v>
      </c>
      <c r="G63" s="23">
        <f>VLOOKUP($B63,reporting_base!$A$2:$AK$154,'Tab-reporting_baseline'!G$1,FALSE)</f>
        <v>3715.003733</v>
      </c>
      <c r="H63" s="23">
        <f>VLOOKUP($B63,reporting_base!$A$2:$AK$154,'Tab-reporting_baseline'!H$1,FALSE)</f>
        <v>3736.3745530000001</v>
      </c>
      <c r="I63" s="10"/>
      <c r="J63" s="10"/>
      <c r="K63" s="10"/>
      <c r="L63" s="10"/>
      <c r="M63" s="10"/>
      <c r="N63" s="10"/>
      <c r="O63" s="10"/>
      <c r="P63" s="10"/>
      <c r="Q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</row>
    <row r="64" spans="1:74">
      <c r="A64" s="30" t="s">
        <v>141</v>
      </c>
      <c r="B64" s="10" t="s">
        <v>78</v>
      </c>
      <c r="C64" s="23">
        <f>VLOOKUP($B64,reporting_base!$A$2:$AK$154,'Tab-reporting_baseline'!C$1,FALSE)</f>
        <v>1284.6315030000001</v>
      </c>
      <c r="D64" s="23">
        <f>VLOOKUP($B64,reporting_base!$A$2:$AK$154,'Tab-reporting_baseline'!D$1,FALSE)</f>
        <v>1577.467087</v>
      </c>
      <c r="E64" s="23">
        <f>VLOOKUP($B64,reporting_base!$A$2:$AK$154,'Tab-reporting_baseline'!E$1,FALSE)</f>
        <v>1594.571668</v>
      </c>
      <c r="F64" s="23">
        <f>VLOOKUP($B64,reporting_base!$A$2:$AK$154,'Tab-reporting_baseline'!F$1,FALSE)</f>
        <v>1921.184111</v>
      </c>
      <c r="G64" s="23">
        <f>VLOOKUP($B64,reporting_base!$A$2:$AK$154,'Tab-reporting_baseline'!G$1,FALSE)</f>
        <v>2773.765359</v>
      </c>
      <c r="H64" s="23">
        <f>VLOOKUP($B64,reporting_base!$A$2:$AK$154,'Tab-reporting_baseline'!H$1,FALSE)</f>
        <v>2714.6949249999998</v>
      </c>
      <c r="I64" s="10"/>
      <c r="J64" s="10"/>
      <c r="K64" s="10"/>
      <c r="L64" s="10"/>
      <c r="M64" s="10"/>
      <c r="N64" s="10"/>
      <c r="O64" s="10"/>
      <c r="P64" s="10"/>
      <c r="Q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</row>
    <row r="65" spans="1:74">
      <c r="A65" s="30" t="s">
        <v>142</v>
      </c>
      <c r="B65" s="10" t="s">
        <v>79</v>
      </c>
      <c r="C65" s="23">
        <f>VLOOKUP($B65,reporting_base!$A$2:$AK$154,'Tab-reporting_baseline'!C$1,FALSE)</f>
        <v>11.434626509999999</v>
      </c>
      <c r="D65" s="23">
        <f>VLOOKUP($B65,reporting_base!$A$2:$AK$154,'Tab-reporting_baseline'!D$1,FALSE)</f>
        <v>12.36787805</v>
      </c>
      <c r="E65" s="23">
        <f>VLOOKUP($B65,reporting_base!$A$2:$AK$154,'Tab-reporting_baseline'!E$1,FALSE)</f>
        <v>10.758415919999999</v>
      </c>
      <c r="F65" s="23">
        <f>VLOOKUP($B65,reporting_base!$A$2:$AK$154,'Tab-reporting_baseline'!F$1,FALSE)</f>
        <v>11.96524166</v>
      </c>
      <c r="G65" s="23">
        <f>VLOOKUP($B65,reporting_base!$A$2:$AK$154,'Tab-reporting_baseline'!G$1,FALSE)</f>
        <v>19.540776000000001</v>
      </c>
      <c r="H65" s="23">
        <f>VLOOKUP($B65,reporting_base!$A$2:$AK$154,'Tab-reporting_baseline'!H$1,FALSE)</f>
        <v>25.623974350000001</v>
      </c>
      <c r="I65" s="10"/>
      <c r="J65" s="10"/>
      <c r="K65" s="10"/>
      <c r="L65" s="10"/>
      <c r="M65" s="10"/>
      <c r="N65" s="10"/>
      <c r="O65" s="10"/>
      <c r="P65" s="10"/>
      <c r="Q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</row>
    <row r="66" spans="1:74">
      <c r="A66" s="30" t="s">
        <v>143</v>
      </c>
      <c r="B66" s="10" t="s">
        <v>80</v>
      </c>
      <c r="C66" s="23">
        <f>VLOOKUP($B66,reporting_base!$A$2:$AK$154,'Tab-reporting_baseline'!C$1,FALSE)</f>
        <v>94.407346700000005</v>
      </c>
      <c r="D66" s="23">
        <f>VLOOKUP($B66,reporting_base!$A$2:$AK$154,'Tab-reporting_baseline'!D$1,FALSE)</f>
        <v>113.0194048</v>
      </c>
      <c r="E66" s="23">
        <f>VLOOKUP($B66,reporting_base!$A$2:$AK$154,'Tab-reporting_baseline'!E$1,FALSE)</f>
        <v>106.40294969999999</v>
      </c>
      <c r="F66" s="23">
        <f>VLOOKUP($B66,reporting_base!$A$2:$AK$154,'Tab-reporting_baseline'!F$1,FALSE)</f>
        <v>120.9486962</v>
      </c>
      <c r="G66" s="23">
        <f>VLOOKUP($B66,reporting_base!$A$2:$AK$154,'Tab-reporting_baseline'!G$1,FALSE)</f>
        <v>166.02453310000001</v>
      </c>
      <c r="H66" s="23">
        <f>VLOOKUP($B66,reporting_base!$A$2:$AK$154,'Tab-reporting_baseline'!H$1,FALSE)</f>
        <v>151.00371480000001</v>
      </c>
      <c r="I66" s="10"/>
      <c r="J66" s="10"/>
      <c r="K66" s="10"/>
      <c r="L66" s="10"/>
      <c r="M66" s="10"/>
      <c r="N66" s="10"/>
      <c r="O66" s="10"/>
      <c r="P66" s="10"/>
      <c r="Q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</row>
    <row r="67" spans="1:74">
      <c r="A67" s="30" t="s">
        <v>185</v>
      </c>
      <c r="B67" s="10" t="s">
        <v>81</v>
      </c>
      <c r="C67" s="23">
        <f>VLOOKUP($B67,reporting_base!$A$2:$AK$154,'Tab-reporting_baseline'!C$1,FALSE)</f>
        <v>0.18474214159999999</v>
      </c>
      <c r="D67" s="23">
        <f>VLOOKUP($B67,reporting_base!$A$2:$AK$154,'Tab-reporting_baseline'!D$1,FALSE)</f>
        <v>0.2580639274</v>
      </c>
      <c r="E67" s="23">
        <f>VLOOKUP($B67,reporting_base!$A$2:$AK$154,'Tab-reporting_baseline'!E$1,FALSE)</f>
        <v>0.3039305591</v>
      </c>
      <c r="F67" s="23">
        <f>VLOOKUP($B67,reporting_base!$A$2:$AK$154,'Tab-reporting_baseline'!F$1,FALSE)</f>
        <v>0.41509757000000003</v>
      </c>
      <c r="G67" s="23">
        <f>VLOOKUP($B67,reporting_base!$A$2:$AK$154,'Tab-reporting_baseline'!G$1,FALSE)</f>
        <v>0.62207079480000005</v>
      </c>
      <c r="H67" s="23">
        <f>VLOOKUP($B67,reporting_base!$A$2:$AK$154,'Tab-reporting_baseline'!H$1,FALSE)</f>
        <v>0.57619656149999998</v>
      </c>
      <c r="I67" s="10"/>
      <c r="J67" s="10"/>
      <c r="K67" s="10"/>
      <c r="L67" s="10"/>
      <c r="M67" s="10"/>
      <c r="N67" s="10"/>
      <c r="O67" s="10"/>
      <c r="P67" s="10"/>
      <c r="Q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</row>
    <row r="68" spans="1:74">
      <c r="A68" s="30" t="s">
        <v>140</v>
      </c>
      <c r="B68" s="10" t="s">
        <v>82</v>
      </c>
      <c r="C68" s="23">
        <f>VLOOKUP($B68,reporting_base!$A$2:$AK$154,'Tab-reporting_baseline'!C$1,FALSE)</f>
        <v>219.11242780000001</v>
      </c>
      <c r="D68" s="23">
        <f>VLOOKUP($B68,reporting_base!$A$2:$AK$154,'Tab-reporting_baseline'!D$1,FALSE)</f>
        <v>266.37207000000001</v>
      </c>
      <c r="E68" s="23">
        <f>VLOOKUP($B68,reporting_base!$A$2:$AK$154,'Tab-reporting_baseline'!E$1,FALSE)</f>
        <v>377.89854050000002</v>
      </c>
      <c r="F68" s="23">
        <f>VLOOKUP($B68,reporting_base!$A$2:$AK$154,'Tab-reporting_baseline'!F$1,FALSE)</f>
        <v>495.75550700000002</v>
      </c>
      <c r="G68" s="23">
        <f>VLOOKUP($B68,reporting_base!$A$2:$AK$154,'Tab-reporting_baseline'!G$1,FALSE)</f>
        <v>755.05099380000001</v>
      </c>
      <c r="H68" s="23">
        <f>VLOOKUP($B68,reporting_base!$A$2:$AK$154,'Tab-reporting_baseline'!H$1,FALSE)</f>
        <v>844.47574229999998</v>
      </c>
      <c r="I68" s="10"/>
      <c r="J68" s="10"/>
      <c r="K68" s="10"/>
      <c r="L68" s="10"/>
      <c r="M68" s="10"/>
      <c r="N68" s="10"/>
      <c r="O68" s="10"/>
      <c r="P68" s="10"/>
      <c r="Q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</row>
    <row r="69" spans="1:74">
      <c r="A69" s="31" t="s">
        <v>144</v>
      </c>
      <c r="B69" s="9" t="s">
        <v>236</v>
      </c>
      <c r="C69" s="23">
        <f>VLOOKUP($B69,reporting_base!$A$2:$AK$154,'Tab-reporting_baseline'!C$1,FALSE)</f>
        <v>542</v>
      </c>
      <c r="D69" s="23">
        <f>VLOOKUP($B69,reporting_base!$A$2:$AK$154,'Tab-reporting_baseline'!D$1,FALSE)</f>
        <v>798.84720460000005</v>
      </c>
      <c r="E69" s="23">
        <f>VLOOKUP($B69,reporting_base!$A$2:$AK$154,'Tab-reporting_baseline'!E$1,FALSE)</f>
        <v>617.91111379999995</v>
      </c>
      <c r="F69" s="23">
        <f>VLOOKUP($B69,reporting_base!$A$2:$AK$154,'Tab-reporting_baseline'!F$1,FALSE)</f>
        <v>869.11988220000001</v>
      </c>
      <c r="G69" s="23">
        <f>VLOOKUP($B69,reporting_base!$A$2:$AK$154,'Tab-reporting_baseline'!G$1,FALSE)</f>
        <v>1141.7810480000001</v>
      </c>
      <c r="H69" s="23">
        <f>VLOOKUP($B69,reporting_base!$A$2:$AK$154,'Tab-reporting_baseline'!H$1,FALSE)</f>
        <v>1243.00036</v>
      </c>
      <c r="I69" s="10"/>
      <c r="J69" s="10"/>
      <c r="K69" s="10"/>
      <c r="L69" s="10"/>
      <c r="M69" s="10"/>
      <c r="N69" s="10"/>
      <c r="O69" s="10"/>
      <c r="P69" s="10"/>
      <c r="Q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</row>
    <row r="70" spans="1:74">
      <c r="A70" s="31" t="s">
        <v>145</v>
      </c>
      <c r="B70" s="10" t="s">
        <v>241</v>
      </c>
      <c r="C70" s="23">
        <f>VLOOKUP($B70,reporting_base!$A$2:$AK$154,'Tab-reporting_baseline'!C$1,FALSE)</f>
        <v>774.17298510000001</v>
      </c>
      <c r="D70" s="23">
        <f>VLOOKUP($B70,reporting_base!$A$2:$AK$154,'Tab-reporting_baseline'!D$1,FALSE)</f>
        <v>774.17298510000001</v>
      </c>
      <c r="E70" s="23">
        <f>VLOOKUP($B70,reporting_base!$A$2:$AK$154,'Tab-reporting_baseline'!E$1,FALSE)</f>
        <v>774.17298510000001</v>
      </c>
      <c r="F70" s="23">
        <f>VLOOKUP($B70,reporting_base!$A$2:$AK$154,'Tab-reporting_baseline'!F$1,FALSE)</f>
        <v>774.17298510000001</v>
      </c>
      <c r="G70" s="23">
        <f>VLOOKUP($B70,reporting_base!$A$2:$AK$154,'Tab-reporting_baseline'!G$1,FALSE)</f>
        <v>774.17298510000001</v>
      </c>
      <c r="H70" s="23">
        <f>VLOOKUP($B70,reporting_base!$A$2:$AK$154,'Tab-reporting_baseline'!H$1,FALSE)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</row>
    <row r="71" spans="1:74">
      <c r="A71" s="31" t="s">
        <v>153</v>
      </c>
      <c r="B71" s="9"/>
      <c r="C71" s="36"/>
      <c r="D71" s="36"/>
      <c r="E71" s="36"/>
      <c r="F71" s="36"/>
      <c r="G71" s="36"/>
      <c r="H71" s="36"/>
      <c r="I71" s="10"/>
      <c r="J71" s="10"/>
      <c r="K71" s="10"/>
      <c r="L71" s="10"/>
      <c r="M71" s="10"/>
      <c r="N71" s="10"/>
      <c r="O71" s="10"/>
      <c r="P71" s="10"/>
      <c r="Q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</row>
    <row r="72" spans="1:74">
      <c r="A72" s="21" t="s">
        <v>259</v>
      </c>
      <c r="B72" s="26"/>
      <c r="C72" s="25">
        <f>C63+C69+C70+C71</f>
        <v>2925.9436310999999</v>
      </c>
      <c r="D72" s="25">
        <f t="shared" ref="D72:H72" si="55">D63+D69+D70+D71</f>
        <v>3542.5046937000002</v>
      </c>
      <c r="E72" s="25">
        <f t="shared" si="55"/>
        <v>3482.0196028999999</v>
      </c>
      <c r="F72" s="25">
        <f t="shared" si="55"/>
        <v>4193.5615213000001</v>
      </c>
      <c r="G72" s="25">
        <f t="shared" si="55"/>
        <v>5630.9577661000003</v>
      </c>
      <c r="H72" s="25">
        <f t="shared" si="55"/>
        <v>5753.5478980999997</v>
      </c>
      <c r="I72" s="10"/>
      <c r="J72" s="10"/>
      <c r="K72" s="10"/>
      <c r="L72" s="10"/>
      <c r="M72" s="10"/>
      <c r="N72" s="10"/>
      <c r="O72" s="10"/>
      <c r="P72" s="10"/>
      <c r="Q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</row>
    <row r="73" spans="1:74">
      <c r="A73" s="16" t="s">
        <v>299</v>
      </c>
      <c r="B73" s="10"/>
      <c r="C73" s="25">
        <f>SUM(C64:C66,C69)</f>
        <v>1932.4734762100002</v>
      </c>
      <c r="D73" s="25">
        <f t="shared" ref="D73:H73" si="56">SUM(D64:D66,D69)</f>
        <v>2501.70157445</v>
      </c>
      <c r="E73" s="25">
        <f t="shared" si="56"/>
        <v>2329.6441474200001</v>
      </c>
      <c r="F73" s="25">
        <f t="shared" si="56"/>
        <v>2923.21793106</v>
      </c>
      <c r="G73" s="25">
        <f t="shared" si="56"/>
        <v>4101.1117161000002</v>
      </c>
      <c r="H73" s="25">
        <f t="shared" si="56"/>
        <v>4134.3229741499999</v>
      </c>
      <c r="I73" s="10"/>
      <c r="J73" s="10"/>
      <c r="K73" s="10"/>
      <c r="L73" s="10"/>
      <c r="M73" s="10"/>
      <c r="N73" s="10"/>
      <c r="O73" s="10"/>
      <c r="P73" s="10"/>
      <c r="Q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</row>
    <row r="74" spans="1: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</row>
    <row r="75" spans="1:74" ht="15.75">
      <c r="A75" s="9"/>
      <c r="B75" s="9"/>
      <c r="C75" s="85" t="s">
        <v>0</v>
      </c>
      <c r="D75" s="86"/>
      <c r="E75" s="86"/>
      <c r="F75" s="86"/>
      <c r="G75" s="86"/>
      <c r="H75" s="87"/>
      <c r="I75" s="10"/>
      <c r="J75" s="10"/>
      <c r="K75" s="10"/>
      <c r="L75" s="10"/>
      <c r="M75" s="10"/>
      <c r="N75" s="10"/>
      <c r="O75" s="10"/>
      <c r="P75" s="10"/>
      <c r="Q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</row>
    <row r="76" spans="1:74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</row>
    <row r="77" spans="1:74">
      <c r="A77" s="20" t="s">
        <v>265</v>
      </c>
      <c r="B77" s="9" t="s">
        <v>95</v>
      </c>
      <c r="C77" s="23">
        <f>VLOOKUP($B77,reporting_base!$A$2:$AK$154,'Tab-reporting_baseline'!C$1,FALSE)</f>
        <v>6789.3232939999998</v>
      </c>
      <c r="D77" s="23">
        <f>VLOOKUP($B77,reporting_base!$A$2:$AK$154,'Tab-reporting_baseline'!D$1,FALSE)</f>
        <v>8278.5446690000008</v>
      </c>
      <c r="E77" s="23">
        <f>VLOOKUP($B77,reporting_base!$A$2:$AK$154,'Tab-reporting_baseline'!E$1,FALSE)</f>
        <v>11747.61052</v>
      </c>
      <c r="F77" s="23">
        <f>VLOOKUP($B77,reporting_base!$A$2:$AK$154,'Tab-reporting_baseline'!F$1,FALSE)</f>
        <v>14976.547629999999</v>
      </c>
      <c r="G77" s="23">
        <f>VLOOKUP($B77,reporting_base!$A$2:$AK$154,'Tab-reporting_baseline'!G$1,FALSE)</f>
        <v>21591.999070000002</v>
      </c>
      <c r="H77" s="23">
        <f>VLOOKUP($B77,reporting_base!$A$2:$AK$154,'Tab-reporting_baseline'!H$1,FALSE)</f>
        <v>27538.100119999999</v>
      </c>
      <c r="I77" s="10"/>
      <c r="J77" s="10"/>
      <c r="K77" s="10"/>
      <c r="L77" s="10"/>
      <c r="M77" s="10"/>
      <c r="N77" s="10"/>
      <c r="O77" s="10"/>
      <c r="P77" s="10"/>
      <c r="Q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</row>
    <row r="78" spans="1:74">
      <c r="A78" s="16" t="s">
        <v>257</v>
      </c>
      <c r="B78" s="9" t="s">
        <v>273</v>
      </c>
      <c r="C78" s="23">
        <f>VLOOKUP($B78,reporting_base!$A$2:$AK$154,'Tab-reporting_baseline'!C$1,FALSE)</f>
        <v>2540</v>
      </c>
      <c r="D78" s="23">
        <f>VLOOKUP($B78,reporting_base!$A$2:$AK$154,'Tab-reporting_baseline'!D$1,FALSE)</f>
        <v>3055.0267309999999</v>
      </c>
      <c r="E78" s="23">
        <f>VLOOKUP($B78,reporting_base!$A$2:$AK$154,'Tab-reporting_baseline'!E$1,FALSE)</f>
        <v>4459.882071</v>
      </c>
      <c r="F78" s="23">
        <f>VLOOKUP($B78,reporting_base!$A$2:$AK$154,'Tab-reporting_baseline'!F$1,FALSE)</f>
        <v>5669.3218820000002</v>
      </c>
      <c r="G78" s="23">
        <f>VLOOKUP($B78,reporting_base!$A$2:$AK$154,'Tab-reporting_baseline'!G$1,FALSE)</f>
        <v>8323.1371629999994</v>
      </c>
      <c r="H78" s="23">
        <f>VLOOKUP($B78,reporting_base!$A$2:$AK$154,'Tab-reporting_baseline'!H$1,FALSE)</f>
        <v>10341.987010000001</v>
      </c>
      <c r="I78" s="10"/>
      <c r="J78" s="10"/>
      <c r="K78" s="10"/>
      <c r="L78" s="10"/>
      <c r="M78" s="10"/>
      <c r="N78" s="10"/>
      <c r="O78" s="10"/>
      <c r="P78" s="10"/>
      <c r="Q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</row>
    <row r="79" spans="1:74">
      <c r="A79" s="21" t="s">
        <v>284</v>
      </c>
      <c r="B79" s="21"/>
      <c r="C79" s="25">
        <f>C77+C78</f>
        <v>9329.3232939999998</v>
      </c>
      <c r="D79" s="25">
        <f t="shared" ref="D79:H79" si="57">D77+D78</f>
        <v>11333.571400000001</v>
      </c>
      <c r="E79" s="25">
        <f t="shared" si="57"/>
        <v>16207.492591</v>
      </c>
      <c r="F79" s="25">
        <f t="shared" si="57"/>
        <v>20645.869511999997</v>
      </c>
      <c r="G79" s="25">
        <f t="shared" si="57"/>
        <v>29915.136233000001</v>
      </c>
      <c r="H79" s="25">
        <f t="shared" si="57"/>
        <v>37880.08713</v>
      </c>
      <c r="I79" s="10"/>
      <c r="J79" s="10"/>
      <c r="K79" s="10"/>
      <c r="L79" s="10"/>
      <c r="M79" s="10"/>
      <c r="N79" s="10"/>
      <c r="O79" s="10"/>
      <c r="P79" s="10"/>
      <c r="Q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</row>
    <row r="80" spans="1:74">
      <c r="A80" s="16" t="s">
        <v>258</v>
      </c>
      <c r="B80" s="10" t="s">
        <v>233</v>
      </c>
      <c r="C80" s="23">
        <f>VLOOKUP($B80,reporting_base!$A$2:$AK$154,'Tab-reporting_baseline'!C$1,FALSE)</f>
        <v>9113.3232939999998</v>
      </c>
      <c r="D80" s="23">
        <f>VLOOKUP($B80,reporting_base!$A$2:$AK$154,'Tab-reporting_baseline'!D$1,FALSE)</f>
        <v>11068.17222</v>
      </c>
      <c r="E80" s="23">
        <f>VLOOKUP($B80,reporting_base!$A$2:$AK$154,'Tab-reporting_baseline'!E$1,FALSE)</f>
        <v>15898.145920000001</v>
      </c>
      <c r="F80" s="23">
        <f>VLOOKUP($B80,reporting_base!$A$2:$AK$154,'Tab-reporting_baseline'!F$1,FALSE)</f>
        <v>20257.376509999998</v>
      </c>
      <c r="G80" s="23">
        <f>VLOOKUP($B80,reporting_base!$A$2:$AK$154,'Tab-reporting_baseline'!G$1,FALSE)</f>
        <v>29323.858100000001</v>
      </c>
      <c r="H80" s="23">
        <f>VLOOKUP($B80,reporting_base!$A$2:$AK$154,'Tab-reporting_baseline'!H$1,FALSE)</f>
        <v>37037.981469999999</v>
      </c>
      <c r="I80" s="10"/>
      <c r="J80" s="10"/>
      <c r="K80" s="10"/>
      <c r="L80" s="10"/>
      <c r="M80" s="10"/>
      <c r="N80" s="10"/>
      <c r="O80" s="10"/>
      <c r="P80" s="10"/>
      <c r="Q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</row>
    <row r="81" spans="1:74">
      <c r="A81" s="30" t="s">
        <v>141</v>
      </c>
      <c r="B81" s="10" t="s">
        <v>83</v>
      </c>
      <c r="C81" s="23">
        <f>VLOOKUP($B81,reporting_base!$A$2:$AK$154,'Tab-reporting_baseline'!C$1,FALSE)</f>
        <v>839.61827530000005</v>
      </c>
      <c r="D81" s="23">
        <f>VLOOKUP($B81,reporting_base!$A$2:$AK$154,'Tab-reporting_baseline'!D$1,FALSE)</f>
        <v>1058.9805449999999</v>
      </c>
      <c r="E81" s="23">
        <f>VLOOKUP($B81,reporting_base!$A$2:$AK$154,'Tab-reporting_baseline'!E$1,FALSE)</f>
        <v>1243.1598509999999</v>
      </c>
      <c r="F81" s="23">
        <f>VLOOKUP($B81,reporting_base!$A$2:$AK$154,'Tab-reporting_baseline'!F$1,FALSE)</f>
        <v>1529.0883409999999</v>
      </c>
      <c r="G81" s="23">
        <f>VLOOKUP($B81,reporting_base!$A$2:$AK$154,'Tab-reporting_baseline'!G$1,FALSE)</f>
        <v>2343.666256</v>
      </c>
      <c r="H81" s="23">
        <f>VLOOKUP($B81,reporting_base!$A$2:$AK$154,'Tab-reporting_baseline'!H$1,FALSE)</f>
        <v>3334.3899940000001</v>
      </c>
      <c r="I81" s="10"/>
      <c r="J81" s="10"/>
      <c r="K81" s="10"/>
      <c r="L81" s="10"/>
      <c r="M81" s="10"/>
      <c r="N81" s="10"/>
      <c r="O81" s="10"/>
      <c r="P81" s="10"/>
      <c r="Q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</row>
    <row r="82" spans="1:74">
      <c r="A82" s="30" t="s">
        <v>142</v>
      </c>
      <c r="B82" s="10" t="s">
        <v>84</v>
      </c>
      <c r="C82" s="23">
        <f>VLOOKUP($B82,reporting_base!$A$2:$AK$154,'Tab-reporting_baseline'!C$1,FALSE)</f>
        <v>0.51615093410000001</v>
      </c>
      <c r="D82" s="23">
        <f>VLOOKUP($B82,reporting_base!$A$2:$AK$154,'Tab-reporting_baseline'!D$1,FALSE)</f>
        <v>0.74670449090000002</v>
      </c>
      <c r="E82" s="23">
        <f>VLOOKUP($B82,reporting_base!$A$2:$AK$154,'Tab-reporting_baseline'!E$1,FALSE)</f>
        <v>1.065127111</v>
      </c>
      <c r="F82" s="23">
        <f>VLOOKUP($B82,reporting_base!$A$2:$AK$154,'Tab-reporting_baseline'!F$1,FALSE)</f>
        <v>1.579546058</v>
      </c>
      <c r="G82" s="23">
        <f>VLOOKUP($B82,reporting_base!$A$2:$AK$154,'Tab-reporting_baseline'!G$1,FALSE)</f>
        <v>2.6954889369999999</v>
      </c>
      <c r="H82" s="23">
        <f>VLOOKUP($B82,reporting_base!$A$2:$AK$154,'Tab-reporting_baseline'!H$1,FALSE)</f>
        <v>4.1881429749999999</v>
      </c>
      <c r="I82" s="10"/>
      <c r="J82" s="10"/>
      <c r="K82" s="10"/>
      <c r="L82" s="10"/>
      <c r="M82" s="10"/>
      <c r="N82" s="10"/>
      <c r="O82" s="10"/>
      <c r="P82" s="10"/>
      <c r="Q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</row>
    <row r="83" spans="1:74">
      <c r="A83" s="30" t="s">
        <v>143</v>
      </c>
      <c r="B83" s="10" t="s">
        <v>85</v>
      </c>
      <c r="C83" s="23">
        <f>VLOOKUP($B83,reporting_base!$A$2:$AK$154,'Tab-reporting_baseline'!C$1,FALSE)</f>
        <v>169.77642950000001</v>
      </c>
      <c r="D83" s="23">
        <f>VLOOKUP($B83,reporting_base!$A$2:$AK$154,'Tab-reporting_baseline'!D$1,FALSE)</f>
        <v>214.6890654</v>
      </c>
      <c r="E83" s="23">
        <f>VLOOKUP($B83,reporting_base!$A$2:$AK$154,'Tab-reporting_baseline'!E$1,FALSE)</f>
        <v>248.3256465</v>
      </c>
      <c r="F83" s="23">
        <f>VLOOKUP($B83,reporting_base!$A$2:$AK$154,'Tab-reporting_baseline'!F$1,FALSE)</f>
        <v>291.08141749999999</v>
      </c>
      <c r="G83" s="23">
        <f>VLOOKUP($B83,reporting_base!$A$2:$AK$154,'Tab-reporting_baseline'!G$1,FALSE)</f>
        <v>442.65424960000001</v>
      </c>
      <c r="H83" s="23">
        <f>VLOOKUP($B83,reporting_base!$A$2:$AK$154,'Tab-reporting_baseline'!H$1,FALSE)</f>
        <v>615.15263779999998</v>
      </c>
      <c r="I83" s="10"/>
      <c r="J83" s="10"/>
      <c r="K83" s="10"/>
      <c r="L83" s="10"/>
      <c r="M83" s="10"/>
      <c r="N83" s="10"/>
      <c r="O83" s="10"/>
      <c r="P83" s="10"/>
      <c r="Q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</row>
    <row r="84" spans="1:74">
      <c r="A84" s="30" t="s">
        <v>185</v>
      </c>
      <c r="B84" s="10" t="s">
        <v>86</v>
      </c>
      <c r="C84" s="23">
        <f>VLOOKUP($B84,reporting_base!$A$2:$AK$154,'Tab-reporting_baseline'!C$1,FALSE)</f>
        <v>4665.9336899999998</v>
      </c>
      <c r="D84" s="23">
        <f>VLOOKUP($B84,reporting_base!$A$2:$AK$154,'Tab-reporting_baseline'!D$1,FALSE)</f>
        <v>5611.7925720000003</v>
      </c>
      <c r="E84" s="23">
        <f>VLOOKUP($B84,reporting_base!$A$2:$AK$154,'Tab-reporting_baseline'!E$1,FALSE)</f>
        <v>8191.9073150000004</v>
      </c>
      <c r="F84" s="23">
        <f>VLOOKUP($B84,reporting_base!$A$2:$AK$154,'Tab-reporting_baseline'!F$1,FALSE)</f>
        <v>10413.069530000001</v>
      </c>
      <c r="G84" s="23">
        <f>VLOOKUP($B84,reporting_base!$A$2:$AK$154,'Tab-reporting_baseline'!G$1,FALSE)</f>
        <v>15287.330840000001</v>
      </c>
      <c r="H84" s="23">
        <f>VLOOKUP($B84,reporting_base!$A$2:$AK$154,'Tab-reporting_baseline'!H$1,FALSE)</f>
        <v>18995.344420000001</v>
      </c>
      <c r="I84" s="10"/>
      <c r="J84" s="10"/>
      <c r="K84" s="10"/>
      <c r="L84" s="10"/>
      <c r="M84" s="10"/>
      <c r="N84" s="10"/>
      <c r="O84" s="10"/>
      <c r="P84" s="10"/>
      <c r="Q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</row>
    <row r="85" spans="1:74">
      <c r="A85" s="30" t="s">
        <v>140</v>
      </c>
      <c r="B85" s="10" t="s">
        <v>87</v>
      </c>
      <c r="C85" s="23">
        <f>VLOOKUP($B85,reporting_base!$A$2:$AK$154,'Tab-reporting_baseline'!C$1,FALSE)</f>
        <v>3437.478748</v>
      </c>
      <c r="D85" s="23">
        <f>VLOOKUP($B85,reporting_base!$A$2:$AK$154,'Tab-reporting_baseline'!D$1,FALSE)</f>
        <v>4181.9633309999999</v>
      </c>
      <c r="E85" s="23">
        <f>VLOOKUP($B85,reporting_base!$A$2:$AK$154,'Tab-reporting_baseline'!E$1,FALSE)</f>
        <v>6213.6879829999998</v>
      </c>
      <c r="F85" s="23">
        <f>VLOOKUP($B85,reporting_base!$A$2:$AK$154,'Tab-reporting_baseline'!F$1,FALSE)</f>
        <v>8022.5576769999998</v>
      </c>
      <c r="G85" s="23">
        <f>VLOOKUP($B85,reporting_base!$A$2:$AK$154,'Tab-reporting_baseline'!G$1,FALSE)</f>
        <v>11247.511259999999</v>
      </c>
      <c r="H85" s="23">
        <f>VLOOKUP($B85,reporting_base!$A$2:$AK$154,'Tab-reporting_baseline'!H$1,FALSE)</f>
        <v>14088.906279999999</v>
      </c>
      <c r="I85" s="10"/>
      <c r="J85" s="10"/>
      <c r="K85" s="10"/>
      <c r="L85" s="10"/>
      <c r="M85" s="10"/>
      <c r="N85" s="10"/>
      <c r="O85" s="10"/>
      <c r="P85" s="10"/>
      <c r="Q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</row>
    <row r="86" spans="1:74">
      <c r="A86" s="31" t="s">
        <v>144</v>
      </c>
      <c r="B86" s="9" t="s">
        <v>237</v>
      </c>
      <c r="C86" s="23">
        <f>VLOOKUP($B86,reporting_base!$A$2:$AK$154,'Tab-reporting_baseline'!C$1,FALSE)</f>
        <v>216</v>
      </c>
      <c r="D86" s="23">
        <f>VLOOKUP($B86,reporting_base!$A$2:$AK$154,'Tab-reporting_baseline'!D$1,FALSE)</f>
        <v>265.3991833</v>
      </c>
      <c r="E86" s="23">
        <f>VLOOKUP($B86,reporting_base!$A$2:$AK$154,'Tab-reporting_baseline'!E$1,FALSE)</f>
        <v>309.34666870000001</v>
      </c>
      <c r="F86" s="23">
        <f>VLOOKUP($B86,reporting_base!$A$2:$AK$154,'Tab-reporting_baseline'!F$1,FALSE)</f>
        <v>388.49300599999998</v>
      </c>
      <c r="G86" s="23">
        <f>VLOOKUP($B86,reporting_base!$A$2:$AK$154,'Tab-reporting_baseline'!G$1,FALSE)</f>
        <v>591.27813839999999</v>
      </c>
      <c r="H86" s="23">
        <f>VLOOKUP($B86,reporting_base!$A$2:$AK$154,'Tab-reporting_baseline'!H$1,FALSE)</f>
        <v>842.10565550000001</v>
      </c>
      <c r="I86" s="10"/>
      <c r="J86" s="10"/>
      <c r="K86" s="10"/>
      <c r="L86" s="10"/>
      <c r="M86" s="10"/>
      <c r="N86" s="10"/>
      <c r="O86" s="10"/>
      <c r="P86" s="10"/>
      <c r="Q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</row>
    <row r="87" spans="1:74">
      <c r="A87" s="31" t="s">
        <v>145</v>
      </c>
      <c r="B87" s="10" t="s">
        <v>274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</row>
    <row r="88" spans="1:74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</row>
    <row r="89" spans="1:74">
      <c r="A89" s="21" t="s">
        <v>259</v>
      </c>
      <c r="B89" s="26"/>
      <c r="C89" s="25">
        <f>C80+C86+C87+C88</f>
        <v>9329.3232939999998</v>
      </c>
      <c r="D89" s="25">
        <f t="shared" ref="D89:H89" si="58">D80+D86+D87+D88</f>
        <v>11333.5714033</v>
      </c>
      <c r="E89" s="25">
        <f t="shared" si="58"/>
        <v>16207.492588700001</v>
      </c>
      <c r="F89" s="25">
        <f t="shared" si="58"/>
        <v>20645.869515999999</v>
      </c>
      <c r="G89" s="25">
        <f t="shared" si="58"/>
        <v>29915.136238400002</v>
      </c>
      <c r="H89" s="25">
        <f t="shared" si="58"/>
        <v>37880.087125500002</v>
      </c>
      <c r="I89" s="10"/>
      <c r="J89" s="10"/>
      <c r="K89" s="10"/>
      <c r="L89" s="10"/>
      <c r="M89" s="10"/>
      <c r="N89" s="10"/>
      <c r="O89" s="10"/>
      <c r="P89" s="10"/>
      <c r="Q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</row>
    <row r="90" spans="1:74">
      <c r="A90" s="16" t="s">
        <v>299</v>
      </c>
      <c r="B90" s="10"/>
      <c r="C90" s="25">
        <f>SUM(C81:C83,C86)</f>
        <v>1225.9108557341001</v>
      </c>
      <c r="D90" s="25">
        <f t="shared" ref="D90:H90" si="59">SUM(D81:D83,D86)</f>
        <v>1539.8154981908997</v>
      </c>
      <c r="E90" s="25">
        <f t="shared" si="59"/>
        <v>1801.8972933109999</v>
      </c>
      <c r="F90" s="25">
        <f t="shared" si="59"/>
        <v>2210.2423105580001</v>
      </c>
      <c r="G90" s="25">
        <f t="shared" si="59"/>
        <v>3380.2941329370001</v>
      </c>
      <c r="H90" s="25">
        <f t="shared" si="59"/>
        <v>4795.8364302749997</v>
      </c>
      <c r="I90" s="10"/>
      <c r="J90" s="10"/>
      <c r="K90" s="10"/>
      <c r="L90" s="10"/>
      <c r="M90" s="10"/>
      <c r="N90" s="10"/>
      <c r="O90" s="10"/>
      <c r="P90" s="10"/>
      <c r="Q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</row>
    <row r="91" spans="1:7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</row>
    <row r="92" spans="1:74" ht="15.75">
      <c r="A92" s="9"/>
      <c r="B92" s="9"/>
      <c r="C92" s="85" t="s">
        <v>0</v>
      </c>
      <c r="D92" s="86"/>
      <c r="E92" s="86"/>
      <c r="F92" s="86"/>
      <c r="G92" s="86"/>
      <c r="H92" s="87"/>
      <c r="I92" s="10"/>
      <c r="J92" s="10"/>
      <c r="K92" s="10"/>
      <c r="L92" s="10"/>
      <c r="M92" s="10"/>
      <c r="N92" s="10"/>
      <c r="O92" s="10"/>
      <c r="P92" s="10"/>
      <c r="Q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</row>
    <row r="93" spans="1:74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</row>
    <row r="94" spans="1:74">
      <c r="A94" s="20" t="s">
        <v>265</v>
      </c>
      <c r="B94" s="9" t="s">
        <v>96</v>
      </c>
      <c r="C94" s="23">
        <f>VLOOKUP($B94,reporting_base!$A$2:$AK$154,'Tab-reporting_baseline'!C$1,FALSE)</f>
        <v>1372.7213240000001</v>
      </c>
      <c r="D94" s="23">
        <f>VLOOKUP($B94,reporting_base!$A$2:$AK$154,'Tab-reporting_baseline'!D$1,FALSE)</f>
        <v>1702.9332979999999</v>
      </c>
      <c r="E94" s="23">
        <f>VLOOKUP($B94,reporting_base!$A$2:$AK$154,'Tab-reporting_baseline'!E$1,FALSE)</f>
        <v>2566.936256</v>
      </c>
      <c r="F94" s="23">
        <f>VLOOKUP($B94,reporting_base!$A$2:$AK$154,'Tab-reporting_baseline'!F$1,FALSE)</f>
        <v>3440.003557</v>
      </c>
      <c r="G94" s="23">
        <f>VLOOKUP($B94,reporting_base!$A$2:$AK$154,'Tab-reporting_baseline'!G$1,FALSE)</f>
        <v>4855.8468039999998</v>
      </c>
      <c r="H94" s="23">
        <f>VLOOKUP($B94,reporting_base!$A$2:$AK$154,'Tab-reporting_baseline'!H$1,FALSE)</f>
        <v>6375.3056999999999</v>
      </c>
      <c r="I94" s="10"/>
      <c r="J94" s="10"/>
      <c r="K94" s="10"/>
      <c r="L94" s="10"/>
      <c r="M94" s="10"/>
      <c r="N94" s="10"/>
      <c r="O94" s="10"/>
      <c r="P94" s="10"/>
      <c r="Q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</row>
    <row r="95" spans="1:74">
      <c r="A95" s="16" t="s">
        <v>257</v>
      </c>
      <c r="B95" s="9" t="s">
        <v>275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</row>
    <row r="96" spans="1:74">
      <c r="A96" s="21" t="s">
        <v>284</v>
      </c>
      <c r="B96" s="21"/>
      <c r="C96" s="25">
        <f>C94+C95</f>
        <v>1372.7213240000001</v>
      </c>
      <c r="D96" s="25">
        <f t="shared" ref="D96:H96" si="60">D94+D95</f>
        <v>1702.9332979999999</v>
      </c>
      <c r="E96" s="25">
        <f t="shared" si="60"/>
        <v>2566.936256</v>
      </c>
      <c r="F96" s="25">
        <f t="shared" si="60"/>
        <v>3440.003557</v>
      </c>
      <c r="G96" s="25">
        <f t="shared" si="60"/>
        <v>4855.8468039999998</v>
      </c>
      <c r="H96" s="25">
        <f t="shared" si="60"/>
        <v>6375.3056999999999</v>
      </c>
      <c r="I96" s="10"/>
      <c r="J96" s="10"/>
      <c r="K96" s="10"/>
      <c r="L96" s="10"/>
      <c r="M96" s="10"/>
      <c r="N96" s="10"/>
      <c r="O96" s="10"/>
      <c r="P96" s="10"/>
      <c r="Q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</row>
    <row r="97" spans="1:74">
      <c r="A97" s="16" t="s">
        <v>258</v>
      </c>
      <c r="B97" s="10" t="s">
        <v>234</v>
      </c>
      <c r="C97" s="23">
        <f>VLOOKUP($B97,reporting_base!$A$2:$AK$154,'Tab-reporting_baseline'!C$1,FALSE)</f>
        <v>933.32132420000005</v>
      </c>
      <c r="D97" s="23">
        <f>VLOOKUP($B97,reporting_base!$A$2:$AK$154,'Tab-reporting_baseline'!D$1,FALSE)</f>
        <v>1110.2687780000001</v>
      </c>
      <c r="E97" s="23">
        <f>VLOOKUP($B97,reporting_base!$A$2:$AK$154,'Tab-reporting_baseline'!E$1,FALSE)</f>
        <v>1698.1093539999999</v>
      </c>
      <c r="F97" s="23">
        <f>VLOOKUP($B97,reporting_base!$A$2:$AK$154,'Tab-reporting_baseline'!F$1,FALSE)</f>
        <v>2345.064738</v>
      </c>
      <c r="G97" s="23">
        <f>VLOOKUP($B97,reporting_base!$A$2:$AK$154,'Tab-reporting_baseline'!G$1,FALSE)</f>
        <v>3316.0502029999998</v>
      </c>
      <c r="H97" s="23">
        <f>VLOOKUP($B97,reporting_base!$A$2:$AK$154,'Tab-reporting_baseline'!H$1,FALSE)</f>
        <v>4300.9596000000001</v>
      </c>
      <c r="I97" s="10"/>
      <c r="J97" s="10"/>
      <c r="K97" s="10"/>
      <c r="L97" s="10"/>
      <c r="M97" s="10"/>
      <c r="N97" s="10"/>
      <c r="O97" s="10"/>
      <c r="P97" s="10"/>
      <c r="Q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</row>
    <row r="98" spans="1:74">
      <c r="A98" s="30" t="s">
        <v>141</v>
      </c>
      <c r="B98" s="10" t="s">
        <v>88</v>
      </c>
      <c r="C98" s="23">
        <f>VLOOKUP($B98,reporting_base!$A$2:$AK$154,'Tab-reporting_baseline'!C$1,FALSE)</f>
        <v>515.30656799999997</v>
      </c>
      <c r="D98" s="23">
        <f>VLOOKUP($B98,reporting_base!$A$2:$AK$154,'Tab-reporting_baseline'!D$1,FALSE)</f>
        <v>618.27631989999998</v>
      </c>
      <c r="E98" s="23">
        <f>VLOOKUP($B98,reporting_base!$A$2:$AK$154,'Tab-reporting_baseline'!E$1,FALSE)</f>
        <v>949.62837809999996</v>
      </c>
      <c r="F98" s="23">
        <f>VLOOKUP($B98,reporting_base!$A$2:$AK$154,'Tab-reporting_baseline'!F$1,FALSE)</f>
        <v>1325.904528</v>
      </c>
      <c r="G98" s="23">
        <f>VLOOKUP($B98,reporting_base!$A$2:$AK$154,'Tab-reporting_baseline'!G$1,FALSE)</f>
        <v>1882.2010419999999</v>
      </c>
      <c r="H98" s="23">
        <f>VLOOKUP($B98,reporting_base!$A$2:$AK$154,'Tab-reporting_baseline'!H$1,FALSE)</f>
        <v>2470.4373430000001</v>
      </c>
      <c r="I98" s="10"/>
      <c r="J98" s="10"/>
      <c r="K98" s="10"/>
      <c r="L98" s="10"/>
      <c r="M98" s="10"/>
      <c r="N98" s="10"/>
      <c r="O98" s="10"/>
      <c r="P98" s="10"/>
      <c r="Q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</row>
    <row r="99" spans="1:74">
      <c r="A99" s="30" t="s">
        <v>142</v>
      </c>
      <c r="B99" s="10" t="s">
        <v>89</v>
      </c>
      <c r="C99" s="23">
        <f>VLOOKUP($B99,reporting_base!$A$2:$AK$154,'Tab-reporting_baseline'!C$1,FALSE)</f>
        <v>25.534731010000002</v>
      </c>
      <c r="D99" s="23">
        <f>VLOOKUP($B99,reporting_base!$A$2:$AK$154,'Tab-reporting_baseline'!D$1,FALSE)</f>
        <v>34.493311679999998</v>
      </c>
      <c r="E99" s="23">
        <f>VLOOKUP($B99,reporting_base!$A$2:$AK$154,'Tab-reporting_baseline'!E$1,FALSE)</f>
        <v>62.850389409999998</v>
      </c>
      <c r="F99" s="23">
        <f>VLOOKUP($B99,reporting_base!$A$2:$AK$154,'Tab-reporting_baseline'!F$1,FALSE)</f>
        <v>105.3206254</v>
      </c>
      <c r="G99" s="23">
        <f>VLOOKUP($B99,reporting_base!$A$2:$AK$154,'Tab-reporting_baseline'!G$1,FALSE)</f>
        <v>163.0094459</v>
      </c>
      <c r="H99" s="23">
        <f>VLOOKUP($B99,reporting_base!$A$2:$AK$154,'Tab-reporting_baseline'!H$1,FALSE)</f>
        <v>229.4711685</v>
      </c>
      <c r="I99" s="10"/>
      <c r="J99" s="10"/>
      <c r="K99" s="10"/>
      <c r="L99" s="10"/>
      <c r="M99" s="10"/>
      <c r="N99" s="10"/>
      <c r="O99" s="10"/>
      <c r="P99" s="10"/>
      <c r="Q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</row>
    <row r="100" spans="1:74">
      <c r="A100" s="30" t="s">
        <v>143</v>
      </c>
      <c r="B100" s="10" t="s">
        <v>90</v>
      </c>
      <c r="C100" s="23">
        <f>VLOOKUP($B100,reporting_base!$A$2:$AK$154,'Tab-reporting_baseline'!C$1,FALSE)</f>
        <v>345.65947560000001</v>
      </c>
      <c r="D100" s="23">
        <f>VLOOKUP($B100,reporting_base!$A$2:$AK$154,'Tab-reporting_baseline'!D$1,FALSE)</f>
        <v>413.2229658</v>
      </c>
      <c r="E100" s="23">
        <f>VLOOKUP($B100,reporting_base!$A$2:$AK$154,'Tab-reporting_baseline'!E$1,FALSE)</f>
        <v>621.80499280000004</v>
      </c>
      <c r="F100" s="23">
        <f>VLOOKUP($B100,reporting_base!$A$2:$AK$154,'Tab-reporting_baseline'!F$1,FALSE)</f>
        <v>838.97312280000006</v>
      </c>
      <c r="G100" s="23">
        <f>VLOOKUP($B100,reporting_base!$A$2:$AK$154,'Tab-reporting_baseline'!G$1,FALSE)</f>
        <v>1169.393073</v>
      </c>
      <c r="H100" s="23">
        <f>VLOOKUP($B100,reporting_base!$A$2:$AK$154,'Tab-reporting_baseline'!H$1,FALSE)</f>
        <v>1486.2893939999999</v>
      </c>
      <c r="I100" s="10"/>
      <c r="J100" s="10"/>
      <c r="K100" s="10"/>
      <c r="L100" s="10"/>
      <c r="M100" s="10"/>
      <c r="N100" s="10"/>
      <c r="O100" s="10"/>
      <c r="P100" s="10"/>
      <c r="Q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</row>
    <row r="101" spans="1:74">
      <c r="A101" s="30" t="s">
        <v>185</v>
      </c>
      <c r="B101" s="10" t="s">
        <v>91</v>
      </c>
      <c r="C101" s="23">
        <f>VLOOKUP($B101,reporting_base!$A$2:$AK$154,'Tab-reporting_baseline'!C$1,FALSE)</f>
        <v>46.82054961</v>
      </c>
      <c r="D101" s="23">
        <f>VLOOKUP($B101,reporting_base!$A$2:$AK$154,'Tab-reporting_baseline'!D$1,FALSE)</f>
        <v>44.276180930000002</v>
      </c>
      <c r="E101" s="23">
        <f>VLOOKUP($B101,reporting_base!$A$2:$AK$154,'Tab-reporting_baseline'!E$1,FALSE)</f>
        <v>63.82559363</v>
      </c>
      <c r="F101" s="23">
        <f>VLOOKUP($B101,reporting_base!$A$2:$AK$154,'Tab-reporting_baseline'!F$1,FALSE)</f>
        <v>74.866461999999999</v>
      </c>
      <c r="G101" s="23">
        <f>VLOOKUP($B101,reporting_base!$A$2:$AK$154,'Tab-reporting_baseline'!G$1,FALSE)</f>
        <v>101.44664179999999</v>
      </c>
      <c r="H101" s="23">
        <f>VLOOKUP($B101,reporting_base!$A$2:$AK$154,'Tab-reporting_baseline'!H$1,FALSE)</f>
        <v>114.7616941</v>
      </c>
      <c r="I101" s="10"/>
      <c r="J101" s="10"/>
      <c r="K101" s="10"/>
      <c r="L101" s="10"/>
      <c r="M101" s="10"/>
      <c r="N101" s="10"/>
      <c r="O101" s="10"/>
      <c r="P101" s="10"/>
      <c r="Q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</row>
    <row r="102" spans="1:74">
      <c r="A102" s="30" t="s">
        <v>140</v>
      </c>
      <c r="B102" s="10" t="s">
        <v>276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10"/>
      <c r="J102" s="10"/>
      <c r="K102" s="10"/>
      <c r="L102" s="10"/>
      <c r="M102" s="10"/>
      <c r="N102" s="10"/>
      <c r="O102" s="10"/>
      <c r="P102" s="10"/>
      <c r="Q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</row>
    <row r="103" spans="1:74">
      <c r="A103" s="31" t="s">
        <v>144</v>
      </c>
      <c r="B103" s="9" t="s">
        <v>238</v>
      </c>
      <c r="C103" s="23">
        <f>VLOOKUP($B103,reporting_base!$A$2:$AK$154,'Tab-reporting_baseline'!C$1,FALSE)</f>
        <v>396.4</v>
      </c>
      <c r="D103" s="23">
        <f>VLOOKUP($B103,reporting_base!$A$2:$AK$154,'Tab-reporting_baseline'!D$1,FALSE)</f>
        <v>543.19078679999996</v>
      </c>
      <c r="E103" s="23">
        <f>VLOOKUP($B103,reporting_base!$A$2:$AK$154,'Tab-reporting_baseline'!E$1,FALSE)</f>
        <v>805.05745090000005</v>
      </c>
      <c r="F103" s="23">
        <f>VLOOKUP($B103,reporting_base!$A$2:$AK$154,'Tab-reporting_baseline'!F$1,FALSE)</f>
        <v>1012.171639</v>
      </c>
      <c r="G103" s="23">
        <f>VLOOKUP($B103,reporting_base!$A$2:$AK$154,'Tab-reporting_baseline'!G$1,FALSE)</f>
        <v>1399.1668790000001</v>
      </c>
      <c r="H103" s="23">
        <f>VLOOKUP($B103,reporting_base!$A$2:$AK$154,'Tab-reporting_baseline'!H$1,FALSE)</f>
        <v>1862.780205</v>
      </c>
      <c r="I103" s="10"/>
      <c r="J103" s="10"/>
      <c r="K103" s="10"/>
      <c r="L103" s="10"/>
      <c r="M103" s="10"/>
      <c r="N103" s="10"/>
      <c r="O103" s="10"/>
      <c r="P103" s="10"/>
      <c r="Q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</row>
    <row r="104" spans="1:74">
      <c r="A104" s="31" t="s">
        <v>145</v>
      </c>
      <c r="B104" s="10" t="s">
        <v>242</v>
      </c>
      <c r="C104" s="23">
        <f>VLOOKUP($B104,reporting_base!$A$2:$AK$154,'Tab-reporting_baseline'!C$1,FALSE)</f>
        <v>43</v>
      </c>
      <c r="D104" s="23">
        <f>VLOOKUP($B104,reporting_base!$A$2:$AK$154,'Tab-reporting_baseline'!D$1,FALSE)</f>
        <v>49.473733279999998</v>
      </c>
      <c r="E104" s="23">
        <f>VLOOKUP($B104,reporting_base!$A$2:$AK$154,'Tab-reporting_baseline'!E$1,FALSE)</f>
        <v>63.769451750000002</v>
      </c>
      <c r="F104" s="23">
        <f>VLOOKUP($B104,reporting_base!$A$2:$AK$154,'Tab-reporting_baseline'!F$1,FALSE)</f>
        <v>82.76717979</v>
      </c>
      <c r="G104" s="23">
        <f>VLOOKUP($B104,reporting_base!$A$2:$AK$154,'Tab-reporting_baseline'!G$1,FALSE)</f>
        <v>140.62972310000001</v>
      </c>
      <c r="H104" s="23">
        <f>VLOOKUP($B104,reporting_base!$A$2:$AK$154,'Tab-reporting_baseline'!H$1,FALSE)</f>
        <v>211.5658952</v>
      </c>
      <c r="I104" s="10"/>
      <c r="J104" s="10"/>
      <c r="K104" s="10"/>
      <c r="L104" s="10"/>
      <c r="M104" s="10"/>
      <c r="N104" s="10"/>
      <c r="O104" s="10"/>
      <c r="P104" s="10"/>
      <c r="Q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</row>
    <row r="105" spans="1:74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</row>
    <row r="106" spans="1:74">
      <c r="A106" s="21" t="s">
        <v>259</v>
      </c>
      <c r="B106" s="26"/>
      <c r="C106" s="25">
        <f>C97+C103+C104+C105</f>
        <v>1372.7213242</v>
      </c>
      <c r="D106" s="25">
        <f t="shared" ref="D106:H106" si="61">D97+D103+D104+D105</f>
        <v>1702.93329808</v>
      </c>
      <c r="E106" s="25">
        <f t="shared" si="61"/>
        <v>2566.9362566499999</v>
      </c>
      <c r="F106" s="25">
        <f t="shared" si="61"/>
        <v>3440.0035567900004</v>
      </c>
      <c r="G106" s="25">
        <f t="shared" si="61"/>
        <v>4855.8468051</v>
      </c>
      <c r="H106" s="25">
        <f t="shared" si="61"/>
        <v>6375.3057002000005</v>
      </c>
      <c r="I106" s="10"/>
      <c r="J106" s="10"/>
      <c r="K106" s="10"/>
      <c r="L106" s="10"/>
      <c r="M106" s="10"/>
      <c r="N106" s="10"/>
      <c r="O106" s="10"/>
      <c r="P106" s="10"/>
      <c r="Q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</row>
    <row r="107" spans="1:74">
      <c r="A107" s="16" t="s">
        <v>299</v>
      </c>
      <c r="B107" s="10"/>
      <c r="C107" s="25">
        <f>SUM(C98:C100,C103)</f>
        <v>1282.9007746100001</v>
      </c>
      <c r="D107" s="25">
        <f t="shared" ref="D107:H107" si="62">SUM(D98:D100,D103)</f>
        <v>1609.1833841799998</v>
      </c>
      <c r="E107" s="25">
        <f t="shared" si="62"/>
        <v>2439.3412112100004</v>
      </c>
      <c r="F107" s="25">
        <f t="shared" si="62"/>
        <v>3282.3699151999999</v>
      </c>
      <c r="G107" s="25">
        <f t="shared" si="62"/>
        <v>4613.7704399000004</v>
      </c>
      <c r="H107" s="25">
        <f t="shared" si="62"/>
        <v>6048.9781105000002</v>
      </c>
      <c r="I107" s="10"/>
      <c r="J107" s="10"/>
      <c r="K107" s="10"/>
      <c r="L107" s="10"/>
      <c r="M107" s="10"/>
      <c r="N107" s="10"/>
      <c r="O107" s="10"/>
      <c r="P107" s="10"/>
      <c r="Q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</row>
    <row r="108" spans="1:7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</row>
    <row r="109" spans="1:74" ht="15.75">
      <c r="A109" s="9"/>
      <c r="B109" s="9"/>
      <c r="C109" s="85" t="s">
        <v>0</v>
      </c>
      <c r="D109" s="86"/>
      <c r="E109" s="86"/>
      <c r="F109" s="86"/>
      <c r="G109" s="86"/>
      <c r="H109" s="87"/>
      <c r="I109" s="10"/>
      <c r="J109" s="10"/>
      <c r="K109" s="10"/>
      <c r="L109" s="10"/>
      <c r="M109" s="10"/>
      <c r="N109" s="10"/>
      <c r="O109" s="10"/>
      <c r="P109" s="10"/>
      <c r="Q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</row>
    <row r="110" spans="1:74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</row>
    <row r="111" spans="1:74">
      <c r="A111" s="16" t="s">
        <v>154</v>
      </c>
      <c r="B111" s="9"/>
      <c r="C111" s="23">
        <f t="shared" ref="C111:H120" si="63">C4</f>
        <v>11651.815259999999</v>
      </c>
      <c r="D111" s="23">
        <f t="shared" si="63"/>
        <v>13543.72594</v>
      </c>
      <c r="E111" s="23">
        <f t="shared" si="63"/>
        <v>17923.47423</v>
      </c>
      <c r="F111" s="23">
        <f t="shared" si="63"/>
        <v>21901.44342</v>
      </c>
      <c r="G111" s="23">
        <f t="shared" si="63"/>
        <v>29758.144509999998</v>
      </c>
      <c r="H111" s="23">
        <f t="shared" si="63"/>
        <v>37205.41403</v>
      </c>
      <c r="I111" s="10"/>
      <c r="J111" s="10"/>
      <c r="K111" s="10"/>
      <c r="L111" s="10"/>
      <c r="M111" s="10"/>
      <c r="N111" s="10"/>
      <c r="O111" s="10"/>
      <c r="P111" s="10"/>
      <c r="Q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</row>
    <row r="112" spans="1:74">
      <c r="A112" s="29" t="s">
        <v>155</v>
      </c>
      <c r="B112" s="9"/>
      <c r="C112" s="23">
        <f t="shared" si="63"/>
        <v>2310</v>
      </c>
      <c r="D112" s="23">
        <f t="shared" si="63"/>
        <v>2316.3320699999999</v>
      </c>
      <c r="E112" s="23">
        <f t="shared" si="63"/>
        <v>2312.5908159999999</v>
      </c>
      <c r="F112" s="23">
        <f t="shared" si="63"/>
        <v>2314.114748</v>
      </c>
      <c r="G112" s="23">
        <f t="shared" si="63"/>
        <v>2330.6868840000002</v>
      </c>
      <c r="H112" s="23">
        <f t="shared" si="63"/>
        <v>2349.1078309999998</v>
      </c>
      <c r="I112" s="10"/>
      <c r="J112" s="10"/>
      <c r="K112" s="10"/>
      <c r="L112" s="10"/>
      <c r="M112" s="10"/>
      <c r="N112" s="10"/>
      <c r="O112" s="10"/>
      <c r="P112" s="10"/>
      <c r="Q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</row>
    <row r="113" spans="1:74">
      <c r="A113" s="29" t="s">
        <v>156</v>
      </c>
      <c r="B113" s="9"/>
      <c r="C113" s="23">
        <f t="shared" si="63"/>
        <v>412.76329629999998</v>
      </c>
      <c r="D113" s="23">
        <f t="shared" si="63"/>
        <v>459.0903126</v>
      </c>
      <c r="E113" s="23">
        <f t="shared" si="63"/>
        <v>537.34097729999996</v>
      </c>
      <c r="F113" s="23">
        <f t="shared" si="63"/>
        <v>328.85080499999998</v>
      </c>
      <c r="G113" s="23">
        <f t="shared" si="63"/>
        <v>207.22888499999999</v>
      </c>
      <c r="H113" s="23">
        <f t="shared" si="63"/>
        <v>216.92348519999999</v>
      </c>
      <c r="I113" s="10"/>
      <c r="J113" s="10"/>
      <c r="K113" s="10"/>
      <c r="L113" s="10"/>
      <c r="M113" s="10"/>
      <c r="N113" s="10"/>
      <c r="O113" s="10"/>
      <c r="P113" s="10"/>
      <c r="Q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</row>
    <row r="114" spans="1:74">
      <c r="A114" s="29" t="s">
        <v>157</v>
      </c>
      <c r="B114" s="9"/>
      <c r="C114" s="23">
        <f t="shared" si="63"/>
        <v>767.0073496</v>
      </c>
      <c r="D114" s="23">
        <f t="shared" si="63"/>
        <v>786.82558589999996</v>
      </c>
      <c r="E114" s="23">
        <f t="shared" si="63"/>
        <v>758.99565719999998</v>
      </c>
      <c r="F114" s="23">
        <f t="shared" si="63"/>
        <v>841.92667470000004</v>
      </c>
      <c r="G114" s="23">
        <f t="shared" si="63"/>
        <v>772.38286740000001</v>
      </c>
      <c r="H114" s="23">
        <f t="shared" si="63"/>
        <v>725.97689730000002</v>
      </c>
      <c r="I114" s="10"/>
      <c r="J114" s="10"/>
      <c r="K114" s="10"/>
      <c r="L114" s="10"/>
      <c r="M114" s="10"/>
      <c r="N114" s="10"/>
      <c r="O114" s="10"/>
      <c r="P114" s="10"/>
      <c r="Q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</row>
    <row r="115" spans="1:74">
      <c r="A115" s="29" t="s">
        <v>158</v>
      </c>
      <c r="B115" s="9"/>
      <c r="C115" s="23">
        <f t="shared" si="63"/>
        <v>6789.3232939999998</v>
      </c>
      <c r="D115" s="23">
        <f t="shared" si="63"/>
        <v>8278.5446690000008</v>
      </c>
      <c r="E115" s="23">
        <f t="shared" si="63"/>
        <v>11747.61052</v>
      </c>
      <c r="F115" s="23">
        <f t="shared" si="63"/>
        <v>14976.547629999999</v>
      </c>
      <c r="G115" s="23">
        <f t="shared" si="63"/>
        <v>21591.999070000002</v>
      </c>
      <c r="H115" s="23">
        <f t="shared" si="63"/>
        <v>27538.100119999999</v>
      </c>
      <c r="I115" s="10"/>
      <c r="J115" s="10"/>
      <c r="K115" s="10"/>
      <c r="L115" s="10"/>
      <c r="M115" s="10"/>
      <c r="N115" s="10"/>
      <c r="O115" s="10"/>
      <c r="P115" s="10"/>
      <c r="Q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</row>
    <row r="116" spans="1:74">
      <c r="A116" s="29" t="s">
        <v>160</v>
      </c>
      <c r="B116" s="9"/>
      <c r="C116" s="23">
        <f t="shared" si="63"/>
        <v>1372.7213240000001</v>
      </c>
      <c r="D116" s="23">
        <f t="shared" si="63"/>
        <v>1702.9332979999999</v>
      </c>
      <c r="E116" s="23">
        <f t="shared" si="63"/>
        <v>2566.936256</v>
      </c>
      <c r="F116" s="23">
        <f t="shared" si="63"/>
        <v>3440.003557</v>
      </c>
      <c r="G116" s="23">
        <f t="shared" si="63"/>
        <v>4855.8468039999998</v>
      </c>
      <c r="H116" s="23">
        <f t="shared" si="63"/>
        <v>6375.3056999999999</v>
      </c>
      <c r="I116" s="10"/>
      <c r="J116" s="10"/>
      <c r="K116" s="10"/>
      <c r="L116" s="10"/>
      <c r="M116" s="10"/>
      <c r="N116" s="10"/>
      <c r="O116" s="10"/>
      <c r="P116" s="10"/>
      <c r="Q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</row>
    <row r="117" spans="1:74">
      <c r="A117" s="16" t="s">
        <v>161</v>
      </c>
      <c r="B117" s="9"/>
      <c r="C117" s="23">
        <f t="shared" si="63"/>
        <v>7532</v>
      </c>
      <c r="D117" s="23">
        <f t="shared" si="63"/>
        <v>8916.2426770000002</v>
      </c>
      <c r="E117" s="23">
        <f t="shared" si="63"/>
        <v>9788.1336389999997</v>
      </c>
      <c r="F117" s="23">
        <f t="shared" si="63"/>
        <v>13171.81259</v>
      </c>
      <c r="G117" s="23">
        <f t="shared" si="63"/>
        <v>18792.82879</v>
      </c>
      <c r="H117" s="23">
        <f t="shared" si="63"/>
        <v>21403.84172</v>
      </c>
      <c r="I117" s="10"/>
      <c r="J117" s="10"/>
      <c r="K117" s="10"/>
      <c r="L117" s="10"/>
      <c r="M117" s="10"/>
      <c r="N117" s="10"/>
      <c r="O117" s="10"/>
      <c r="P117" s="10"/>
      <c r="Q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</row>
    <row r="118" spans="1:74">
      <c r="A118" s="21" t="s">
        <v>162</v>
      </c>
      <c r="B118" s="21"/>
      <c r="C118" s="25">
        <f t="shared" si="63"/>
        <v>19183.815259999999</v>
      </c>
      <c r="D118" s="25">
        <f t="shared" si="63"/>
        <v>22459.968616999999</v>
      </c>
      <c r="E118" s="25">
        <f t="shared" si="63"/>
        <v>27711.607868999999</v>
      </c>
      <c r="F118" s="25">
        <f t="shared" si="63"/>
        <v>35073.256009999997</v>
      </c>
      <c r="G118" s="25">
        <f t="shared" si="63"/>
        <v>48550.973299999998</v>
      </c>
      <c r="H118" s="25">
        <f t="shared" si="63"/>
        <v>58609.255749999997</v>
      </c>
      <c r="I118" s="10"/>
      <c r="J118" s="10"/>
      <c r="K118" s="10"/>
      <c r="L118" s="10"/>
      <c r="M118" s="10"/>
      <c r="N118" s="10"/>
      <c r="O118" s="10"/>
      <c r="P118" s="10"/>
      <c r="Q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</row>
    <row r="119" spans="1:74">
      <c r="A119" s="16" t="s">
        <v>163</v>
      </c>
      <c r="B119" s="9"/>
      <c r="C119" s="23">
        <f t="shared" si="63"/>
        <v>14205.15351</v>
      </c>
      <c r="D119" s="23">
        <f t="shared" si="63"/>
        <v>17058.85312</v>
      </c>
      <c r="E119" s="23">
        <f t="shared" si="63"/>
        <v>22508.108939999998</v>
      </c>
      <c r="F119" s="23">
        <f t="shared" si="63"/>
        <v>28340.34923</v>
      </c>
      <c r="G119" s="23">
        <f t="shared" si="63"/>
        <v>40172.562839999999</v>
      </c>
      <c r="H119" s="23">
        <f t="shared" si="63"/>
        <v>49247.672659999997</v>
      </c>
      <c r="I119" s="10"/>
      <c r="J119" s="10"/>
      <c r="K119" s="10"/>
      <c r="L119" s="10"/>
      <c r="M119" s="10"/>
      <c r="N119" s="10"/>
      <c r="O119" s="10"/>
      <c r="P119" s="10"/>
      <c r="Q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</row>
    <row r="120" spans="1:74">
      <c r="A120" s="30" t="s">
        <v>164</v>
      </c>
      <c r="B120" s="9"/>
      <c r="C120" s="23">
        <f t="shared" si="63"/>
        <v>3167.9766119999999</v>
      </c>
      <c r="D120" s="23">
        <f t="shared" si="63"/>
        <v>3951.3445620000002</v>
      </c>
      <c r="E120" s="23">
        <f t="shared" si="63"/>
        <v>4473.6234320000003</v>
      </c>
      <c r="F120" s="23">
        <f t="shared" si="63"/>
        <v>5640.8252030000003</v>
      </c>
      <c r="G120" s="23">
        <f t="shared" si="63"/>
        <v>8118.2660269999997</v>
      </c>
      <c r="H120" s="23">
        <f t="shared" si="63"/>
        <v>9750.7976440000002</v>
      </c>
      <c r="I120" s="10"/>
      <c r="J120" s="10"/>
      <c r="K120" s="10"/>
      <c r="L120" s="10"/>
      <c r="M120" s="10"/>
      <c r="N120" s="10"/>
      <c r="O120" s="10"/>
      <c r="P120" s="10"/>
      <c r="Q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</row>
    <row r="121" spans="1:74">
      <c r="A121" s="30" t="s">
        <v>142</v>
      </c>
      <c r="B121" s="9"/>
      <c r="C121" s="23">
        <f t="shared" ref="C121:H128" si="64">C14</f>
        <v>421.00640509999999</v>
      </c>
      <c r="D121" s="23">
        <f t="shared" si="64"/>
        <v>561.80477970000004</v>
      </c>
      <c r="E121" s="23">
        <f t="shared" si="64"/>
        <v>575.9562105</v>
      </c>
      <c r="F121" s="23">
        <f t="shared" si="64"/>
        <v>775.91285119999998</v>
      </c>
      <c r="G121" s="23">
        <f t="shared" si="64"/>
        <v>1091.424512</v>
      </c>
      <c r="H121" s="23">
        <f t="shared" si="64"/>
        <v>1333.0170250000001</v>
      </c>
      <c r="I121" s="10"/>
      <c r="J121" s="10"/>
      <c r="K121" s="10"/>
      <c r="L121" s="10"/>
      <c r="M121" s="10"/>
      <c r="N121" s="10"/>
      <c r="O121" s="10"/>
      <c r="P121" s="10"/>
      <c r="Q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</row>
    <row r="122" spans="1:74">
      <c r="A122" s="30" t="s">
        <v>143</v>
      </c>
      <c r="B122" s="9"/>
      <c r="C122" s="23">
        <f t="shared" si="64"/>
        <v>865.04260650000003</v>
      </c>
      <c r="D122" s="23">
        <f t="shared" si="64"/>
        <v>1049.217719</v>
      </c>
      <c r="E122" s="23">
        <f t="shared" si="64"/>
        <v>1230.3462629999999</v>
      </c>
      <c r="F122" s="23">
        <f t="shared" si="64"/>
        <v>1524.779536</v>
      </c>
      <c r="G122" s="23">
        <f t="shared" si="64"/>
        <v>2116.4868179999999</v>
      </c>
      <c r="H122" s="23">
        <f t="shared" si="64"/>
        <v>2607.8383100000001</v>
      </c>
      <c r="I122" s="10"/>
      <c r="J122" s="10"/>
      <c r="K122" s="10"/>
      <c r="L122" s="10"/>
      <c r="M122" s="10"/>
      <c r="N122" s="10"/>
      <c r="O122" s="10"/>
      <c r="P122" s="10"/>
      <c r="Q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</row>
    <row r="123" spans="1:74">
      <c r="A123" s="30" t="s">
        <v>177</v>
      </c>
      <c r="B123" s="9"/>
      <c r="C123" s="23">
        <f t="shared" si="64"/>
        <v>6076.7669230000001</v>
      </c>
      <c r="D123" s="23">
        <f t="shared" si="64"/>
        <v>7023.7623640000002</v>
      </c>
      <c r="E123" s="23">
        <f t="shared" si="64"/>
        <v>9605.9608740000003</v>
      </c>
      <c r="F123" s="23">
        <f t="shared" si="64"/>
        <v>11837.144780000001</v>
      </c>
      <c r="G123" s="23">
        <f t="shared" si="64"/>
        <v>16779.091219999998</v>
      </c>
      <c r="H123" s="23">
        <f t="shared" si="64"/>
        <v>20541.57445</v>
      </c>
      <c r="I123" s="10"/>
      <c r="J123" s="10"/>
      <c r="K123" s="10"/>
      <c r="L123" s="10"/>
      <c r="M123" s="10"/>
      <c r="N123" s="10"/>
      <c r="O123" s="10"/>
      <c r="P123" s="10"/>
      <c r="Q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</row>
    <row r="124" spans="1:74">
      <c r="A124" s="30" t="s">
        <v>160</v>
      </c>
      <c r="B124" s="9"/>
      <c r="C124" s="23">
        <f t="shared" si="64"/>
        <v>3674.360968</v>
      </c>
      <c r="D124" s="23">
        <f t="shared" si="64"/>
        <v>4472.7236929999999</v>
      </c>
      <c r="E124" s="23">
        <f t="shared" si="64"/>
        <v>6622.2221639999998</v>
      </c>
      <c r="F124" s="23">
        <f t="shared" si="64"/>
        <v>8561.6868680000007</v>
      </c>
      <c r="G124" s="23">
        <f t="shared" si="64"/>
        <v>12067.294260000001</v>
      </c>
      <c r="H124" s="23">
        <f t="shared" si="64"/>
        <v>15014.445229999999</v>
      </c>
      <c r="I124" s="10"/>
      <c r="J124" s="10"/>
      <c r="K124" s="10"/>
      <c r="L124" s="10"/>
      <c r="M124" s="10"/>
      <c r="N124" s="10"/>
      <c r="O124" s="10"/>
      <c r="P124" s="10"/>
      <c r="Q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</row>
    <row r="125" spans="1:74">
      <c r="A125" s="31" t="s">
        <v>179</v>
      </c>
      <c r="B125" s="9"/>
      <c r="C125" s="23">
        <f t="shared" si="64"/>
        <v>2263.6441289999998</v>
      </c>
      <c r="D125" s="23">
        <f t="shared" si="64"/>
        <v>2677.5827519999998</v>
      </c>
      <c r="E125" s="23">
        <f t="shared" si="64"/>
        <v>2464.1750980000002</v>
      </c>
      <c r="F125" s="23">
        <f t="shared" si="64"/>
        <v>3972.5498130000001</v>
      </c>
      <c r="G125" s="23">
        <f t="shared" si="64"/>
        <v>5555.4949450000004</v>
      </c>
      <c r="H125" s="23">
        <f t="shared" si="64"/>
        <v>6462.0584159999999</v>
      </c>
      <c r="I125" s="10"/>
      <c r="J125" s="10"/>
      <c r="K125" s="10"/>
      <c r="L125" s="10"/>
      <c r="M125" s="10"/>
      <c r="N125" s="10"/>
      <c r="O125" s="10"/>
      <c r="P125" s="10"/>
      <c r="Q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</row>
    <row r="126" spans="1:74">
      <c r="A126" s="31" t="s">
        <v>145</v>
      </c>
      <c r="B126" s="9"/>
      <c r="C126" s="23">
        <f t="shared" si="64"/>
        <v>2698.017621</v>
      </c>
      <c r="D126" s="23">
        <f t="shared" si="64"/>
        <v>2704.4913539999998</v>
      </c>
      <c r="E126" s="23">
        <f t="shared" si="64"/>
        <v>2718.787073</v>
      </c>
      <c r="F126" s="23">
        <f t="shared" si="64"/>
        <v>2737.7848009999998</v>
      </c>
      <c r="G126" s="23">
        <f t="shared" si="64"/>
        <v>2795.647344</v>
      </c>
      <c r="H126" s="23">
        <f t="shared" si="64"/>
        <v>2866.5835160000001</v>
      </c>
      <c r="I126" s="10"/>
      <c r="J126" s="10"/>
      <c r="K126" s="10"/>
      <c r="L126" s="10"/>
      <c r="M126" s="10"/>
      <c r="N126" s="10"/>
      <c r="O126" s="10"/>
      <c r="P126" s="10"/>
      <c r="Q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</row>
    <row r="127" spans="1:74">
      <c r="A127" s="31" t="s">
        <v>165</v>
      </c>
      <c r="B127" s="9"/>
      <c r="C127" s="23">
        <f t="shared" si="64"/>
        <v>17</v>
      </c>
      <c r="D127" s="23">
        <f t="shared" si="64"/>
        <v>19.041390999998839</v>
      </c>
      <c r="E127" s="23">
        <f t="shared" si="64"/>
        <v>20.53675800000201</v>
      </c>
      <c r="F127" s="23">
        <f t="shared" si="64"/>
        <v>22.572165999998106</v>
      </c>
      <c r="G127" s="23">
        <f t="shared" si="64"/>
        <v>27.268171000003349</v>
      </c>
      <c r="H127" s="23">
        <f t="shared" si="64"/>
        <v>32.941158000001451</v>
      </c>
      <c r="I127" s="10"/>
      <c r="J127" s="10"/>
      <c r="K127" s="10"/>
      <c r="L127" s="10"/>
      <c r="M127" s="10"/>
      <c r="N127" s="10"/>
      <c r="O127" s="10"/>
      <c r="P127" s="10"/>
      <c r="Q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</row>
    <row r="128" spans="1:74">
      <c r="A128" s="21" t="s">
        <v>166</v>
      </c>
      <c r="B128" s="26"/>
      <c r="C128" s="25">
        <f t="shared" si="64"/>
        <v>19183.815259999999</v>
      </c>
      <c r="D128" s="25">
        <f t="shared" si="64"/>
        <v>22459.968616999999</v>
      </c>
      <c r="E128" s="25">
        <f t="shared" si="64"/>
        <v>27711.607868999999</v>
      </c>
      <c r="F128" s="25">
        <f t="shared" si="64"/>
        <v>35073.256009999997</v>
      </c>
      <c r="G128" s="25">
        <f t="shared" si="64"/>
        <v>48550.973299999998</v>
      </c>
      <c r="H128" s="25">
        <f t="shared" si="64"/>
        <v>58609.255749999997</v>
      </c>
      <c r="I128" s="10"/>
      <c r="J128" s="10"/>
      <c r="K128" s="10"/>
      <c r="L128" s="10"/>
      <c r="M128" s="10"/>
      <c r="N128" s="10"/>
      <c r="O128" s="10"/>
      <c r="P128" s="10"/>
      <c r="Q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</row>
    <row r="129" spans="1:8" s="10" customFormat="1">
      <c r="A129" s="31" t="s">
        <v>289</v>
      </c>
      <c r="C129" s="25">
        <f>C22</f>
        <v>6717.6697525999989</v>
      </c>
      <c r="D129" s="25">
        <f t="shared" ref="D129:H129" si="65">D22</f>
        <v>8239.9498127000006</v>
      </c>
      <c r="E129" s="25">
        <f t="shared" si="65"/>
        <v>8744.1010034999999</v>
      </c>
      <c r="F129" s="25">
        <f t="shared" si="65"/>
        <v>11914.067403200001</v>
      </c>
      <c r="G129" s="25">
        <f t="shared" si="65"/>
        <v>16881.672301999999</v>
      </c>
      <c r="H129" s="25">
        <f t="shared" si="65"/>
        <v>20153.711394999998</v>
      </c>
    </row>
    <row r="130" spans="1:8" s="10" customFormat="1"/>
  </sheetData>
  <mergeCells count="21">
    <mergeCell ref="U2:Z2"/>
    <mergeCell ref="U24:Z24"/>
    <mergeCell ref="AV2:BA2"/>
    <mergeCell ref="AV24:BA24"/>
    <mergeCell ref="BE2:BJ2"/>
    <mergeCell ref="BE24:BJ24"/>
    <mergeCell ref="AD2:AI2"/>
    <mergeCell ref="AD24:AI24"/>
    <mergeCell ref="AM2:AR2"/>
    <mergeCell ref="AM24:AR24"/>
    <mergeCell ref="C2:H2"/>
    <mergeCell ref="C23:H23"/>
    <mergeCell ref="C109:H109"/>
    <mergeCell ref="L2:Q2"/>
    <mergeCell ref="L23:Q23"/>
    <mergeCell ref="L24:Q24"/>
    <mergeCell ref="C24:H24"/>
    <mergeCell ref="C41:H41"/>
    <mergeCell ref="C58:H58"/>
    <mergeCell ref="C75:H75"/>
    <mergeCell ref="C92:H9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29"/>
  <sheetViews>
    <sheetView workbookViewId="0">
      <selection activeCell="J70" sqref="J70"/>
    </sheetView>
  </sheetViews>
  <sheetFormatPr baseColWidth="10" defaultColWidth="12.42578125" defaultRowHeight="15"/>
  <cols>
    <col min="1" max="1" width="50.42578125" customWidth="1"/>
    <col min="2" max="2" width="13" hidden="1" customWidth="1"/>
    <col min="3" max="3" width="13.85546875" customWidth="1"/>
    <col min="10" max="10" width="32.140625" customWidth="1"/>
    <col min="11" max="11" width="20.28515625" hidden="1" customWidth="1"/>
    <col min="19" max="19" width="44.42578125" customWidth="1"/>
    <col min="20" max="20" width="16.7109375" hidden="1" customWidth="1"/>
    <col min="28" max="28" width="25" customWidth="1"/>
    <col min="29" max="29" width="0" hidden="1" customWidth="1"/>
    <col min="37" max="37" width="33.7109375" customWidth="1"/>
    <col min="38" max="38" width="12.42578125" hidden="1" customWidth="1"/>
    <col min="46" max="46" width="21.85546875" customWidth="1"/>
    <col min="47" max="47" width="0" hidden="1" customWidth="1"/>
    <col min="55" max="55" width="22" customWidth="1"/>
    <col min="56" max="56" width="0" hidden="1" customWidth="1"/>
  </cols>
  <sheetData>
    <row r="1" spans="1:62" ht="17.100000000000001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10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75">
      <c r="A2" s="9"/>
      <c r="B2" s="9"/>
      <c r="C2" s="85" t="s">
        <v>0</v>
      </c>
      <c r="D2" s="86"/>
      <c r="E2" s="86"/>
      <c r="F2" s="86"/>
      <c r="G2" s="86"/>
      <c r="H2" s="87"/>
      <c r="I2" s="10"/>
      <c r="J2" s="9"/>
      <c r="K2" s="9"/>
      <c r="L2" s="85" t="s">
        <v>0</v>
      </c>
      <c r="M2" s="86"/>
      <c r="N2" s="86"/>
      <c r="O2" s="86"/>
      <c r="P2" s="86"/>
      <c r="Q2" s="87"/>
      <c r="R2" s="10"/>
      <c r="S2" s="9"/>
      <c r="T2" s="9"/>
      <c r="U2" s="85" t="s">
        <v>0</v>
      </c>
      <c r="V2" s="86"/>
      <c r="W2" s="86"/>
      <c r="X2" s="86"/>
      <c r="Y2" s="86"/>
      <c r="Z2" s="87"/>
      <c r="AA2" s="10"/>
      <c r="AB2" s="9"/>
      <c r="AC2" s="9"/>
      <c r="AD2" s="85" t="s">
        <v>0</v>
      </c>
      <c r="AE2" s="86"/>
      <c r="AF2" s="86"/>
      <c r="AG2" s="86"/>
      <c r="AH2" s="86"/>
      <c r="AI2" s="87"/>
      <c r="AJ2" s="10"/>
      <c r="AK2" s="9"/>
      <c r="AL2" s="9"/>
      <c r="AM2" s="85" t="s">
        <v>0</v>
      </c>
      <c r="AN2" s="86"/>
      <c r="AO2" s="86"/>
      <c r="AP2" s="86"/>
      <c r="AQ2" s="86"/>
      <c r="AR2" s="87"/>
      <c r="AS2" s="10"/>
      <c r="AT2" s="9"/>
      <c r="AU2" s="9"/>
      <c r="AV2" s="85" t="s">
        <v>0</v>
      </c>
      <c r="AW2" s="86"/>
      <c r="AX2" s="86"/>
      <c r="AY2" s="86"/>
      <c r="AZ2" s="86"/>
      <c r="BA2" s="87"/>
      <c r="BB2" s="10"/>
      <c r="BC2" s="9"/>
      <c r="BD2" s="9"/>
      <c r="BE2" s="85" t="s">
        <v>0</v>
      </c>
      <c r="BF2" s="86"/>
      <c r="BG2" s="86"/>
      <c r="BH2" s="86"/>
      <c r="BI2" s="86"/>
      <c r="BJ2" s="87"/>
    </row>
    <row r="3" spans="1:62" ht="18.95" customHeight="1">
      <c r="A3" s="27" t="s">
        <v>290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10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.100000000000001" customHeight="1">
      <c r="A4" s="20" t="s">
        <v>256</v>
      </c>
      <c r="B4" s="9" t="s">
        <v>190</v>
      </c>
      <c r="C4" s="23">
        <f>VLOOKUP($B4,reporting_shock!$A$2:$AK$154,'Tab-reporting_shock'!C$1,FALSE)</f>
        <v>11651.815259999999</v>
      </c>
      <c r="D4" s="23">
        <f>VLOOKUP($B4,reporting_shock!$A$2:$AK$154,'Tab-reporting_shock'!D$1,FALSE)</f>
        <v>13509.242819999999</v>
      </c>
      <c r="E4" s="23">
        <f>VLOOKUP($B4,reporting_shock!$A$2:$AK$154,'Tab-reporting_shock'!E$1,FALSE)</f>
        <v>17672.113809999999</v>
      </c>
      <c r="F4" s="23">
        <f>VLOOKUP($B4,reporting_shock!$A$2:$AK$154,'Tab-reporting_shock'!F$1,FALSE)</f>
        <v>21460.33812</v>
      </c>
      <c r="G4" s="23">
        <f>VLOOKUP($B4,reporting_shock!$A$2:$AK$154,'Tab-reporting_shock'!G$1,FALSE)</f>
        <v>23857.572830000001</v>
      </c>
      <c r="H4" s="23">
        <f>VLOOKUP($B4,reporting_shock!$A$2:$AK$154,'Tab-reporting_shock'!H$1,FALSE)</f>
        <v>25677.874879999999</v>
      </c>
      <c r="I4" s="10"/>
      <c r="J4" s="16" t="s">
        <v>167</v>
      </c>
      <c r="K4" s="9" t="s">
        <v>195</v>
      </c>
      <c r="L4" s="23">
        <f>VLOOKUP($K4,reporting_shock!$A$2:$AK$154,'Tab-reporting_shock'!L$1,FALSE)</f>
        <v>18609.931690000001</v>
      </c>
      <c r="M4" s="23">
        <f>VLOOKUP($K4,reporting_shock!$A$2:$AK$154,'Tab-reporting_shock'!M$1,FALSE)</f>
        <v>22949.533790000001</v>
      </c>
      <c r="N4" s="23">
        <f>VLOOKUP($K4,reporting_shock!$A$2:$AK$154,'Tab-reporting_shock'!N$1,FALSE)</f>
        <v>27869.47365</v>
      </c>
      <c r="O4" s="23">
        <f>VLOOKUP($K4,reporting_shock!$A$2:$AK$154,'Tab-reporting_shock'!O$1,FALSE)</f>
        <v>34755.173199999997</v>
      </c>
      <c r="P4" s="23">
        <f>VLOOKUP($K4,reporting_shock!$A$2:$AK$154,'Tab-reporting_shock'!P$1,FALSE)</f>
        <v>35750.673119999999</v>
      </c>
      <c r="Q4" s="23">
        <f>VLOOKUP($K4,reporting_shock!$A$2:$AK$154,'Tab-reporting_shock'!Q$1,FALSE)</f>
        <v>35346.499739999999</v>
      </c>
      <c r="R4" s="10"/>
      <c r="S4" s="16" t="s">
        <v>301</v>
      </c>
      <c r="T4" s="9" t="s">
        <v>195</v>
      </c>
      <c r="U4" s="24">
        <f>VLOOKUP($T4,reporting_shock!$A$2:$AK$154,'Tab-reporting_shock'!U$1,FALSE)</f>
        <v>18609.931690000001</v>
      </c>
      <c r="V4" s="24">
        <f>VLOOKUP($T4,reporting_shock!$A$2:$AK$154,'Tab-reporting_shock'!V$1,FALSE)</f>
        <v>22949.533790000001</v>
      </c>
      <c r="W4" s="24">
        <f>VLOOKUP($T4,reporting_shock!$A$2:$AK$154,'Tab-reporting_shock'!W$1,FALSE)</f>
        <v>27869.47365</v>
      </c>
      <c r="X4" s="24">
        <f>VLOOKUP($T4,reporting_shock!$A$2:$AK$154,'Tab-reporting_shock'!X$1,FALSE)</f>
        <v>34755.173199999997</v>
      </c>
      <c r="Y4" s="24">
        <f>VLOOKUP($T4,reporting_shock!$A$2:$AK$154,'Tab-reporting_shock'!Y$1,FALSE)</f>
        <v>35750.673119999999</v>
      </c>
      <c r="Z4" s="24">
        <f>VLOOKUP($T4,reporting_shock!$A$2:$AK$154,'Tab-reporting_shock'!Z$1,FALSE)</f>
        <v>35346.499739999999</v>
      </c>
      <c r="AA4" s="10"/>
      <c r="AB4" s="30" t="s">
        <v>141</v>
      </c>
      <c r="AC4" s="10" t="s">
        <v>104</v>
      </c>
      <c r="AD4" s="23">
        <f>VLOOKUP($AC4,reporting_shock!$A$2:$AK$154,'Tab-reporting_shock'!AD$1,FALSE)</f>
        <v>1593.2937340000001</v>
      </c>
      <c r="AE4" s="23">
        <f>VLOOKUP($AC4,reporting_shock!$A$2:$AK$154,'Tab-reporting_shock'!AE$1,FALSE)</f>
        <v>1733.860271</v>
      </c>
      <c r="AF4" s="23">
        <f>VLOOKUP($AC4,reporting_shock!$A$2:$AK$154,'Tab-reporting_shock'!AF$1,FALSE)</f>
        <v>1807.2059139999999</v>
      </c>
      <c r="AG4" s="23">
        <f>VLOOKUP($AC4,reporting_shock!$A$2:$AK$154,'Tab-reporting_shock'!AG$1,FALSE)</f>
        <v>1845.1935309999999</v>
      </c>
      <c r="AH4" s="23">
        <f>VLOOKUP($AC4,reporting_shock!$A$2:$AK$154,'Tab-reporting_shock'!AH$1,FALSE)</f>
        <v>1933.0625500000001</v>
      </c>
      <c r="AI4" s="23">
        <f>VLOOKUP($AC4,reporting_shock!$A$2:$AK$154,'Tab-reporting_shock'!AI$1,FALSE)</f>
        <v>2003.7023569999999</v>
      </c>
      <c r="AJ4" s="10"/>
      <c r="AK4" s="30" t="s">
        <v>141</v>
      </c>
      <c r="AL4" s="10" t="s">
        <v>99</v>
      </c>
      <c r="AM4" s="23">
        <f>VLOOKUP($AL4,reporting_shock!$A$2:$AK$154,AM$1,FALSE)</f>
        <v>3353.1214869999999</v>
      </c>
      <c r="AN4" s="23">
        <f>VLOOKUP($AL4,reporting_shock!$A$2:$AK$154,AN$1,FALSE)</f>
        <v>3910.9774809999999</v>
      </c>
      <c r="AO4" s="23">
        <f>VLOOKUP($AL4,reporting_shock!$A$2:$AK$154,AO$1,FALSE)</f>
        <v>4650.7813100000003</v>
      </c>
      <c r="AP4" s="23">
        <f>VLOOKUP($AL4,reporting_shock!$A$2:$AK$154,AP$1,FALSE)</f>
        <v>5923.4001330000001</v>
      </c>
      <c r="AQ4" s="23">
        <f>VLOOKUP($AL4,reporting_shock!$A$2:$AK$154,AQ$1,FALSE)</f>
        <v>11660.58165</v>
      </c>
      <c r="AR4" s="23">
        <f>VLOOKUP($AL4,reporting_shock!$A$2:$AK$154,AR$1,FALSE)</f>
        <v>22460.673760000001</v>
      </c>
      <c r="AS4" s="10"/>
      <c r="AT4" s="30" t="s">
        <v>141</v>
      </c>
      <c r="AU4" s="10" t="s">
        <v>206</v>
      </c>
      <c r="AV4" s="23">
        <f>VLOOKUP($AU4,reporting_shock!$A$2:$AK$154,AV$1,FALSE)</f>
        <v>25790.12515</v>
      </c>
      <c r="AW4" s="23">
        <f>VLOOKUP($AU4,reporting_shock!$A$2:$AK$154,AW$1,FALSE)</f>
        <v>30412.571680000001</v>
      </c>
      <c r="AX4" s="23">
        <f>VLOOKUP($AU4,reporting_shock!$A$2:$AK$154,AX$1,FALSE)</f>
        <v>35830.10656</v>
      </c>
      <c r="AY4" s="23">
        <f>VLOOKUP($AU4,reporting_shock!$A$2:$AK$154,AY$1,FALSE)</f>
        <v>44096.152130000002</v>
      </c>
      <c r="AZ4" s="23">
        <f>VLOOKUP($AU4,reporting_shock!$A$2:$AK$154,AZ$1,FALSE)</f>
        <v>79049.712650000001</v>
      </c>
      <c r="BA4" s="23">
        <f>VLOOKUP($AU4,reporting_shock!$A$2:$AK$154,BA$1,FALSE)</f>
        <v>133392.43919999999</v>
      </c>
      <c r="BB4" s="10"/>
      <c r="BC4" s="30" t="s">
        <v>141</v>
      </c>
      <c r="BD4" s="10" t="s">
        <v>212</v>
      </c>
      <c r="BE4" s="23">
        <f>VLOOKUP($BD4,reporting_shock!$A$2:$AK$154,BE$1,FALSE)</f>
        <v>73412.889580000003</v>
      </c>
      <c r="BF4" s="23">
        <f>VLOOKUP($BD4,reporting_shock!$A$2:$AK$154,BF$1,FALSE)</f>
        <v>87708.092510000002</v>
      </c>
      <c r="BG4" s="23">
        <f>VLOOKUP($BD4,reporting_shock!$A$2:$AK$154,BG$1,FALSE)</f>
        <v>104459.5753</v>
      </c>
      <c r="BH4" s="23">
        <f>VLOOKUP($BD4,reporting_shock!$A$2:$AK$154,BH$1,FALSE)</f>
        <v>131441.30110000001</v>
      </c>
      <c r="BI4" s="23">
        <f>VLOOKUP($BD4,reporting_shock!$A$2:$AK$154,BI$1,FALSE)</f>
        <v>224854.34599999999</v>
      </c>
      <c r="BJ4" s="23">
        <f>VLOOKUP($BD4,reporting_shock!$A$2:$AK$154,BJ$1,FALSE)</f>
        <v>367050.11719999998</v>
      </c>
    </row>
    <row r="5" spans="1:62">
      <c r="A5" s="29" t="s">
        <v>139</v>
      </c>
      <c r="B5" s="9" t="s">
        <v>134</v>
      </c>
      <c r="C5" s="23">
        <f>VLOOKUP($B5,reporting_shock!$A$2:$AK$154,'Tab-reporting_shock'!C$1,FALSE)</f>
        <v>2310</v>
      </c>
      <c r="D5" s="23">
        <f>VLOOKUP($B5,reporting_shock!$A$2:$AK$154,'Tab-reporting_shock'!D$1,FALSE)</f>
        <v>2316.340569</v>
      </c>
      <c r="E5" s="23">
        <f>VLOOKUP($B5,reporting_shock!$A$2:$AK$154,'Tab-reporting_shock'!E$1,FALSE)</f>
        <v>2312.6118900000001</v>
      </c>
      <c r="F5" s="23">
        <f>VLOOKUP($B5,reporting_shock!$A$2:$AK$154,'Tab-reporting_shock'!F$1,FALSE)</f>
        <v>2314.1358409999998</v>
      </c>
      <c r="G5" s="23">
        <f>VLOOKUP($B5,reporting_shock!$A$2:$AK$154,'Tab-reporting_shock'!G$1,FALSE)</f>
        <v>2330.9084560000001</v>
      </c>
      <c r="H5" s="23">
        <f>VLOOKUP($B5,reporting_shock!$A$2:$AK$154,'Tab-reporting_shock'!H$1,FALSE)</f>
        <v>2348.7305529999999</v>
      </c>
      <c r="I5" s="10"/>
      <c r="J5" s="30" t="s">
        <v>141</v>
      </c>
      <c r="K5" s="9" t="s">
        <v>196</v>
      </c>
      <c r="L5" s="23">
        <f>VLOOKUP($K5,reporting_shock!$A$2:$AK$154,'Tab-reporting_shock'!L$1,FALSE)</f>
        <v>7243.7639390000004</v>
      </c>
      <c r="M5" s="23">
        <f>VLOOKUP($K5,reporting_shock!$A$2:$AK$154,'Tab-reporting_shock'!M$1,FALSE)</f>
        <v>9000.1401470000001</v>
      </c>
      <c r="N5" s="23">
        <f>VLOOKUP($K5,reporting_shock!$A$2:$AK$154,'Tab-reporting_shock'!N$1,FALSE)</f>
        <v>9130.8911630000002</v>
      </c>
      <c r="O5" s="23">
        <f>VLOOKUP($K5,reporting_shock!$A$2:$AK$154,'Tab-reporting_shock'!O$1,FALSE)</f>
        <v>10886.867179999999</v>
      </c>
      <c r="P5" s="23">
        <f>VLOOKUP($K5,reporting_shock!$A$2:$AK$154,'Tab-reporting_shock'!P$1,FALSE)</f>
        <v>8702.8002489999999</v>
      </c>
      <c r="Q5" s="23">
        <f>VLOOKUP($K5,reporting_shock!$A$2:$AK$154,'Tab-reporting_shock'!Q$1,FALSE)</f>
        <v>7300.1577070000003</v>
      </c>
      <c r="R5" s="10"/>
      <c r="S5" s="29" t="s">
        <v>300</v>
      </c>
      <c r="T5" s="9" t="s">
        <v>313</v>
      </c>
      <c r="U5" s="23">
        <f>VLOOKUP($T5,reporting_shock!$A$2:$AK$154,'Tab-reporting_shock'!U$1,FALSE)</f>
        <v>3463.3062880000002</v>
      </c>
      <c r="V5" s="23">
        <f>VLOOKUP($T5,reporting_shock!$A$2:$AK$154,'Tab-reporting_shock'!V$1,FALSE)</f>
        <v>4492.221665</v>
      </c>
      <c r="W5" s="23">
        <f>VLOOKUP($T5,reporting_shock!$A$2:$AK$154,'Tab-reporting_shock'!W$1,FALSE)</f>
        <v>4256.0079139999998</v>
      </c>
      <c r="X5" s="23">
        <f>VLOOKUP($T5,reporting_shock!$A$2:$AK$154,'Tab-reporting_shock'!X$1,FALSE)</f>
        <v>5288.8928839999999</v>
      </c>
      <c r="Y5" s="23">
        <f>VLOOKUP($T5,reporting_shock!$A$2:$AK$154,'Tab-reporting_shock'!Y$1,FALSE)</f>
        <v>5619.1306269999995</v>
      </c>
      <c r="Z5" s="23">
        <f>VLOOKUP($T5,reporting_shock!$A$2:$AK$154,'Tab-reporting_shock'!Z$1,FALSE)</f>
        <v>5027.1729539999997</v>
      </c>
      <c r="AA5" s="10"/>
      <c r="AB5" s="30" t="s">
        <v>142</v>
      </c>
      <c r="AC5" s="10" t="s">
        <v>105</v>
      </c>
      <c r="AD5" s="23">
        <f>VLOOKUP($AC5,reporting_shock!$A$2:$AK$154,'Tab-reporting_shock'!AD$1,FALSE)</f>
        <v>124.3163492</v>
      </c>
      <c r="AE5" s="23">
        <f>VLOOKUP($AC5,reporting_shock!$A$2:$AK$154,'Tab-reporting_shock'!AE$1,FALSE)</f>
        <v>147.99633059999999</v>
      </c>
      <c r="AF5" s="23">
        <f>VLOOKUP($AC5,reporting_shock!$A$2:$AK$154,'Tab-reporting_shock'!AF$1,FALSE)</f>
        <v>165.88388029999999</v>
      </c>
      <c r="AG5" s="23">
        <f>VLOOKUP($AC5,reporting_shock!$A$2:$AK$154,'Tab-reporting_shock'!AG$1,FALSE)</f>
        <v>191.18873640000001</v>
      </c>
      <c r="AH5" s="23">
        <f>VLOOKUP($AC5,reporting_shock!$A$2:$AK$154,'Tab-reporting_shock'!AH$1,FALSE)</f>
        <v>178.6718405</v>
      </c>
      <c r="AI5" s="23">
        <f>VLOOKUP($AC5,reporting_shock!$A$2:$AK$154,'Tab-reporting_shock'!AI$1,FALSE)</f>
        <v>163.0954108</v>
      </c>
      <c r="AJ5" s="10"/>
      <c r="AK5" s="30" t="s">
        <v>142</v>
      </c>
      <c r="AL5" s="10" t="s">
        <v>100</v>
      </c>
      <c r="AM5" s="23">
        <f>VLOOKUP($AL5,reporting_shock!$A$2:$AK$154,AM$1,FALSE)</f>
        <v>2603.9507410000001</v>
      </c>
      <c r="AN5" s="23">
        <f>VLOOKUP($AL5,reporting_shock!$A$2:$AK$154,AN$1,FALSE)</f>
        <v>3382.3204949999999</v>
      </c>
      <c r="AO5" s="23">
        <f>VLOOKUP($AL5,reporting_shock!$A$2:$AK$154,AO$1,FALSE)</f>
        <v>4429.6248349999996</v>
      </c>
      <c r="AP5" s="23">
        <f>VLOOKUP($AL5,reporting_shock!$A$2:$AK$154,AP$1,FALSE)</f>
        <v>6585.880701</v>
      </c>
      <c r="AQ5" s="23">
        <f>VLOOKUP($AL5,reporting_shock!$A$2:$AK$154,AQ$1,FALSE)</f>
        <v>11715.501619999999</v>
      </c>
      <c r="AR5" s="23">
        <f>VLOOKUP($AL5,reporting_shock!$A$2:$AK$154,AR$1,FALSE)</f>
        <v>18707.904279999999</v>
      </c>
      <c r="AS5" s="10"/>
      <c r="AT5" s="30" t="s">
        <v>142</v>
      </c>
      <c r="AU5" s="10" t="s">
        <v>207</v>
      </c>
      <c r="AV5" s="23">
        <f>VLOOKUP($AU5,reporting_shock!$A$2:$AK$154,AV$1,FALSE)</f>
        <v>5303.6276660000003</v>
      </c>
      <c r="AW5" s="23">
        <f>VLOOKUP($AU5,reporting_shock!$A$2:$AK$154,AW$1,FALSE)</f>
        <v>6895.8316770000001</v>
      </c>
      <c r="AX5" s="23">
        <f>VLOOKUP($AU5,reporting_shock!$A$2:$AK$154,AX$1,FALSE)</f>
        <v>8723.8316670000004</v>
      </c>
      <c r="AY5" s="23">
        <f>VLOOKUP($AU5,reporting_shock!$A$2:$AK$154,AY$1,FALSE)</f>
        <v>12147.883959999999</v>
      </c>
      <c r="AZ5" s="23">
        <f>VLOOKUP($AU5,reporting_shock!$A$2:$AK$154,AZ$1,FALSE)</f>
        <v>19370.737550000002</v>
      </c>
      <c r="BA5" s="23">
        <f>VLOOKUP($AU5,reporting_shock!$A$2:$AK$154,BA$1,FALSE)</f>
        <v>29524.838070000002</v>
      </c>
      <c r="BB5" s="10"/>
      <c r="BC5" s="30" t="s">
        <v>142</v>
      </c>
      <c r="BD5" s="10" t="s">
        <v>213</v>
      </c>
      <c r="BE5" s="23">
        <f>VLOOKUP($BD5,reporting_shock!$A$2:$AK$154,BE$1,FALSE)</f>
        <v>8375.6891190000006</v>
      </c>
      <c r="BF5" s="23">
        <f>VLOOKUP($BD5,reporting_shock!$A$2:$AK$154,BF$1,FALSE)</f>
        <v>10906.190479999999</v>
      </c>
      <c r="BG5" s="23">
        <f>VLOOKUP($BD5,reporting_shock!$A$2:$AK$154,BG$1,FALSE)</f>
        <v>13612.11421</v>
      </c>
      <c r="BH5" s="23">
        <f>VLOOKUP($BD5,reporting_shock!$A$2:$AK$154,BH$1,FALSE)</f>
        <v>18929.71629</v>
      </c>
      <c r="BI5" s="23">
        <f>VLOOKUP($BD5,reporting_shock!$A$2:$AK$154,BI$1,FALSE)</f>
        <v>29568.695640000002</v>
      </c>
      <c r="BJ5" s="23">
        <f>VLOOKUP($BD5,reporting_shock!$A$2:$AK$154,BJ$1,FALSE)</f>
        <v>44228.581700000002</v>
      </c>
    </row>
    <row r="6" spans="1:62">
      <c r="A6" s="29" t="s">
        <v>147</v>
      </c>
      <c r="B6" s="9" t="s">
        <v>135</v>
      </c>
      <c r="C6" s="23">
        <f>VLOOKUP($B6,reporting_shock!$A$2:$AK$154,'Tab-reporting_shock'!C$1,FALSE)</f>
        <v>412.76329629999998</v>
      </c>
      <c r="D6" s="23">
        <f>VLOOKUP($B6,reporting_shock!$A$2:$AK$154,'Tab-reporting_shock'!D$1,FALSE)</f>
        <v>460.11691289999999</v>
      </c>
      <c r="E6" s="23">
        <f>VLOOKUP($B6,reporting_shock!$A$2:$AK$154,'Tab-reporting_shock'!E$1,FALSE)</f>
        <v>538.66931880000004</v>
      </c>
      <c r="F6" s="23">
        <f>VLOOKUP($B6,reporting_shock!$A$2:$AK$154,'Tab-reporting_shock'!F$1,FALSE)</f>
        <v>332.2365853</v>
      </c>
      <c r="G6" s="23">
        <f>VLOOKUP($B6,reporting_shock!$A$2:$AK$154,'Tab-reporting_shock'!G$1,FALSE)</f>
        <v>390.26609569999999</v>
      </c>
      <c r="H6" s="23">
        <f>VLOOKUP($B6,reporting_shock!$A$2:$AK$154,'Tab-reporting_shock'!H$1,FALSE)</f>
        <v>614.90505499999995</v>
      </c>
      <c r="I6" s="10"/>
      <c r="J6" s="30" t="s">
        <v>142</v>
      </c>
      <c r="K6" s="9" t="s">
        <v>197</v>
      </c>
      <c r="L6" s="23">
        <f>VLOOKUP($K6,reporting_shock!$A$2:$AK$154,'Tab-reporting_shock'!L$1,FALSE)</f>
        <v>1139.855096</v>
      </c>
      <c r="M6" s="23">
        <f>VLOOKUP($K6,reporting_shock!$A$2:$AK$154,'Tab-reporting_shock'!M$1,FALSE)</f>
        <v>1516.4950100000001</v>
      </c>
      <c r="N6" s="23">
        <f>VLOOKUP($K6,reporting_shock!$A$2:$AK$154,'Tab-reporting_shock'!N$1,FALSE)</f>
        <v>1466.6936109999999</v>
      </c>
      <c r="O6" s="23">
        <f>VLOOKUP($K6,reporting_shock!$A$2:$AK$154,'Tab-reporting_shock'!O$1,FALSE)</f>
        <v>1909.927103</v>
      </c>
      <c r="P6" s="23">
        <f>VLOOKUP($K6,reporting_shock!$A$2:$AK$154,'Tab-reporting_shock'!P$1,FALSE)</f>
        <v>2102.193272</v>
      </c>
      <c r="Q6" s="23">
        <f>VLOOKUP($K6,reporting_shock!$A$2:$AK$154,'Tab-reporting_shock'!Q$1,FALSE)</f>
        <v>1931.0121360000001</v>
      </c>
      <c r="R6" s="10"/>
      <c r="S6" s="29" t="s">
        <v>148</v>
      </c>
      <c r="T6" s="9" t="s">
        <v>314</v>
      </c>
      <c r="U6" s="23">
        <f>VLOOKUP($T6,reporting_shock!$A$2:$AK$154,'Tab-reporting_shock'!U$1,FALSE)</f>
        <v>4697.632055</v>
      </c>
      <c r="V6" s="23">
        <f>VLOOKUP($T6,reporting_shock!$A$2:$AK$154,'Tab-reporting_shock'!V$1,FALSE)</f>
        <v>5696.3441839999996</v>
      </c>
      <c r="W6" s="23">
        <f>VLOOKUP($T6,reporting_shock!$A$2:$AK$154,'Tab-reporting_shock'!W$1,FALSE)</f>
        <v>5902.0520280000001</v>
      </c>
      <c r="X6" s="23">
        <f>VLOOKUP($T6,reporting_shock!$A$2:$AK$154,'Tab-reporting_shock'!X$1,FALSE)</f>
        <v>6991.1193380000004</v>
      </c>
      <c r="Y6" s="23">
        <f>VLOOKUP($T6,reporting_shock!$A$2:$AK$154,'Tab-reporting_shock'!Y$1,FALSE)</f>
        <v>5604.0822690000005</v>
      </c>
      <c r="Z6" s="23">
        <f>VLOOKUP($T6,reporting_shock!$A$2:$AK$154,'Tab-reporting_shock'!Z$1,FALSE)</f>
        <v>4540.6330379999999</v>
      </c>
      <c r="AA6" s="10"/>
      <c r="AB6" s="30" t="s">
        <v>143</v>
      </c>
      <c r="AC6" s="10" t="s">
        <v>106</v>
      </c>
      <c r="AD6" s="23">
        <f>VLOOKUP($AC6,reporting_shock!$A$2:$AK$154,'Tab-reporting_shock'!AD$1,FALSE)</f>
        <v>1643.358651</v>
      </c>
      <c r="AE6" s="23">
        <f>VLOOKUP($AC6,reporting_shock!$A$2:$AK$154,'Tab-reporting_shock'!AE$1,FALSE)</f>
        <v>1792.2695349999999</v>
      </c>
      <c r="AF6" s="23">
        <f>VLOOKUP($AC6,reporting_shock!$A$2:$AK$154,'Tab-reporting_shock'!AF$1,FALSE)</f>
        <v>1853.967899</v>
      </c>
      <c r="AG6" s="23">
        <f>VLOOKUP($AC6,reporting_shock!$A$2:$AK$154,'Tab-reporting_shock'!AG$1,FALSE)</f>
        <v>1897.8653260000001</v>
      </c>
      <c r="AH6" s="23">
        <f>VLOOKUP($AC6,reporting_shock!$A$2:$AK$154,'Tab-reporting_shock'!AH$1,FALSE)</f>
        <v>1954.707249</v>
      </c>
      <c r="AI6" s="23">
        <f>VLOOKUP($AC6,reporting_shock!$A$2:$AK$154,'Tab-reporting_shock'!AI$1,FALSE)</f>
        <v>1969.1349990000001</v>
      </c>
      <c r="AJ6" s="10"/>
      <c r="AK6" s="30" t="s">
        <v>143</v>
      </c>
      <c r="AL6" s="10" t="s">
        <v>101</v>
      </c>
      <c r="AM6" s="23">
        <f>VLOOKUP($AL6,reporting_shock!$A$2:$AK$154,AM$1,FALSE)</f>
        <v>8879.3744210000004</v>
      </c>
      <c r="AN6" s="23">
        <f>VLOOKUP($AL6,reporting_shock!$A$2:$AK$154,AN$1,FALSE)</f>
        <v>10442.708769999999</v>
      </c>
      <c r="AO6" s="23">
        <f>VLOOKUP($AL6,reporting_shock!$A$2:$AK$154,AO$1,FALSE)</f>
        <v>12363.96832</v>
      </c>
      <c r="AP6" s="23">
        <f>VLOOKUP($AL6,reporting_shock!$A$2:$AK$154,AP$1,FALSE)</f>
        <v>15767.12635</v>
      </c>
      <c r="AQ6" s="23">
        <f>VLOOKUP($AL6,reporting_shock!$A$2:$AK$154,AQ$1,FALSE)</f>
        <v>30350.114020000001</v>
      </c>
      <c r="AR6" s="23">
        <f>VLOOKUP($AL6,reporting_shock!$A$2:$AK$154,AR$1,FALSE)</f>
        <v>56165.333789999997</v>
      </c>
      <c r="AS6" s="10"/>
      <c r="AT6" s="30" t="s">
        <v>143</v>
      </c>
      <c r="AU6" s="10" t="s">
        <v>208</v>
      </c>
      <c r="AV6" s="23">
        <f>VLOOKUP($AU6,reporting_shock!$A$2:$AK$154,AV$1,FALSE)</f>
        <v>45086.461799999997</v>
      </c>
      <c r="AW6" s="23">
        <f>VLOOKUP($AU6,reporting_shock!$A$2:$AK$154,AW$1,FALSE)</f>
        <v>53286.320970000001</v>
      </c>
      <c r="AX6" s="23">
        <f>VLOOKUP($AU6,reporting_shock!$A$2:$AK$154,AX$1,FALSE)</f>
        <v>62268.398560000001</v>
      </c>
      <c r="AY6" s="23">
        <f>VLOOKUP($AU6,reporting_shock!$A$2:$AK$154,AY$1,FALSE)</f>
        <v>76930.877420000004</v>
      </c>
      <c r="AZ6" s="23">
        <f>VLOOKUP($AU6,reporting_shock!$A$2:$AK$154,AZ$1,FALSE)</f>
        <v>134022.51629999999</v>
      </c>
      <c r="BA6" s="23">
        <f>VLOOKUP($AU6,reporting_shock!$A$2:$AK$154,BA$1,FALSE)</f>
        <v>220704.522</v>
      </c>
      <c r="BB6" s="10"/>
      <c r="BC6" s="30" t="s">
        <v>143</v>
      </c>
      <c r="BD6" s="10" t="s">
        <v>214</v>
      </c>
      <c r="BE6" s="23">
        <f>VLOOKUP($BD6,reporting_shock!$A$2:$AK$154,BE$1,FALSE)</f>
        <v>60088.076150000001</v>
      </c>
      <c r="BF6" s="23">
        <f>VLOOKUP($BD6,reporting_shock!$A$2:$AK$154,BF$1,FALSE)</f>
        <v>70798.952820000006</v>
      </c>
      <c r="BG6" s="23">
        <f>VLOOKUP($BD6,reporting_shock!$A$2:$AK$154,BG$1,FALSE)</f>
        <v>82765.355410000004</v>
      </c>
      <c r="BH6" s="23">
        <f>VLOOKUP($BD6,reporting_shock!$A$2:$AK$154,BH$1,FALSE)</f>
        <v>101951.88370000001</v>
      </c>
      <c r="BI6" s="23">
        <f>VLOOKUP($BD6,reporting_shock!$A$2:$AK$154,BI$1,FALSE)</f>
        <v>176006.4988</v>
      </c>
      <c r="BJ6" s="23">
        <f>VLOOKUP($BD6,reporting_shock!$A$2:$AK$154,BJ$1,FALSE)</f>
        <v>288412.94199999998</v>
      </c>
    </row>
    <row r="7" spans="1:62">
      <c r="A7" s="29" t="s">
        <v>148</v>
      </c>
      <c r="B7" s="9" t="s">
        <v>136</v>
      </c>
      <c r="C7" s="23">
        <f>VLOOKUP($B7,reporting_shock!$A$2:$AK$154,'Tab-reporting_shock'!C$1,FALSE)</f>
        <v>767.0073496</v>
      </c>
      <c r="D7" s="23">
        <f>VLOOKUP($B7,reporting_shock!$A$2:$AK$154,'Tab-reporting_shock'!D$1,FALSE)</f>
        <v>778.53224569999998</v>
      </c>
      <c r="E7" s="23">
        <f>VLOOKUP($B7,reporting_shock!$A$2:$AK$154,'Tab-reporting_shock'!E$1,FALSE)</f>
        <v>736.13737360000005</v>
      </c>
      <c r="F7" s="23">
        <f>VLOOKUP($B7,reporting_shock!$A$2:$AK$154,'Tab-reporting_shock'!F$1,FALSE)</f>
        <v>785.19335660000002</v>
      </c>
      <c r="G7" s="23">
        <f>VLOOKUP($B7,reporting_shock!$A$2:$AK$154,'Tab-reporting_shock'!G$1,FALSE)</f>
        <v>439.1271653</v>
      </c>
      <c r="H7" s="23">
        <f>VLOOKUP($B7,reporting_shock!$A$2:$AK$154,'Tab-reporting_shock'!H$1,FALSE)</f>
        <v>510.24308989999997</v>
      </c>
      <c r="I7" s="10"/>
      <c r="J7" s="30" t="s">
        <v>143</v>
      </c>
      <c r="K7" s="9" t="s">
        <v>198</v>
      </c>
      <c r="L7" s="23">
        <f>VLOOKUP($K7,reporting_shock!$A$2:$AK$154,'Tab-reporting_shock'!L$1,FALSE)</f>
        <v>1409.7320689999999</v>
      </c>
      <c r="M7" s="23">
        <f>VLOOKUP($K7,reporting_shock!$A$2:$AK$154,'Tab-reporting_shock'!M$1,FALSE)</f>
        <v>1716.1016589999999</v>
      </c>
      <c r="N7" s="23">
        <f>VLOOKUP($K7,reporting_shock!$A$2:$AK$154,'Tab-reporting_shock'!N$1,FALSE)</f>
        <v>1599.9678100000001</v>
      </c>
      <c r="O7" s="23">
        <f>VLOOKUP($K7,reporting_shock!$A$2:$AK$154,'Tab-reporting_shock'!O$1,FALSE)</f>
        <v>1783.7719440000001</v>
      </c>
      <c r="P7" s="23">
        <f>VLOOKUP($K7,reporting_shock!$A$2:$AK$154,'Tab-reporting_shock'!P$1,FALSE)</f>
        <v>1681.0166790000001</v>
      </c>
      <c r="Q7" s="23">
        <f>VLOOKUP($K7,reporting_shock!$A$2:$AK$154,'Tab-reporting_shock'!Q$1,FALSE)</f>
        <v>1388.111005</v>
      </c>
      <c r="R7" s="10"/>
      <c r="S7" s="29" t="s">
        <v>159</v>
      </c>
      <c r="T7" s="9" t="s">
        <v>315</v>
      </c>
      <c r="U7" s="23">
        <f>VLOOKUP($T7,reporting_shock!$A$2:$AK$154,'Tab-reporting_shock'!U$1,FALSE)</f>
        <v>10448.993340000001</v>
      </c>
      <c r="V7" s="23">
        <f>VLOOKUP($T7,reporting_shock!$A$2:$AK$154,'Tab-reporting_shock'!V$1,FALSE)</f>
        <v>12760.96794</v>
      </c>
      <c r="W7" s="23">
        <f>VLOOKUP($T7,reporting_shock!$A$2:$AK$154,'Tab-reporting_shock'!W$1,FALSE)</f>
        <v>17711.413710000001</v>
      </c>
      <c r="X7" s="23">
        <f>VLOOKUP($T7,reporting_shock!$A$2:$AK$154,'Tab-reporting_shock'!X$1,FALSE)</f>
        <v>22475.160970000001</v>
      </c>
      <c r="Y7" s="23">
        <f>VLOOKUP($T7,reporting_shock!$A$2:$AK$154,'Tab-reporting_shock'!Y$1,FALSE)</f>
        <v>24527.460220000001</v>
      </c>
      <c r="Z7" s="23">
        <f>VLOOKUP($T7,reporting_shock!$A$2:$AK$154,'Tab-reporting_shock'!Z$1,FALSE)</f>
        <v>25778.693749999999</v>
      </c>
      <c r="AA7" s="10"/>
      <c r="AB7" s="30" t="s">
        <v>185</v>
      </c>
      <c r="AC7" s="10" t="s">
        <v>107</v>
      </c>
      <c r="AD7" s="23">
        <f>VLOOKUP($AC7,reporting_shock!$A$2:$AK$154,'Tab-reporting_shock'!AD$1,FALSE)</f>
        <v>25.254320929999999</v>
      </c>
      <c r="AE7" s="23">
        <f>VLOOKUP($AC7,reporting_shock!$A$2:$AK$154,'Tab-reporting_shock'!AE$1,FALSE)</f>
        <v>25.829108250000001</v>
      </c>
      <c r="AF7" s="23">
        <f>VLOOKUP($AC7,reporting_shock!$A$2:$AK$154,'Tab-reporting_shock'!AF$1,FALSE)</f>
        <v>28.379331690000001</v>
      </c>
      <c r="AG7" s="23">
        <f>VLOOKUP($AC7,reporting_shock!$A$2:$AK$154,'Tab-reporting_shock'!AG$1,FALSE)</f>
        <v>27.897048909999999</v>
      </c>
      <c r="AH7" s="23">
        <f>VLOOKUP($AC7,reporting_shock!$A$2:$AK$154,'Tab-reporting_shock'!AH$1,FALSE)</f>
        <v>18.190138579999999</v>
      </c>
      <c r="AI7" s="23">
        <f>VLOOKUP($AC7,reporting_shock!$A$2:$AK$154,'Tab-reporting_shock'!AI$1,FALSE)</f>
        <v>11.33887578</v>
      </c>
      <c r="AJ7" s="10"/>
      <c r="AK7" s="30" t="s">
        <v>185</v>
      </c>
      <c r="AL7" s="10" t="s">
        <v>102</v>
      </c>
      <c r="AM7" s="23">
        <f>VLOOKUP($AL7,reporting_shock!$A$2:$AK$154,AM$1,FALSE)</f>
        <v>1590.655315</v>
      </c>
      <c r="AN7" s="23">
        <f>VLOOKUP($AL7,reporting_shock!$A$2:$AK$154,AN$1,FALSE)</f>
        <v>1791.1132580000001</v>
      </c>
      <c r="AO7" s="23">
        <f>VLOOKUP($AL7,reporting_shock!$A$2:$AK$154,AO$1,FALSE)</f>
        <v>2374.4907090000002</v>
      </c>
      <c r="AP7" s="23">
        <f>VLOOKUP($AL7,reporting_shock!$A$2:$AK$154,AP$1,FALSE)</f>
        <v>3047.583858</v>
      </c>
      <c r="AQ7" s="23">
        <f>VLOOKUP($AL7,reporting_shock!$A$2:$AK$154,AQ$1,FALSE)</f>
        <v>3505.763504</v>
      </c>
      <c r="AR7" s="23">
        <f>VLOOKUP($AL7,reporting_shock!$A$2:$AK$154,AR$1,FALSE)</f>
        <v>3427.9620799999998</v>
      </c>
      <c r="AS7" s="10"/>
      <c r="AT7" s="30" t="s">
        <v>185</v>
      </c>
      <c r="AU7" s="10" t="s">
        <v>209</v>
      </c>
      <c r="AV7" s="23">
        <f>VLOOKUP($AU7,reporting_shock!$A$2:$AK$154,AV$1,FALSE)</f>
        <v>2194.228188</v>
      </c>
      <c r="AW7" s="23">
        <f>VLOOKUP($AU7,reporting_shock!$A$2:$AK$154,AW$1,FALSE)</f>
        <v>2468.4062300000001</v>
      </c>
      <c r="AX7" s="23">
        <f>VLOOKUP($AU7,reporting_shock!$A$2:$AK$154,AX$1,FALSE)</f>
        <v>3198.1663920000001</v>
      </c>
      <c r="AY7" s="23">
        <f>VLOOKUP($AU7,reporting_shock!$A$2:$AK$154,AY$1,FALSE)</f>
        <v>3820.4214700000002</v>
      </c>
      <c r="AZ7" s="23">
        <f>VLOOKUP($AU7,reporting_shock!$A$2:$AK$154,AZ$1,FALSE)</f>
        <v>4055.1029130000002</v>
      </c>
      <c r="BA7" s="23">
        <f>VLOOKUP($AU7,reporting_shock!$A$2:$AK$154,BA$1,FALSE)</f>
        <v>4187.8866710000002</v>
      </c>
      <c r="BB7" s="10"/>
      <c r="BC7" s="30" t="s">
        <v>185</v>
      </c>
      <c r="BD7" s="10" t="s">
        <v>215</v>
      </c>
      <c r="BE7" s="23">
        <f>VLOOKUP($BD7,reporting_shock!$A$2:$AK$154,BE$1,FALSE)</f>
        <v>6037.7348739999998</v>
      </c>
      <c r="BF7" s="23">
        <f>VLOOKUP($BD7,reporting_shock!$A$2:$AK$154,BF$1,FALSE)</f>
        <v>6794.589739</v>
      </c>
      <c r="BG7" s="23">
        <f>VLOOKUP($BD7,reporting_shock!$A$2:$AK$154,BG$1,FALSE)</f>
        <v>8831.8743279999999</v>
      </c>
      <c r="BH7" s="23">
        <f>VLOOKUP($BD7,reporting_shock!$A$2:$AK$154,BH$1,FALSE)</f>
        <v>10579.50533</v>
      </c>
      <c r="BI7" s="23">
        <f>VLOOKUP($BD7,reporting_shock!$A$2:$AK$154,BI$1,FALSE)</f>
        <v>11737.140369999999</v>
      </c>
      <c r="BJ7" s="23">
        <f>VLOOKUP($BD7,reporting_shock!$A$2:$AK$154,BJ$1,FALSE)</f>
        <v>11890.11154</v>
      </c>
    </row>
    <row r="8" spans="1:62">
      <c r="A8" s="29" t="s">
        <v>159</v>
      </c>
      <c r="B8" s="9" t="s">
        <v>137</v>
      </c>
      <c r="C8" s="23">
        <f>VLOOKUP($B8,reporting_shock!$A$2:$AK$154,'Tab-reporting_shock'!C$1,FALSE)</f>
        <v>6789.3232939999998</v>
      </c>
      <c r="D8" s="23">
        <f>VLOOKUP($B8,reporting_shock!$A$2:$AK$154,'Tab-reporting_shock'!D$1,FALSE)</f>
        <v>8251.2842760000003</v>
      </c>
      <c r="E8" s="23">
        <f>VLOOKUP($B8,reporting_shock!$A$2:$AK$154,'Tab-reporting_shock'!E$1,FALSE)</f>
        <v>11533.69281</v>
      </c>
      <c r="F8" s="23">
        <f>VLOOKUP($B8,reporting_shock!$A$2:$AK$154,'Tab-reporting_shock'!F$1,FALSE)</f>
        <v>14616.68326</v>
      </c>
      <c r="G8" s="23">
        <f>VLOOKUP($B8,reporting_shock!$A$2:$AK$154,'Tab-reporting_shock'!G$1,FALSE)</f>
        <v>16439.146430000001</v>
      </c>
      <c r="H8" s="23">
        <f>VLOOKUP($B8,reporting_shock!$A$2:$AK$154,'Tab-reporting_shock'!H$1,FALSE)</f>
        <v>17173.615949999999</v>
      </c>
      <c r="I8" s="10"/>
      <c r="J8" s="30" t="s">
        <v>185</v>
      </c>
      <c r="K8" s="9" t="s">
        <v>199</v>
      </c>
      <c r="L8" s="23">
        <f>VLOOKUP($K8,reporting_shock!$A$2:$AK$154,'Tab-reporting_shock'!L$1,FALSE)</f>
        <v>52.023562439999999</v>
      </c>
      <c r="M8" s="23">
        <f>VLOOKUP($K8,reporting_shock!$A$2:$AK$154,'Tab-reporting_shock'!M$1,FALSE)</f>
        <v>57.331703820000001</v>
      </c>
      <c r="N8" s="23">
        <f>VLOOKUP($K8,reporting_shock!$A$2:$AK$154,'Tab-reporting_shock'!N$1,FALSE)</f>
        <v>50.485758169999997</v>
      </c>
      <c r="O8" s="23">
        <f>VLOOKUP($K8,reporting_shock!$A$2:$AK$154,'Tab-reporting_shock'!O$1,FALSE)</f>
        <v>53.521262129999997</v>
      </c>
      <c r="P8" s="23">
        <f>VLOOKUP($K8,reporting_shock!$A$2:$AK$154,'Tab-reporting_shock'!P$1,FALSE)</f>
        <v>59.805818629999997</v>
      </c>
      <c r="Q8" s="23">
        <f>VLOOKUP($K8,reporting_shock!$A$2:$AK$154,'Tab-reporting_shock'!Q$1,FALSE)</f>
        <v>51.628926929999999</v>
      </c>
      <c r="R8" s="10"/>
      <c r="S8" s="30" t="s">
        <v>302</v>
      </c>
      <c r="T8" s="9" t="s">
        <v>201</v>
      </c>
      <c r="U8" s="24">
        <f>VLOOKUP($T8,reporting_shock!$A$2:$AK$154,'Tab-reporting_shock'!U$1,FALSE)</f>
        <v>5285.7500440000003</v>
      </c>
      <c r="V8" s="24">
        <f>VLOOKUP($T8,reporting_shock!$A$2:$AK$154,'Tab-reporting_shock'!V$1,FALSE)</f>
        <v>5969.9794940000002</v>
      </c>
      <c r="W8" s="24">
        <f>VLOOKUP($T8,reporting_shock!$A$2:$AK$154,'Tab-reporting_shock'!W$1,FALSE)</f>
        <v>4525.4989249999999</v>
      </c>
      <c r="X8" s="24">
        <f>VLOOKUP($T8,reporting_shock!$A$2:$AK$154,'Tab-reporting_shock'!X$1,FALSE)</f>
        <v>8100.7915370000001</v>
      </c>
      <c r="Y8" s="24">
        <f>VLOOKUP($T8,reporting_shock!$A$2:$AK$154,'Tab-reporting_shock'!Y$1,FALSE)</f>
        <v>6821.2122230000004</v>
      </c>
      <c r="Z8" s="24">
        <f>VLOOKUP($T8,reporting_shock!$A$2:$AK$154,'Tab-reporting_shock'!Z$1,FALSE)</f>
        <v>4935.2666280000003</v>
      </c>
      <c r="AA8" s="10"/>
      <c r="AB8" s="30" t="s">
        <v>140</v>
      </c>
      <c r="AC8" s="10" t="s">
        <v>108</v>
      </c>
      <c r="AD8" s="23">
        <f>VLOOKUP($AC8,reporting_shock!$A$2:$AK$154,'Tab-reporting_shock'!AD$1,FALSE)</f>
        <v>6.5964696939999996</v>
      </c>
      <c r="AE8" s="23">
        <f>VLOOKUP($AC8,reporting_shock!$A$2:$AK$154,'Tab-reporting_shock'!AE$1,FALSE)</f>
        <v>7.8809862429999997</v>
      </c>
      <c r="AF8" s="23">
        <f>VLOOKUP($AC8,reporting_shock!$A$2:$AK$154,'Tab-reporting_shock'!AF$1,FALSE)</f>
        <v>10.9716091</v>
      </c>
      <c r="AG8" s="23">
        <f>VLOOKUP($AC8,reporting_shock!$A$2:$AK$154,'Tab-reporting_shock'!AG$1,FALSE)</f>
        <v>13.953381500000001</v>
      </c>
      <c r="AH8" s="23">
        <f>VLOOKUP($AC8,reporting_shock!$A$2:$AK$154,'Tab-reporting_shock'!AH$1,FALSE)</f>
        <v>11.92427563</v>
      </c>
      <c r="AI8" s="23">
        <f>VLOOKUP($AC8,reporting_shock!$A$2:$AK$154,'Tab-reporting_shock'!AI$1,FALSE)</f>
        <v>10.62927814</v>
      </c>
      <c r="AJ8" s="10"/>
      <c r="AK8" s="30" t="s">
        <v>140</v>
      </c>
      <c r="AL8" s="10" t="s">
        <v>103</v>
      </c>
      <c r="AM8" s="23">
        <f>VLOOKUP($AL8,reporting_shock!$A$2:$AK$154,AM$1,FALSE)</f>
        <v>381.5980361</v>
      </c>
      <c r="AN8" s="23">
        <f>VLOOKUP($AL8,reporting_shock!$A$2:$AK$154,AN$1,FALSE)</f>
        <v>486.336816</v>
      </c>
      <c r="AO8" s="23">
        <f>VLOOKUP($AL8,reporting_shock!$A$2:$AK$154,AO$1,FALSE)</f>
        <v>774.00828579999995</v>
      </c>
      <c r="AP8" s="23">
        <f>VLOOKUP($AL8,reporting_shock!$A$2:$AK$154,AP$1,FALSE)</f>
        <v>1225.3874619999999</v>
      </c>
      <c r="AQ8" s="23">
        <f>VLOOKUP($AL8,reporting_shock!$A$2:$AK$154,AQ$1,FALSE)</f>
        <v>2013.223968</v>
      </c>
      <c r="AR8" s="23">
        <f>VLOOKUP($AL8,reporting_shock!$A$2:$AK$154,AR$1,FALSE)</f>
        <v>3053.344658</v>
      </c>
      <c r="AS8" s="10"/>
      <c r="AT8" s="30" t="s">
        <v>140</v>
      </c>
      <c r="AU8" s="10" t="s">
        <v>210</v>
      </c>
      <c r="AV8" s="23">
        <f>VLOOKUP($AU8,reporting_shock!$A$2:$AK$154,AV$1,FALSE)</f>
        <v>71.857209209999994</v>
      </c>
      <c r="AW8" s="23">
        <f>VLOOKUP($AU8,reporting_shock!$A$2:$AK$154,AW$1,FALSE)</f>
        <v>159.1470358</v>
      </c>
      <c r="AX8" s="23">
        <f>VLOOKUP($AU8,reporting_shock!$A$2:$AK$154,AX$1,FALSE)</f>
        <v>320.82127789999998</v>
      </c>
      <c r="AY8" s="23">
        <f>VLOOKUP($AU8,reporting_shock!$A$2:$AK$154,AY$1,FALSE)</f>
        <v>604.03891099999998</v>
      </c>
      <c r="AZ8" s="23">
        <f>VLOOKUP($AU8,reporting_shock!$A$2:$AK$154,AZ$1,FALSE)</f>
        <v>1160.017006</v>
      </c>
      <c r="BA8" s="23">
        <f>VLOOKUP($AU8,reporting_shock!$A$2:$AK$154,BA$1,FALSE)</f>
        <v>2076.6720489999998</v>
      </c>
      <c r="BB8" s="10"/>
      <c r="BC8" s="30" t="s">
        <v>140</v>
      </c>
      <c r="BD8" s="10" t="s">
        <v>216</v>
      </c>
      <c r="BE8" s="23">
        <f>VLOOKUP($BD8,reporting_shock!$A$2:$AK$154,BE$1,FALSE)</f>
        <v>2588.3749939999998</v>
      </c>
      <c r="BF8" s="23">
        <f>VLOOKUP($BD8,reporting_shock!$A$2:$AK$154,BF$1,FALSE)</f>
        <v>3225.2223829999998</v>
      </c>
      <c r="BG8" s="23">
        <f>VLOOKUP($BD8,reporting_shock!$A$2:$AK$154,BG$1,FALSE)</f>
        <v>4823.4030759999996</v>
      </c>
      <c r="BH8" s="23">
        <f>VLOOKUP($BD8,reporting_shock!$A$2:$AK$154,BH$1,FALSE)</f>
        <v>6416.5145570000004</v>
      </c>
      <c r="BI8" s="23">
        <f>VLOOKUP($BD8,reporting_shock!$A$2:$AK$154,BI$1,FALSE)</f>
        <v>7916.492056</v>
      </c>
      <c r="BJ8" s="23">
        <f>VLOOKUP($BD8,reporting_shock!$A$2:$AK$154,BJ$1,FALSE)</f>
        <v>9337.2937729999994</v>
      </c>
    </row>
    <row r="9" spans="1:62">
      <c r="A9" s="29" t="s">
        <v>140</v>
      </c>
      <c r="B9" s="9" t="s">
        <v>138</v>
      </c>
      <c r="C9" s="23">
        <f>VLOOKUP($B9,reporting_shock!$A$2:$AK$154,'Tab-reporting_shock'!C$1,FALSE)</f>
        <v>1372.7213240000001</v>
      </c>
      <c r="D9" s="23">
        <f>VLOOKUP($B9,reporting_shock!$A$2:$AK$154,'Tab-reporting_shock'!D$1,FALSE)</f>
        <v>1702.9688169999999</v>
      </c>
      <c r="E9" s="23">
        <f>VLOOKUP($B9,reporting_shock!$A$2:$AK$154,'Tab-reporting_shock'!E$1,FALSE)</f>
        <v>2551.0024100000001</v>
      </c>
      <c r="F9" s="23">
        <f>VLOOKUP($B9,reporting_shock!$A$2:$AK$154,'Tab-reporting_shock'!F$1,FALSE)</f>
        <v>3412.0890789999999</v>
      </c>
      <c r="G9" s="23">
        <f>VLOOKUP($B9,reporting_shock!$A$2:$AK$154,'Tab-reporting_shock'!G$1,FALSE)</f>
        <v>4258.1246860000001</v>
      </c>
      <c r="H9" s="23">
        <f>VLOOKUP($B9,reporting_shock!$A$2:$AK$154,'Tab-reporting_shock'!H$1,FALSE)</f>
        <v>5030.3802320000004</v>
      </c>
      <c r="I9" s="10"/>
      <c r="J9" s="30" t="s">
        <v>140</v>
      </c>
      <c r="K9" s="9" t="s">
        <v>200</v>
      </c>
      <c r="L9" s="23">
        <f>VLOOKUP($K9,reporting_shock!$A$2:$AK$154,'Tab-reporting_shock'!L$1,FALSE)</f>
        <v>8764.5570189999999</v>
      </c>
      <c r="M9" s="23">
        <f>VLOOKUP($K9,reporting_shock!$A$2:$AK$154,'Tab-reporting_shock'!M$1,FALSE)</f>
        <v>10659.465270000001</v>
      </c>
      <c r="N9" s="23">
        <f>VLOOKUP($K9,reporting_shock!$A$2:$AK$154,'Tab-reporting_shock'!N$1,FALSE)</f>
        <v>15621.435310000001</v>
      </c>
      <c r="O9" s="23">
        <f>VLOOKUP($K9,reporting_shock!$A$2:$AK$154,'Tab-reporting_shock'!O$1,FALSE)</f>
        <v>20121.0857</v>
      </c>
      <c r="P9" s="23">
        <f>VLOOKUP($K9,reporting_shock!$A$2:$AK$154,'Tab-reporting_shock'!P$1,FALSE)</f>
        <v>23204.857100000001</v>
      </c>
      <c r="Q9" s="23">
        <f>VLOOKUP($K9,reporting_shock!$A$2:$AK$154,'Tab-reporting_shock'!Q$1,FALSE)</f>
        <v>24675.589970000001</v>
      </c>
      <c r="R9" s="10"/>
      <c r="S9" s="29" t="s">
        <v>300</v>
      </c>
      <c r="T9" s="9" t="s">
        <v>307</v>
      </c>
      <c r="U9" s="23">
        <f>VLOOKUP($T9,reporting_shock!$A$2:$AK$154,'Tab-reporting_shock'!U$1,FALSE)</f>
        <v>3196.7461840000001</v>
      </c>
      <c r="V9" s="23">
        <f>VLOOKUP($T9,reporting_shock!$A$2:$AK$154,'Tab-reporting_shock'!V$1,FALSE)</f>
        <v>3068.517891</v>
      </c>
      <c r="W9" s="23">
        <f>VLOOKUP($T9,reporting_shock!$A$2:$AK$154,'Tab-reporting_shock'!W$1,FALSE)</f>
        <v>2080.7986519999999</v>
      </c>
      <c r="X9" s="23">
        <f>VLOOKUP($T9,reporting_shock!$A$2:$AK$154,'Tab-reporting_shock'!X$1,FALSE)</f>
        <v>4844.4896509999999</v>
      </c>
      <c r="Y9" s="23">
        <f>VLOOKUP($T9,reporting_shock!$A$2:$AK$154,'Tab-reporting_shock'!Y$1,FALSE)</f>
        <v>4316.1856319999997</v>
      </c>
      <c r="Z9" s="23">
        <f>VLOOKUP($T9,reporting_shock!$A$2:$AK$154,'Tab-reporting_shock'!Z$1,FALSE)</f>
        <v>1522.6740930000001</v>
      </c>
      <c r="AA9" s="10"/>
      <c r="AB9" s="33" t="s">
        <v>180</v>
      </c>
      <c r="AC9" s="26" t="s">
        <v>97</v>
      </c>
      <c r="AD9" s="25">
        <f>VLOOKUP($AC9,reporting_shock!$A$2:$AK$154,'Tab-reporting_shock'!AD$1,FALSE)</f>
        <v>3392.8195249999999</v>
      </c>
      <c r="AE9" s="25">
        <f>VLOOKUP($AC9,reporting_shock!$A$2:$AK$154,'Tab-reporting_shock'!AE$1,FALSE)</f>
        <v>3707.8362320000001</v>
      </c>
      <c r="AF9" s="25">
        <f>VLOOKUP($AC9,reporting_shock!$A$2:$AK$154,'Tab-reporting_shock'!AF$1,FALSE)</f>
        <v>3866.4086339999999</v>
      </c>
      <c r="AG9" s="25">
        <f>VLOOKUP($AC9,reporting_shock!$A$2:$AK$154,'Tab-reporting_shock'!AG$1,FALSE)</f>
        <v>3976.0980239999999</v>
      </c>
      <c r="AH9" s="25">
        <f>VLOOKUP($AC9,reporting_shock!$A$2:$AK$154,'Tab-reporting_shock'!AH$1,FALSE)</f>
        <v>4096.5560539999997</v>
      </c>
      <c r="AI9" s="25">
        <f>VLOOKUP($AC9,reporting_shock!$A$2:$AK$154,'Tab-reporting_shock'!AI$1,FALSE)</f>
        <v>4157.9009210000004</v>
      </c>
      <c r="AJ9" s="10"/>
      <c r="AK9" s="33" t="s">
        <v>180</v>
      </c>
      <c r="AL9" s="26" t="s">
        <v>98</v>
      </c>
      <c r="AM9" s="25">
        <f>VLOOKUP($AL9,reporting_shock!$A$2:$AK$154,AM$1,FALSE)</f>
        <v>16808.7</v>
      </c>
      <c r="AN9" s="25">
        <f>VLOOKUP($AL9,reporting_shock!$A$2:$AK$154,AN$1,FALSE)</f>
        <v>20013.456819999999</v>
      </c>
      <c r="AO9" s="25">
        <f>VLOOKUP($AL9,reporting_shock!$A$2:$AK$154,AO$1,FALSE)</f>
        <v>24592.873449999999</v>
      </c>
      <c r="AP9" s="25">
        <f>VLOOKUP($AL9,reporting_shock!$A$2:$AK$154,AP$1,FALSE)</f>
        <v>32549.378499999999</v>
      </c>
      <c r="AQ9" s="25">
        <f>VLOOKUP($AL9,reporting_shock!$A$2:$AK$154,AQ$1,FALSE)</f>
        <v>59245.184759999996</v>
      </c>
      <c r="AR9" s="25">
        <f>VLOOKUP($AL9,reporting_shock!$A$2:$AK$154,AR$1,FALSE)</f>
        <v>103815.21859999999</v>
      </c>
      <c r="AS9" s="10"/>
      <c r="AT9" s="33" t="s">
        <v>180</v>
      </c>
      <c r="AU9" s="26" t="s">
        <v>211</v>
      </c>
      <c r="AV9" s="25">
        <f>VLOOKUP($AU9,reporting_shock!$A$2:$AK$154,AV$1,FALSE)</f>
        <v>78446.300010000006</v>
      </c>
      <c r="AW9" s="25">
        <f>VLOOKUP($AU9,reporting_shock!$A$2:$AK$154,AW$1,FALSE)</f>
        <v>93222.277589999998</v>
      </c>
      <c r="AX9" s="25">
        <f>VLOOKUP($AU9,reporting_shock!$A$2:$AK$154,AX$1,FALSE)</f>
        <v>110341.3245</v>
      </c>
      <c r="AY9" s="25">
        <f>VLOOKUP($AU9,reporting_shock!$A$2:$AK$154,AY$1,FALSE)</f>
        <v>137599.37390000001</v>
      </c>
      <c r="AZ9" s="25">
        <f>VLOOKUP($AU9,reporting_shock!$A$2:$AK$154,AZ$1,FALSE)</f>
        <v>237658.0864</v>
      </c>
      <c r="BA9" s="25">
        <f>VLOOKUP($AU9,reporting_shock!$A$2:$AK$154,BA$1,FALSE)</f>
        <v>389886.35800000001</v>
      </c>
      <c r="BB9" s="10"/>
      <c r="BC9" s="33" t="s">
        <v>180</v>
      </c>
      <c r="BD9" s="26" t="s">
        <v>217</v>
      </c>
      <c r="BE9" s="25">
        <f>VLOOKUP($BD9,reporting_shock!$A$2:$AK$154,BE$1,FALSE)</f>
        <v>150502.7647</v>
      </c>
      <c r="BF9" s="25">
        <f>VLOOKUP($BD9,reporting_shock!$A$2:$AK$154,BF$1,FALSE)</f>
        <v>179433.04790000001</v>
      </c>
      <c r="BG9" s="25">
        <f>VLOOKUP($BD9,reporting_shock!$A$2:$AK$154,BG$1,FALSE)</f>
        <v>214492.3223</v>
      </c>
      <c r="BH9" s="25">
        <f>VLOOKUP($BD9,reporting_shock!$A$2:$AK$154,BH$1,FALSE)</f>
        <v>269318.92090000003</v>
      </c>
      <c r="BI9" s="25">
        <f>VLOOKUP($BD9,reporting_shock!$A$2:$AK$154,BI$1,FALSE)</f>
        <v>450083.17290000001</v>
      </c>
      <c r="BJ9" s="25">
        <f>VLOOKUP($BD9,reporting_shock!$A$2:$AK$154,BJ$1,FALSE)</f>
        <v>720919.04619999998</v>
      </c>
    </row>
    <row r="10" spans="1:62">
      <c r="A10" s="16" t="s">
        <v>257</v>
      </c>
      <c r="B10" s="9" t="s">
        <v>191</v>
      </c>
      <c r="C10" s="23">
        <f>VLOOKUP($B10,reporting_shock!$A$2:$AK$154,'Tab-reporting_shock'!C$1,FALSE)</f>
        <v>7532</v>
      </c>
      <c r="D10" s="23">
        <f>VLOOKUP($B10,reporting_shock!$A$2:$AK$154,'Tab-reporting_shock'!D$1,FALSE)</f>
        <v>8879.0895139999993</v>
      </c>
      <c r="E10" s="23">
        <f>VLOOKUP($B10,reporting_shock!$A$2:$AK$154,'Tab-reporting_shock'!E$1,FALSE)</f>
        <v>9642.0811940000003</v>
      </c>
      <c r="F10" s="23">
        <f>VLOOKUP($B10,reporting_shock!$A$2:$AK$154,'Tab-reporting_shock'!F$1,FALSE)</f>
        <v>12867.998439999999</v>
      </c>
      <c r="G10" s="23">
        <f>VLOOKUP($B10,reporting_shock!$A$2:$AK$154,'Tab-reporting_shock'!G$1,FALSE)</f>
        <v>13231.71004</v>
      </c>
      <c r="H10" s="23">
        <f>VLOOKUP($B10,reporting_shock!$A$2:$AK$154,'Tab-reporting_shock'!H$1,FALSE)</f>
        <v>11580.15004</v>
      </c>
      <c r="I10" s="10"/>
      <c r="J10" s="31" t="s">
        <v>144</v>
      </c>
      <c r="K10" s="9" t="s">
        <v>201</v>
      </c>
      <c r="L10" s="23">
        <f>VLOOKUP($K10,reporting_shock!$A$2:$AK$154,'Tab-reporting_shock'!L$1,FALSE)</f>
        <v>5285.7500440000003</v>
      </c>
      <c r="M10" s="23">
        <f>VLOOKUP($K10,reporting_shock!$A$2:$AK$154,'Tab-reporting_shock'!M$1,FALSE)</f>
        <v>5969.9794940000002</v>
      </c>
      <c r="N10" s="23">
        <f>VLOOKUP($K10,reporting_shock!$A$2:$AK$154,'Tab-reporting_shock'!N$1,FALSE)</f>
        <v>4525.4989249999999</v>
      </c>
      <c r="O10" s="23">
        <f>VLOOKUP($K10,reporting_shock!$A$2:$AK$154,'Tab-reporting_shock'!O$1,FALSE)</f>
        <v>8100.7915370000001</v>
      </c>
      <c r="P10" s="23">
        <f>VLOOKUP($K10,reporting_shock!$A$2:$AK$154,'Tab-reporting_shock'!P$1,FALSE)</f>
        <v>6821.2122230000004</v>
      </c>
      <c r="Q10" s="23">
        <f>VLOOKUP($K10,reporting_shock!$A$2:$AK$154,'Tab-reporting_shock'!Q$1,FALSE)</f>
        <v>4935.2666280000003</v>
      </c>
      <c r="R10" s="10"/>
      <c r="S10" s="29" t="s">
        <v>148</v>
      </c>
      <c r="T10" s="9" t="s">
        <v>316</v>
      </c>
      <c r="U10" s="23">
        <f>VLOOKUP($T10,reporting_shock!$A$2:$AK$154,'Tab-reporting_shock'!U$1,FALSE)</f>
        <v>1581.6641830000001</v>
      </c>
      <c r="V10" s="23">
        <f>VLOOKUP($T10,reporting_shock!$A$2:$AK$154,'Tab-reporting_shock'!V$1,FALSE)</f>
        <v>2281.6999019999998</v>
      </c>
      <c r="W10" s="23">
        <f>VLOOKUP($T10,reporting_shock!$A$2:$AK$154,'Tab-reporting_shock'!W$1,FALSE)</f>
        <v>1725.6072200000001</v>
      </c>
      <c r="X10" s="23">
        <f>VLOOKUP($T10,reporting_shock!$A$2:$AK$154,'Tab-reporting_shock'!X$1,FALSE)</f>
        <v>2349.9187149999998</v>
      </c>
      <c r="Y10" s="23">
        <f>VLOOKUP($T10,reporting_shock!$A$2:$AK$154,'Tab-reporting_shock'!Y$1,FALSE)</f>
        <v>1275.5443479999999</v>
      </c>
      <c r="Z10" s="23">
        <f>VLOOKUP($T10,reporting_shock!$A$2:$AK$154,'Tab-reporting_shock'!Z$1,FALSE)</f>
        <v>1728.1357419999999</v>
      </c>
      <c r="AA10" s="10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6.5">
      <c r="A11" s="21" t="s">
        <v>284</v>
      </c>
      <c r="B11" s="21"/>
      <c r="C11" s="25">
        <f>C4+C10</f>
        <v>19183.815259999999</v>
      </c>
      <c r="D11" s="25">
        <f t="shared" ref="D11:H11" si="0">D4+D10</f>
        <v>22388.332333999999</v>
      </c>
      <c r="E11" s="25">
        <f t="shared" si="0"/>
        <v>27314.195004000001</v>
      </c>
      <c r="F11" s="25">
        <f t="shared" si="0"/>
        <v>34328.336559999996</v>
      </c>
      <c r="G11" s="25">
        <f t="shared" si="0"/>
        <v>37089.282870000003</v>
      </c>
      <c r="H11" s="25">
        <f t="shared" si="0"/>
        <v>37258.024919999996</v>
      </c>
      <c r="I11" s="10"/>
      <c r="J11" s="21" t="s">
        <v>182</v>
      </c>
      <c r="K11" s="26" t="s">
        <v>202</v>
      </c>
      <c r="L11" s="25">
        <f>L4+L10</f>
        <v>23895.681734000002</v>
      </c>
      <c r="M11" s="25">
        <f t="shared" ref="M11:Q11" si="1">M4+M10</f>
        <v>28919.513284000001</v>
      </c>
      <c r="N11" s="25">
        <f t="shared" si="1"/>
        <v>32394.972575</v>
      </c>
      <c r="O11" s="25">
        <f t="shared" si="1"/>
        <v>42855.964736999995</v>
      </c>
      <c r="P11" s="25">
        <f t="shared" si="1"/>
        <v>42571.885343000002</v>
      </c>
      <c r="Q11" s="25">
        <f t="shared" si="1"/>
        <v>40281.766367999997</v>
      </c>
      <c r="R11" s="10"/>
      <c r="S11" s="52" t="s">
        <v>159</v>
      </c>
      <c r="T11" s="26" t="s">
        <v>317</v>
      </c>
      <c r="U11" s="53">
        <f>VLOOKUP($T11,reporting_shock!$A$2:$AK$154,'Tab-reporting_shock'!U$1,FALSE)</f>
        <v>507.33967680000001</v>
      </c>
      <c r="V11" s="53">
        <f>VLOOKUP($T11,reporting_shock!$A$2:$AK$154,'Tab-reporting_shock'!V$1,FALSE)</f>
        <v>619.76170060000004</v>
      </c>
      <c r="W11" s="53">
        <f>VLOOKUP($T11,reporting_shock!$A$2:$AK$154,'Tab-reporting_shock'!W$1,FALSE)</f>
        <v>719.09305270000004</v>
      </c>
      <c r="X11" s="53">
        <f>VLOOKUP($T11,reporting_shock!$A$2:$AK$154,'Tab-reporting_shock'!X$1,FALSE)</f>
        <v>906.38317010000003</v>
      </c>
      <c r="Y11" s="53">
        <f>VLOOKUP($T11,reporting_shock!$A$2:$AK$154,'Tab-reporting_shock'!Y$1,FALSE)</f>
        <v>1229.4822429999999</v>
      </c>
      <c r="Z11" s="53">
        <f>VLOOKUP($T11,reporting_shock!$A$2:$AK$154,'Tab-reporting_shock'!Z$1,FALSE)</f>
        <v>1684.4567930000001</v>
      </c>
      <c r="AA11" s="10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6.5">
      <c r="A12" s="16" t="s">
        <v>258</v>
      </c>
      <c r="B12" s="9" t="s">
        <v>192</v>
      </c>
      <c r="C12" s="23">
        <f>VLOOKUP($B12,reporting_shock!$A$2:$AK$154,'Tab-reporting_shock'!C$1,FALSE)</f>
        <v>14205.15351</v>
      </c>
      <c r="D12" s="23">
        <f>VLOOKUP($B12,reporting_shock!$A$2:$AK$154,'Tab-reporting_shock'!D$1,FALSE)</f>
        <v>17011.63941</v>
      </c>
      <c r="E12" s="23">
        <f>VLOOKUP($B12,reporting_shock!$A$2:$AK$154,'Tab-reporting_shock'!E$1,FALSE)</f>
        <v>22155.81193</v>
      </c>
      <c r="F12" s="23">
        <f>VLOOKUP($B12,reporting_shock!$A$2:$AK$154,'Tab-reporting_shock'!F$1,FALSE)</f>
        <v>27689.134249999999</v>
      </c>
      <c r="G12" s="23">
        <f>VLOOKUP($B12,reporting_shock!$A$2:$AK$154,'Tab-reporting_shock'!G$1,FALSE)</f>
        <v>30519.967420000001</v>
      </c>
      <c r="H12" s="23">
        <f>VLOOKUP($B12,reporting_shock!$A$2:$AK$154,'Tab-reporting_shock'!H$1,FALSE)</f>
        <v>30867.448499999999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24">
        <f>U4+U8</f>
        <v>23895.681734000002</v>
      </c>
      <c r="V12" s="24">
        <f t="shared" ref="V12:Z15" si="2">V4+V8</f>
        <v>28919.513284000001</v>
      </c>
      <c r="W12" s="24">
        <f t="shared" si="2"/>
        <v>32394.972575</v>
      </c>
      <c r="X12" s="24">
        <f t="shared" si="2"/>
        <v>42855.964736999995</v>
      </c>
      <c r="Y12" s="24">
        <f t="shared" si="2"/>
        <v>42571.885343000002</v>
      </c>
      <c r="Z12" s="24">
        <f t="shared" si="2"/>
        <v>40281.766367999997</v>
      </c>
      <c r="AA12" s="10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23">
        <f>VLOOKUP($B13,reporting_shock!$A$2:$AK$154,'Tab-reporting_shock'!C$1,FALSE)</f>
        <v>3167.9766119999999</v>
      </c>
      <c r="D13" s="23">
        <f>VLOOKUP($B13,reporting_shock!$A$2:$AK$154,'Tab-reporting_shock'!D$1,FALSE)</f>
        <v>3914.6518620000002</v>
      </c>
      <c r="E13" s="23">
        <f>VLOOKUP($B13,reporting_shock!$A$2:$AK$154,'Tab-reporting_shock'!E$1,FALSE)</f>
        <v>4307.9115419999998</v>
      </c>
      <c r="F13" s="23">
        <f>VLOOKUP($B13,reporting_shock!$A$2:$AK$154,'Tab-reporting_shock'!F$1,FALSE)</f>
        <v>5329.1292839999996</v>
      </c>
      <c r="G13" s="23">
        <f>VLOOKUP($B13,reporting_shock!$A$2:$AK$154,'Tab-reporting_shock'!G$1,FALSE)</f>
        <v>4886.1972100000003</v>
      </c>
      <c r="H13" s="23">
        <f>VLOOKUP($B13,reporting_shock!$A$2:$AK$154,'Tab-reporting_shock'!H$1,FALSE)</f>
        <v>4658.249804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23">
        <f>U5+U9</f>
        <v>6660.0524720000003</v>
      </c>
      <c r="V13" s="23">
        <f t="shared" si="2"/>
        <v>7560.7395560000004</v>
      </c>
      <c r="W13" s="23">
        <f t="shared" si="2"/>
        <v>6336.8065659999993</v>
      </c>
      <c r="X13" s="23">
        <f t="shared" si="2"/>
        <v>10133.382535000001</v>
      </c>
      <c r="Y13" s="23">
        <f t="shared" si="2"/>
        <v>9935.3162589999993</v>
      </c>
      <c r="Z13" s="23">
        <f t="shared" si="2"/>
        <v>6549.8470469999993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23">
        <f>VLOOKUP($B14,reporting_shock!$A$2:$AK$154,'Tab-reporting_shock'!C$1,FALSE)</f>
        <v>421.00640509999999</v>
      </c>
      <c r="D14" s="23">
        <f>VLOOKUP($B14,reporting_shock!$A$2:$AK$154,'Tab-reporting_shock'!D$1,FALSE)</f>
        <v>560.66499150000004</v>
      </c>
      <c r="E14" s="23">
        <f>VLOOKUP($B14,reporting_shock!$A$2:$AK$154,'Tab-reporting_shock'!E$1,FALSE)</f>
        <v>571.10635219999995</v>
      </c>
      <c r="F14" s="23">
        <f>VLOOKUP($B14,reporting_shock!$A$2:$AK$154,'Tab-reporting_shock'!F$1,FALSE)</f>
        <v>766.24156649999998</v>
      </c>
      <c r="G14" s="23">
        <f>VLOOKUP($B14,reporting_shock!$A$2:$AK$154,'Tab-reporting_shock'!G$1,FALSE)</f>
        <v>856.54017039999997</v>
      </c>
      <c r="H14" s="23">
        <f>VLOOKUP($B14,reporting_shock!$A$2:$AK$154,'Tab-reporting_shock'!H$1,FALSE)</f>
        <v>817.36453949999998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23">
        <f>U6+U10</f>
        <v>6279.2962379999999</v>
      </c>
      <c r="V14" s="23">
        <f t="shared" si="2"/>
        <v>7978.0440859999999</v>
      </c>
      <c r="W14" s="23">
        <f t="shared" si="2"/>
        <v>7627.6592479999999</v>
      </c>
      <c r="X14" s="23">
        <f t="shared" si="2"/>
        <v>9341.0380530000002</v>
      </c>
      <c r="Y14" s="23">
        <f t="shared" si="2"/>
        <v>6879.6266169999999</v>
      </c>
      <c r="Z14" s="23">
        <f t="shared" si="2"/>
        <v>6268.7687800000003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23">
        <f>VLOOKUP($B15,reporting_shock!$A$2:$AK$154,'Tab-reporting_shock'!C$1,FALSE)</f>
        <v>865.04260650000003</v>
      </c>
      <c r="D15" s="23">
        <f>VLOOKUP($B15,reporting_shock!$A$2:$AK$154,'Tab-reporting_shock'!D$1,FALSE)</f>
        <v>1046.4589960000001</v>
      </c>
      <c r="E15" s="23">
        <f>VLOOKUP($B15,reporting_shock!$A$2:$AK$154,'Tab-reporting_shock'!E$1,FALSE)</f>
        <v>1213.642703</v>
      </c>
      <c r="F15" s="23">
        <f>VLOOKUP($B15,reporting_shock!$A$2:$AK$154,'Tab-reporting_shock'!F$1,FALSE)</f>
        <v>1494.074955</v>
      </c>
      <c r="G15" s="23">
        <f>VLOOKUP($B15,reporting_shock!$A$2:$AK$154,'Tab-reporting_shock'!G$1,FALSE)</f>
        <v>1553.342527</v>
      </c>
      <c r="H15" s="23">
        <f>VLOOKUP($B15,reporting_shock!$A$2:$AK$154,'Tab-reporting_shock'!H$1,FALSE)</f>
        <v>1497.4344040000001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3">
        <f>U7+U11</f>
        <v>10956.333016800001</v>
      </c>
      <c r="V15" s="53">
        <f t="shared" si="2"/>
        <v>13380.7296406</v>
      </c>
      <c r="W15" s="53">
        <f t="shared" si="2"/>
        <v>18430.506762700003</v>
      </c>
      <c r="X15" s="53">
        <f t="shared" si="2"/>
        <v>23381.544140100003</v>
      </c>
      <c r="Y15" s="53">
        <f t="shared" si="2"/>
        <v>25756.942462999999</v>
      </c>
      <c r="Z15" s="53">
        <f t="shared" si="2"/>
        <v>27463.150543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23">
        <f>VLOOKUP($B16,reporting_shock!$A$2:$AK$154,'Tab-reporting_shock'!C$1,FALSE)</f>
        <v>6076.7669230000001</v>
      </c>
      <c r="D16" s="23">
        <f>VLOOKUP($B16,reporting_shock!$A$2:$AK$154,'Tab-reporting_shock'!D$1,FALSE)</f>
        <v>7021.4080290000002</v>
      </c>
      <c r="E16" s="23">
        <f>VLOOKUP($B16,reporting_shock!$A$2:$AK$154,'Tab-reporting_shock'!E$1,FALSE)</f>
        <v>9508.6977530000004</v>
      </c>
      <c r="F16" s="23">
        <f>VLOOKUP($B16,reporting_shock!$A$2:$AK$154,'Tab-reporting_shock'!F$1,FALSE)</f>
        <v>11658.43887</v>
      </c>
      <c r="G16" s="23">
        <f>VLOOKUP($B16,reporting_shock!$A$2:$AK$154,'Tab-reporting_shock'!G$1,FALSE)</f>
        <v>13467.052879999999</v>
      </c>
      <c r="H16" s="23">
        <f>VLOOKUP($B16,reporting_shock!$A$2:$AK$154,'Tab-reporting_shock'!H$1,FALSE)</f>
        <v>13498.825849999999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23">
        <f>VLOOKUP($B17,reporting_shock!$A$2:$AK$154,'Tab-reporting_shock'!C$1,FALSE)</f>
        <v>3674.360968</v>
      </c>
      <c r="D17" s="23">
        <f>VLOOKUP($B17,reporting_shock!$A$2:$AK$154,'Tab-reporting_shock'!D$1,FALSE)</f>
        <v>4468.4555360000004</v>
      </c>
      <c r="E17" s="23">
        <f>VLOOKUP($B17,reporting_shock!$A$2:$AK$154,'Tab-reporting_shock'!E$1,FALSE)</f>
        <v>6554.4535839999999</v>
      </c>
      <c r="F17" s="23">
        <f>VLOOKUP($B17,reporting_shock!$A$2:$AK$154,'Tab-reporting_shock'!F$1,FALSE)</f>
        <v>8441.2495799999997</v>
      </c>
      <c r="G17" s="23">
        <f>VLOOKUP($B17,reporting_shock!$A$2:$AK$154,'Tab-reporting_shock'!G$1,FALSE)</f>
        <v>9756.8346369999999</v>
      </c>
      <c r="H17" s="23">
        <f>VLOOKUP($B17,reporting_shock!$A$2:$AK$154,'Tab-reporting_shock'!H$1,FALSE)</f>
        <v>10395.573909999999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 t="s">
        <v>400</v>
      </c>
      <c r="T17" s="10"/>
      <c r="U17" s="68">
        <f>U13+U14</f>
        <v>12939.34871</v>
      </c>
      <c r="V17" s="68">
        <f t="shared" ref="V17:Z17" si="3">V13+V14</f>
        <v>15538.783642</v>
      </c>
      <c r="W17" s="68">
        <f t="shared" si="3"/>
        <v>13964.465813999999</v>
      </c>
      <c r="X17" s="68">
        <f t="shared" si="3"/>
        <v>19474.420588000001</v>
      </c>
      <c r="Y17" s="68">
        <f t="shared" si="3"/>
        <v>16814.942876000001</v>
      </c>
      <c r="Z17" s="68">
        <f t="shared" si="3"/>
        <v>12818.615827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23">
        <f>VLOOKUP($B18,reporting_shock!$A$2:$AK$154,'Tab-reporting_shock'!C$1,FALSE)</f>
        <v>2263.6441289999998</v>
      </c>
      <c r="D18" s="23">
        <f>VLOOKUP($B18,reporting_shock!$A$2:$AK$154,'Tab-reporting_shock'!D$1,FALSE)</f>
        <v>2653.1988889999998</v>
      </c>
      <c r="E18" s="23">
        <f>VLOOKUP($B18,reporting_shock!$A$2:$AK$154,'Tab-reporting_shock'!E$1,FALSE)</f>
        <v>2419.523811</v>
      </c>
      <c r="F18" s="23">
        <f>VLOOKUP($B18,reporting_shock!$A$2:$AK$154,'Tab-reporting_shock'!F$1,FALSE)</f>
        <v>3879.8068320000002</v>
      </c>
      <c r="G18" s="23">
        <f>VLOOKUP($B18,reporting_shock!$A$2:$AK$154,'Tab-reporting_shock'!G$1,FALSE)</f>
        <v>3767.8226880000002</v>
      </c>
      <c r="H18" s="23">
        <f>VLOOKUP($B18,reporting_shock!$A$2:$AK$154,'Tab-reporting_shock'!H$1,FALSE)</f>
        <v>3548.1226379999998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23">
        <f>VLOOKUP($B19,reporting_shock!$A$2:$AK$154,'Tab-reporting_shock'!C$1,FALSE)</f>
        <v>2698.017621</v>
      </c>
      <c r="D19" s="23">
        <f>VLOOKUP($B19,reporting_shock!$A$2:$AK$154,'Tab-reporting_shock'!D$1,FALSE)</f>
        <v>2704.4526430000001</v>
      </c>
      <c r="E19" s="23">
        <f>VLOOKUP($B19,reporting_shock!$A$2:$AK$154,'Tab-reporting_shock'!E$1,FALSE)</f>
        <v>2718.322506</v>
      </c>
      <c r="F19" s="23">
        <f>VLOOKUP($B19,reporting_shock!$A$2:$AK$154,'Tab-reporting_shock'!F$1,FALSE)</f>
        <v>2736.8233129999999</v>
      </c>
      <c r="G19" s="23">
        <f>VLOOKUP($B19,reporting_shock!$A$2:$AK$154,'Tab-reporting_shock'!G$1,FALSE)</f>
        <v>2774.224588</v>
      </c>
      <c r="H19" s="23">
        <f>VLOOKUP($B19,reporting_shock!$A$2:$AK$154,'Tab-reporting_shock'!H$1,FALSE)</f>
        <v>2809.5126300000002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23">
        <f>C11-SUM(C12,C18,C19)</f>
        <v>17</v>
      </c>
      <c r="D20" s="23">
        <f t="shared" ref="D20:H20" si="4">D11-SUM(D12,D18,D19)</f>
        <v>19.041391999999178</v>
      </c>
      <c r="E20" s="23">
        <f t="shared" si="4"/>
        <v>20.536757000001671</v>
      </c>
      <c r="F20" s="23">
        <f t="shared" si="4"/>
        <v>22.572164999997767</v>
      </c>
      <c r="G20" s="23">
        <f t="shared" si="4"/>
        <v>27.268174000004365</v>
      </c>
      <c r="H20" s="23">
        <f t="shared" si="4"/>
        <v>32.94115199999942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25">
        <f>C12+C18+C19+C20</f>
        <v>19183.815259999999</v>
      </c>
      <c r="D21" s="25">
        <f t="shared" ref="D21:H21" si="5">D12+D18+D19+D20</f>
        <v>22388.332333999999</v>
      </c>
      <c r="E21" s="25">
        <f t="shared" si="5"/>
        <v>27314.195004000001</v>
      </c>
      <c r="F21" s="25">
        <f t="shared" si="5"/>
        <v>34328.336559999996</v>
      </c>
      <c r="G21" s="25">
        <f t="shared" si="5"/>
        <v>37089.282870000003</v>
      </c>
      <c r="H21" s="25">
        <f t="shared" si="5"/>
        <v>37258.024919999996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299</v>
      </c>
      <c r="B22" s="9"/>
      <c r="C22" s="25">
        <f>SUM(C13:C15,C18)</f>
        <v>6717.6697525999989</v>
      </c>
      <c r="D22" s="25">
        <f t="shared" ref="D22:H22" si="6">SUM(D13:D15,D18)</f>
        <v>8174.974738500001</v>
      </c>
      <c r="E22" s="25">
        <f t="shared" si="6"/>
        <v>8512.1844081999989</v>
      </c>
      <c r="F22" s="25">
        <f t="shared" si="6"/>
        <v>11469.2526375</v>
      </c>
      <c r="G22" s="25">
        <f t="shared" si="6"/>
        <v>11063.902595399999</v>
      </c>
      <c r="H22" s="25">
        <f t="shared" si="6"/>
        <v>10521.171385500002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8"/>
      <c r="D23" s="88"/>
      <c r="E23" s="88"/>
      <c r="F23" s="88"/>
      <c r="G23" s="88"/>
      <c r="H23" s="88"/>
      <c r="I23" s="10"/>
      <c r="J23" s="16"/>
      <c r="K23" s="7"/>
      <c r="L23" s="91"/>
      <c r="M23" s="91"/>
      <c r="N23" s="91"/>
      <c r="O23" s="91"/>
      <c r="P23" s="91"/>
      <c r="Q23" s="91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75">
      <c r="A24" s="9"/>
      <c r="B24" s="9"/>
      <c r="C24" s="85" t="s">
        <v>0</v>
      </c>
      <c r="D24" s="86"/>
      <c r="E24" s="86"/>
      <c r="F24" s="86"/>
      <c r="G24" s="86"/>
      <c r="H24" s="87"/>
      <c r="I24" s="15"/>
      <c r="J24" s="9"/>
      <c r="K24" s="9"/>
      <c r="L24" s="85" t="s">
        <v>0</v>
      </c>
      <c r="M24" s="86"/>
      <c r="N24" s="86"/>
      <c r="O24" s="86"/>
      <c r="P24" s="86"/>
      <c r="Q24" s="87"/>
      <c r="R24" s="10"/>
      <c r="S24" s="9"/>
      <c r="T24" s="9"/>
      <c r="U24" s="85" t="s">
        <v>0</v>
      </c>
      <c r="V24" s="86"/>
      <c r="W24" s="86"/>
      <c r="X24" s="86"/>
      <c r="Y24" s="86"/>
      <c r="Z24" s="87"/>
      <c r="AA24" s="10"/>
      <c r="AB24" s="9"/>
      <c r="AC24" s="9"/>
      <c r="AD24" s="85" t="s">
        <v>0</v>
      </c>
      <c r="AE24" s="86"/>
      <c r="AF24" s="86"/>
      <c r="AG24" s="86"/>
      <c r="AH24" s="86"/>
      <c r="AI24" s="87"/>
      <c r="AJ24" s="10"/>
      <c r="AK24" s="9"/>
      <c r="AL24" s="9"/>
      <c r="AM24" s="85" t="s">
        <v>0</v>
      </c>
      <c r="AN24" s="86"/>
      <c r="AO24" s="86"/>
      <c r="AP24" s="86"/>
      <c r="AQ24" s="86"/>
      <c r="AR24" s="87"/>
      <c r="AS24" s="10"/>
      <c r="AT24" s="9"/>
      <c r="AU24" s="9"/>
      <c r="AV24" s="85" t="s">
        <v>0</v>
      </c>
      <c r="AW24" s="86"/>
      <c r="AX24" s="86"/>
      <c r="AY24" s="86"/>
      <c r="AZ24" s="86"/>
      <c r="BA24" s="87"/>
      <c r="BB24" s="10"/>
      <c r="BC24" s="9"/>
      <c r="BD24" s="9"/>
      <c r="BE24" s="85" t="s">
        <v>0</v>
      </c>
      <c r="BF24" s="86"/>
      <c r="BG24" s="86"/>
      <c r="BH24" s="86"/>
      <c r="BI24" s="86"/>
      <c r="BJ24" s="87"/>
    </row>
    <row r="25" spans="1:62" ht="24" customHeight="1">
      <c r="A25" s="27" t="s">
        <v>291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10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24.95" customHeight="1">
      <c r="A26" s="20" t="s">
        <v>265</v>
      </c>
      <c r="B26" s="9" t="s">
        <v>134</v>
      </c>
      <c r="C26" s="23">
        <f>VLOOKUP($B26,reporting_shock!$A$2:$AK$154,'Tab-reporting_shock'!C$1,FALSE)</f>
        <v>2310</v>
      </c>
      <c r="D26" s="23">
        <f>VLOOKUP($B26,reporting_shock!$A$2:$AK$154,'Tab-reporting_shock'!D$1,FALSE)</f>
        <v>2316.340569</v>
      </c>
      <c r="E26" s="23">
        <f>VLOOKUP($B26,reporting_shock!$A$2:$AK$154,'Tab-reporting_shock'!E$1,FALSE)</f>
        <v>2312.6118900000001</v>
      </c>
      <c r="F26" s="23">
        <f>VLOOKUP($B26,reporting_shock!$A$2:$AK$154,'Tab-reporting_shock'!F$1,FALSE)</f>
        <v>2314.1358409999998</v>
      </c>
      <c r="G26" s="23">
        <f>VLOOKUP($B26,reporting_shock!$A$2:$AK$154,'Tab-reporting_shock'!G$1,FALSE)</f>
        <v>2330.9084560000001</v>
      </c>
      <c r="H26" s="23">
        <f>VLOOKUP($B26,reporting_shock!$A$2:$AK$154,'Tab-reporting_shock'!H$1,FALSE)</f>
        <v>2348.7305529999999</v>
      </c>
      <c r="I26" s="23"/>
      <c r="J26" s="16" t="s">
        <v>176</v>
      </c>
      <c r="K26" s="9"/>
      <c r="L26" s="23">
        <f t="shared" ref="L26:Q33" si="7">L4</f>
        <v>18609.931690000001</v>
      </c>
      <c r="M26" s="23">
        <f t="shared" si="7"/>
        <v>22949.533790000001</v>
      </c>
      <c r="N26" s="23">
        <f t="shared" si="7"/>
        <v>27869.47365</v>
      </c>
      <c r="O26" s="23">
        <f t="shared" si="7"/>
        <v>34755.173199999997</v>
      </c>
      <c r="P26" s="23">
        <f t="shared" si="7"/>
        <v>35750.673119999999</v>
      </c>
      <c r="Q26" s="23">
        <f t="shared" si="7"/>
        <v>35346.499739999999</v>
      </c>
      <c r="R26" s="10"/>
      <c r="S26" s="16" t="s">
        <v>312</v>
      </c>
      <c r="T26" s="9" t="s">
        <v>195</v>
      </c>
      <c r="U26" s="24">
        <f>U4</f>
        <v>18609.931690000001</v>
      </c>
      <c r="V26" s="24">
        <f t="shared" ref="V26:Z26" si="8">V4</f>
        <v>22949.533790000001</v>
      </c>
      <c r="W26" s="24">
        <f t="shared" si="8"/>
        <v>27869.47365</v>
      </c>
      <c r="X26" s="24">
        <f t="shared" si="8"/>
        <v>34755.173199999997</v>
      </c>
      <c r="Y26" s="24">
        <f t="shared" si="8"/>
        <v>35750.673119999999</v>
      </c>
      <c r="Z26" s="24">
        <f t="shared" si="8"/>
        <v>35346.499739999999</v>
      </c>
      <c r="AA26" s="10"/>
      <c r="AB26" s="30" t="s">
        <v>164</v>
      </c>
      <c r="AC26" s="9"/>
      <c r="AD26" s="23">
        <f>AD4</f>
        <v>1593.2937340000001</v>
      </c>
      <c r="AE26" s="23">
        <f t="shared" ref="AE26:AI26" si="9">AE4</f>
        <v>1733.860271</v>
      </c>
      <c r="AF26" s="23">
        <f t="shared" si="9"/>
        <v>1807.2059139999999</v>
      </c>
      <c r="AG26" s="23">
        <f t="shared" si="9"/>
        <v>1845.1935309999999</v>
      </c>
      <c r="AH26" s="23">
        <f t="shared" si="9"/>
        <v>1933.0625500000001</v>
      </c>
      <c r="AI26" s="23">
        <f t="shared" si="9"/>
        <v>2003.7023569999999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0">AN4</f>
        <v>3910.9774809999999</v>
      </c>
      <c r="AO26" s="23">
        <f t="shared" si="10"/>
        <v>4650.7813100000003</v>
      </c>
      <c r="AP26" s="23">
        <f t="shared" si="10"/>
        <v>5923.4001330000001</v>
      </c>
      <c r="AQ26" s="23">
        <f t="shared" si="10"/>
        <v>11660.58165</v>
      </c>
      <c r="AR26" s="23">
        <f t="shared" si="10"/>
        <v>22460.673760000001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1">AW4</f>
        <v>30412.571680000001</v>
      </c>
      <c r="AX26" s="23">
        <f t="shared" si="11"/>
        <v>35830.10656</v>
      </c>
      <c r="AY26" s="23">
        <f t="shared" si="11"/>
        <v>44096.152130000002</v>
      </c>
      <c r="AZ26" s="23">
        <f t="shared" si="11"/>
        <v>79049.712650000001</v>
      </c>
      <c r="BA26" s="23">
        <f t="shared" si="11"/>
        <v>133392.43919999999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2">BF4</f>
        <v>87708.092510000002</v>
      </c>
      <c r="BG26" s="23">
        <f t="shared" si="12"/>
        <v>104459.5753</v>
      </c>
      <c r="BH26" s="23">
        <f t="shared" si="12"/>
        <v>131441.30110000001</v>
      </c>
      <c r="BI26" s="23">
        <f t="shared" si="12"/>
        <v>224854.34599999999</v>
      </c>
      <c r="BJ26" s="23">
        <f t="shared" si="12"/>
        <v>367050.11719999998</v>
      </c>
    </row>
    <row r="27" spans="1:62">
      <c r="A27" s="16" t="s">
        <v>257</v>
      </c>
      <c r="B27" s="9" t="s">
        <v>277</v>
      </c>
      <c r="C27" s="23">
        <f>VLOOKUP($B27,reporting_shock!$A$2:$AK$154,'Tab-reporting_shock'!C$1,FALSE)</f>
        <v>898</v>
      </c>
      <c r="D27" s="23">
        <f>VLOOKUP($B27,reporting_shock!$A$2:$AK$154,'Tab-reporting_shock'!D$1,FALSE)</f>
        <v>895.52774829999998</v>
      </c>
      <c r="E27" s="23">
        <f>VLOOKUP($B27,reporting_shock!$A$2:$AK$154,'Tab-reporting_shock'!E$1,FALSE)</f>
        <v>885.59643559999995</v>
      </c>
      <c r="F27" s="23">
        <f>VLOOKUP($B27,reporting_shock!$A$2:$AK$154,'Tab-reporting_shock'!F$1,FALSE)</f>
        <v>883.92235419999997</v>
      </c>
      <c r="G27" s="23">
        <f>VLOOKUP($B27,reporting_shock!$A$2:$AK$154,'Tab-reporting_shock'!G$1,FALSE)</f>
        <v>902.09247500000004</v>
      </c>
      <c r="H27" s="23">
        <f>VLOOKUP($B27,reporting_shock!$A$2:$AK$154,'Tab-reporting_shock'!H$1,FALSE)</f>
        <v>920.71892860000003</v>
      </c>
      <c r="I27" s="9"/>
      <c r="J27" s="30" t="s">
        <v>164</v>
      </c>
      <c r="K27" s="9"/>
      <c r="L27" s="23">
        <f t="shared" si="7"/>
        <v>7243.7639390000004</v>
      </c>
      <c r="M27" s="23">
        <f t="shared" si="7"/>
        <v>9000.1401470000001</v>
      </c>
      <c r="N27" s="23">
        <f t="shared" si="7"/>
        <v>9130.8911630000002</v>
      </c>
      <c r="O27" s="23">
        <f t="shared" si="7"/>
        <v>10886.867179999999</v>
      </c>
      <c r="P27" s="23">
        <f t="shared" si="7"/>
        <v>8702.8002489999999</v>
      </c>
      <c r="Q27" s="23">
        <f t="shared" si="7"/>
        <v>7300.1577070000003</v>
      </c>
      <c r="R27" s="10"/>
      <c r="S27" s="29" t="s">
        <v>156</v>
      </c>
      <c r="T27" s="9" t="s">
        <v>313</v>
      </c>
      <c r="U27" s="23">
        <f t="shared" ref="U27:Z27" si="13">U5</f>
        <v>3463.3062880000002</v>
      </c>
      <c r="V27" s="23">
        <f t="shared" si="13"/>
        <v>4492.221665</v>
      </c>
      <c r="W27" s="23">
        <f t="shared" si="13"/>
        <v>4256.0079139999998</v>
      </c>
      <c r="X27" s="23">
        <f t="shared" si="13"/>
        <v>5288.8928839999999</v>
      </c>
      <c r="Y27" s="23">
        <f t="shared" si="13"/>
        <v>5619.1306269999995</v>
      </c>
      <c r="Z27" s="23">
        <f t="shared" si="13"/>
        <v>5027.1729539999997</v>
      </c>
      <c r="AA27" s="10"/>
      <c r="AB27" s="30" t="s">
        <v>142</v>
      </c>
      <c r="AC27" s="9"/>
      <c r="AD27" s="23">
        <f t="shared" ref="AD27:AI31" si="14">AD5</f>
        <v>124.3163492</v>
      </c>
      <c r="AE27" s="23">
        <f t="shared" si="14"/>
        <v>147.99633059999999</v>
      </c>
      <c r="AF27" s="23">
        <f t="shared" si="14"/>
        <v>165.88388029999999</v>
      </c>
      <c r="AG27" s="23">
        <f t="shared" si="14"/>
        <v>191.18873640000001</v>
      </c>
      <c r="AH27" s="23">
        <f t="shared" si="14"/>
        <v>178.6718405</v>
      </c>
      <c r="AI27" s="23">
        <f t="shared" si="14"/>
        <v>163.0954108</v>
      </c>
      <c r="AJ27" s="10"/>
      <c r="AK27" s="30" t="s">
        <v>142</v>
      </c>
      <c r="AL27" s="9"/>
      <c r="AM27" s="23">
        <f t="shared" ref="AM27:AR31" si="15">AM5</f>
        <v>2603.9507410000001</v>
      </c>
      <c r="AN27" s="23">
        <f t="shared" si="15"/>
        <v>3382.3204949999999</v>
      </c>
      <c r="AO27" s="23">
        <f t="shared" si="15"/>
        <v>4429.6248349999996</v>
      </c>
      <c r="AP27" s="23">
        <f t="shared" si="15"/>
        <v>6585.880701</v>
      </c>
      <c r="AQ27" s="23">
        <f t="shared" si="15"/>
        <v>11715.501619999999</v>
      </c>
      <c r="AR27" s="23">
        <f t="shared" si="15"/>
        <v>18707.904279999999</v>
      </c>
      <c r="AS27" s="10"/>
      <c r="AT27" s="30" t="s">
        <v>142</v>
      </c>
      <c r="AU27" s="9"/>
      <c r="AV27" s="23">
        <f t="shared" ref="AV27:BA31" si="16">AV5</f>
        <v>5303.6276660000003</v>
      </c>
      <c r="AW27" s="23">
        <f t="shared" si="16"/>
        <v>6895.8316770000001</v>
      </c>
      <c r="AX27" s="23">
        <f t="shared" si="16"/>
        <v>8723.8316670000004</v>
      </c>
      <c r="AY27" s="23">
        <f t="shared" si="16"/>
        <v>12147.883959999999</v>
      </c>
      <c r="AZ27" s="23">
        <f t="shared" si="16"/>
        <v>19370.737550000002</v>
      </c>
      <c r="BA27" s="23">
        <f t="shared" si="16"/>
        <v>29524.838070000002</v>
      </c>
      <c r="BB27" s="10"/>
      <c r="BC27" s="30" t="s">
        <v>142</v>
      </c>
      <c r="BD27" s="9"/>
      <c r="BE27" s="23">
        <f t="shared" ref="BE27:BJ31" si="17">BE5</f>
        <v>8375.6891190000006</v>
      </c>
      <c r="BF27" s="23">
        <f t="shared" si="17"/>
        <v>10906.190479999999</v>
      </c>
      <c r="BG27" s="23">
        <f t="shared" si="17"/>
        <v>13612.11421</v>
      </c>
      <c r="BH27" s="23">
        <f t="shared" si="17"/>
        <v>18929.71629</v>
      </c>
      <c r="BI27" s="23">
        <f t="shared" si="17"/>
        <v>29568.695640000002</v>
      </c>
      <c r="BJ27" s="23">
        <f t="shared" si="17"/>
        <v>44228.581700000002</v>
      </c>
    </row>
    <row r="28" spans="1:62">
      <c r="A28" s="21" t="s">
        <v>284</v>
      </c>
      <c r="B28" s="21"/>
      <c r="C28" s="25">
        <f>C26+C27</f>
        <v>3208</v>
      </c>
      <c r="D28" s="25">
        <f t="shared" ref="D28:H28" si="18">D26+D27</f>
        <v>3211.8683172999999</v>
      </c>
      <c r="E28" s="25">
        <f t="shared" si="18"/>
        <v>3198.2083256000001</v>
      </c>
      <c r="F28" s="25">
        <f t="shared" si="18"/>
        <v>3198.0581951999998</v>
      </c>
      <c r="G28" s="25">
        <f t="shared" si="18"/>
        <v>3233.000931</v>
      </c>
      <c r="H28" s="25">
        <f t="shared" si="18"/>
        <v>3269.4494815999997</v>
      </c>
      <c r="I28" s="9"/>
      <c r="J28" s="30" t="s">
        <v>142</v>
      </c>
      <c r="K28" s="9"/>
      <c r="L28" s="23">
        <f t="shared" si="7"/>
        <v>1139.855096</v>
      </c>
      <c r="M28" s="23">
        <f t="shared" si="7"/>
        <v>1516.4950100000001</v>
      </c>
      <c r="N28" s="23">
        <f t="shared" si="7"/>
        <v>1466.6936109999999</v>
      </c>
      <c r="O28" s="23">
        <f t="shared" si="7"/>
        <v>1909.927103</v>
      </c>
      <c r="P28" s="23">
        <f t="shared" si="7"/>
        <v>2102.193272</v>
      </c>
      <c r="Q28" s="23">
        <f t="shared" si="7"/>
        <v>1931.0121360000001</v>
      </c>
      <c r="R28" s="10"/>
      <c r="S28" s="29" t="s">
        <v>157</v>
      </c>
      <c r="T28" s="9" t="s">
        <v>314</v>
      </c>
      <c r="U28" s="23">
        <f t="shared" ref="U28:Z28" si="19">U6</f>
        <v>4697.632055</v>
      </c>
      <c r="V28" s="23">
        <f t="shared" si="19"/>
        <v>5696.3441839999996</v>
      </c>
      <c r="W28" s="23">
        <f t="shared" si="19"/>
        <v>5902.0520280000001</v>
      </c>
      <c r="X28" s="23">
        <f t="shared" si="19"/>
        <v>6991.1193380000004</v>
      </c>
      <c r="Y28" s="23">
        <f t="shared" si="19"/>
        <v>5604.0822690000005</v>
      </c>
      <c r="Z28" s="23">
        <f t="shared" si="19"/>
        <v>4540.6330379999999</v>
      </c>
      <c r="AA28" s="10"/>
      <c r="AB28" s="30" t="s">
        <v>143</v>
      </c>
      <c r="AC28" s="9"/>
      <c r="AD28" s="23">
        <f t="shared" si="14"/>
        <v>1643.358651</v>
      </c>
      <c r="AE28" s="23">
        <f t="shared" si="14"/>
        <v>1792.2695349999999</v>
      </c>
      <c r="AF28" s="23">
        <f t="shared" si="14"/>
        <v>1853.967899</v>
      </c>
      <c r="AG28" s="23">
        <f t="shared" si="14"/>
        <v>1897.8653260000001</v>
      </c>
      <c r="AH28" s="23">
        <f t="shared" si="14"/>
        <v>1954.707249</v>
      </c>
      <c r="AI28" s="23">
        <f t="shared" si="14"/>
        <v>1969.1349990000001</v>
      </c>
      <c r="AJ28" s="10"/>
      <c r="AK28" s="30" t="s">
        <v>143</v>
      </c>
      <c r="AL28" s="9"/>
      <c r="AM28" s="23">
        <f t="shared" si="15"/>
        <v>8879.3744210000004</v>
      </c>
      <c r="AN28" s="23">
        <f t="shared" si="15"/>
        <v>10442.708769999999</v>
      </c>
      <c r="AO28" s="23">
        <f t="shared" si="15"/>
        <v>12363.96832</v>
      </c>
      <c r="AP28" s="23">
        <f t="shared" si="15"/>
        <v>15767.12635</v>
      </c>
      <c r="AQ28" s="23">
        <f t="shared" si="15"/>
        <v>30350.114020000001</v>
      </c>
      <c r="AR28" s="23">
        <f t="shared" si="15"/>
        <v>56165.333789999997</v>
      </c>
      <c r="AS28" s="10"/>
      <c r="AT28" s="30" t="s">
        <v>143</v>
      </c>
      <c r="AU28" s="9"/>
      <c r="AV28" s="23">
        <f t="shared" si="16"/>
        <v>45086.461799999997</v>
      </c>
      <c r="AW28" s="23">
        <f t="shared" si="16"/>
        <v>53286.320970000001</v>
      </c>
      <c r="AX28" s="23">
        <f t="shared" si="16"/>
        <v>62268.398560000001</v>
      </c>
      <c r="AY28" s="23">
        <f t="shared" si="16"/>
        <v>76930.877420000004</v>
      </c>
      <c r="AZ28" s="23">
        <f t="shared" si="16"/>
        <v>134022.51629999999</v>
      </c>
      <c r="BA28" s="23">
        <f t="shared" si="16"/>
        <v>220704.522</v>
      </c>
      <c r="BB28" s="10"/>
      <c r="BC28" s="30" t="s">
        <v>143</v>
      </c>
      <c r="BD28" s="9"/>
      <c r="BE28" s="23">
        <f t="shared" si="17"/>
        <v>60088.076150000001</v>
      </c>
      <c r="BF28" s="23">
        <f t="shared" si="17"/>
        <v>70798.952820000006</v>
      </c>
      <c r="BG28" s="23">
        <f t="shared" si="17"/>
        <v>82765.355410000004</v>
      </c>
      <c r="BH28" s="23">
        <f t="shared" si="17"/>
        <v>101951.88370000001</v>
      </c>
      <c r="BI28" s="23">
        <f t="shared" si="17"/>
        <v>176006.4988</v>
      </c>
      <c r="BJ28" s="23">
        <f t="shared" si="17"/>
        <v>288412.94199999998</v>
      </c>
    </row>
    <row r="29" spans="1:62">
      <c r="A29" s="16" t="s">
        <v>258</v>
      </c>
      <c r="B29" t="s">
        <v>243</v>
      </c>
      <c r="C29" s="23">
        <f>VLOOKUP($B29,reporting_shock!$A$2:$AK$154,'Tab-reporting_shock'!C$1,FALSE)</f>
        <v>1347</v>
      </c>
      <c r="D29" s="23">
        <f>VLOOKUP($B29,reporting_shock!$A$2:$AK$154,'Tab-reporting_shock'!D$1,FALSE)</f>
        <v>1348.826928</v>
      </c>
      <c r="E29" s="23">
        <f>VLOOKUP($B29,reporting_shock!$A$2:$AK$154,'Tab-reporting_shock'!E$1,FALSE)</f>
        <v>1333.671574</v>
      </c>
      <c r="F29" s="23">
        <f>VLOOKUP($B29,reporting_shock!$A$2:$AK$154,'Tab-reporting_shock'!F$1,FALSE)</f>
        <v>1331.4860329999999</v>
      </c>
      <c r="G29" s="23">
        <f>VLOOKUP($B29,reporting_shock!$A$2:$AK$154,'Tab-reporting_shock'!G$1,FALSE)</f>
        <v>1361.7327620000001</v>
      </c>
      <c r="H29" s="23">
        <f>VLOOKUP($B29,reporting_shock!$A$2:$AK$154,'Tab-reporting_shock'!H$1,FALSE)</f>
        <v>1392.5083279999999</v>
      </c>
      <c r="I29" s="9"/>
      <c r="J29" s="30" t="s">
        <v>143</v>
      </c>
      <c r="K29" s="9"/>
      <c r="L29" s="23">
        <f t="shared" si="7"/>
        <v>1409.7320689999999</v>
      </c>
      <c r="M29" s="23">
        <f t="shared" si="7"/>
        <v>1716.1016589999999</v>
      </c>
      <c r="N29" s="23">
        <f t="shared" si="7"/>
        <v>1599.9678100000001</v>
      </c>
      <c r="O29" s="23">
        <f t="shared" si="7"/>
        <v>1783.7719440000001</v>
      </c>
      <c r="P29" s="23">
        <f t="shared" si="7"/>
        <v>1681.0166790000001</v>
      </c>
      <c r="Q29" s="23">
        <f t="shared" si="7"/>
        <v>1388.111005</v>
      </c>
      <c r="R29" s="10"/>
      <c r="S29" s="29" t="s">
        <v>158</v>
      </c>
      <c r="T29" s="9" t="s">
        <v>315</v>
      </c>
      <c r="U29" s="23">
        <f t="shared" ref="U29:Z29" si="20">U7</f>
        <v>10448.993340000001</v>
      </c>
      <c r="V29" s="23">
        <f t="shared" si="20"/>
        <v>12760.96794</v>
      </c>
      <c r="W29" s="23">
        <f t="shared" si="20"/>
        <v>17711.413710000001</v>
      </c>
      <c r="X29" s="23">
        <f t="shared" si="20"/>
        <v>22475.160970000001</v>
      </c>
      <c r="Y29" s="23">
        <f t="shared" si="20"/>
        <v>24527.460220000001</v>
      </c>
      <c r="Z29" s="23">
        <f t="shared" si="20"/>
        <v>25778.693749999999</v>
      </c>
      <c r="AA29" s="10"/>
      <c r="AB29" s="30" t="s">
        <v>178</v>
      </c>
      <c r="AC29" s="9"/>
      <c r="AD29" s="23">
        <f t="shared" si="14"/>
        <v>25.254320929999999</v>
      </c>
      <c r="AE29" s="23">
        <f t="shared" si="14"/>
        <v>25.829108250000001</v>
      </c>
      <c r="AF29" s="23">
        <f t="shared" si="14"/>
        <v>28.379331690000001</v>
      </c>
      <c r="AG29" s="23">
        <f t="shared" si="14"/>
        <v>27.897048909999999</v>
      </c>
      <c r="AH29" s="23">
        <f t="shared" si="14"/>
        <v>18.190138579999999</v>
      </c>
      <c r="AI29" s="23">
        <f t="shared" si="14"/>
        <v>11.33887578</v>
      </c>
      <c r="AJ29" s="10"/>
      <c r="AK29" s="30" t="s">
        <v>178</v>
      </c>
      <c r="AL29" s="9"/>
      <c r="AM29" s="23">
        <f t="shared" si="15"/>
        <v>1590.655315</v>
      </c>
      <c r="AN29" s="23">
        <f t="shared" si="15"/>
        <v>1791.1132580000001</v>
      </c>
      <c r="AO29" s="23">
        <f t="shared" si="15"/>
        <v>2374.4907090000002</v>
      </c>
      <c r="AP29" s="23">
        <f t="shared" si="15"/>
        <v>3047.583858</v>
      </c>
      <c r="AQ29" s="23">
        <f t="shared" si="15"/>
        <v>3505.763504</v>
      </c>
      <c r="AR29" s="23">
        <f t="shared" si="15"/>
        <v>3427.9620799999998</v>
      </c>
      <c r="AS29" s="10"/>
      <c r="AT29" s="30" t="s">
        <v>178</v>
      </c>
      <c r="AU29" s="9"/>
      <c r="AV29" s="23">
        <f t="shared" si="16"/>
        <v>2194.228188</v>
      </c>
      <c r="AW29" s="23">
        <f t="shared" si="16"/>
        <v>2468.4062300000001</v>
      </c>
      <c r="AX29" s="23">
        <f t="shared" si="16"/>
        <v>3198.1663920000001</v>
      </c>
      <c r="AY29" s="23">
        <f t="shared" si="16"/>
        <v>3820.4214700000002</v>
      </c>
      <c r="AZ29" s="23">
        <f t="shared" si="16"/>
        <v>4055.1029130000002</v>
      </c>
      <c r="BA29" s="23">
        <f t="shared" si="16"/>
        <v>4187.8866710000002</v>
      </c>
      <c r="BB29" s="10"/>
      <c r="BC29" s="30" t="s">
        <v>178</v>
      </c>
      <c r="BD29" s="9"/>
      <c r="BE29" s="23">
        <f t="shared" si="17"/>
        <v>6037.7348739999998</v>
      </c>
      <c r="BF29" s="23">
        <f t="shared" si="17"/>
        <v>6794.589739</v>
      </c>
      <c r="BG29" s="23">
        <f t="shared" si="17"/>
        <v>8831.8743279999999</v>
      </c>
      <c r="BH29" s="23">
        <f t="shared" si="17"/>
        <v>10579.50533</v>
      </c>
      <c r="BI29" s="23">
        <f t="shared" si="17"/>
        <v>11737.140369999999</v>
      </c>
      <c r="BJ29" s="23">
        <f t="shared" si="17"/>
        <v>11890.11154</v>
      </c>
    </row>
    <row r="30" spans="1:62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7"/>
        <v>52.023562439999999</v>
      </c>
      <c r="M30" s="23">
        <f t="shared" si="7"/>
        <v>57.331703820000001</v>
      </c>
      <c r="N30" s="23">
        <f t="shared" si="7"/>
        <v>50.485758169999997</v>
      </c>
      <c r="O30" s="23">
        <f t="shared" si="7"/>
        <v>53.521262129999997</v>
      </c>
      <c r="P30" s="23">
        <f t="shared" si="7"/>
        <v>59.805818629999997</v>
      </c>
      <c r="Q30" s="23">
        <f t="shared" si="7"/>
        <v>51.628926929999999</v>
      </c>
      <c r="R30" s="10"/>
      <c r="S30" s="31" t="s">
        <v>311</v>
      </c>
      <c r="T30" s="9" t="s">
        <v>201</v>
      </c>
      <c r="U30" s="24">
        <f t="shared" ref="U30:Z30" si="21">U8</f>
        <v>5285.7500440000003</v>
      </c>
      <c r="V30" s="24">
        <f t="shared" si="21"/>
        <v>5969.9794940000002</v>
      </c>
      <c r="W30" s="24">
        <f t="shared" si="21"/>
        <v>4525.4989249999999</v>
      </c>
      <c r="X30" s="24">
        <f t="shared" si="21"/>
        <v>8100.7915370000001</v>
      </c>
      <c r="Y30" s="24">
        <f t="shared" si="21"/>
        <v>6821.2122230000004</v>
      </c>
      <c r="Z30" s="24">
        <f t="shared" si="21"/>
        <v>4935.2666280000003</v>
      </c>
      <c r="AA30" s="10"/>
      <c r="AB30" s="30" t="s">
        <v>160</v>
      </c>
      <c r="AC30" s="9"/>
      <c r="AD30" s="23">
        <f t="shared" si="14"/>
        <v>6.5964696939999996</v>
      </c>
      <c r="AE30" s="23">
        <f t="shared" si="14"/>
        <v>7.8809862429999997</v>
      </c>
      <c r="AF30" s="23">
        <f t="shared" si="14"/>
        <v>10.9716091</v>
      </c>
      <c r="AG30" s="23">
        <f t="shared" si="14"/>
        <v>13.953381500000001</v>
      </c>
      <c r="AH30" s="23">
        <f t="shared" si="14"/>
        <v>11.92427563</v>
      </c>
      <c r="AI30" s="23">
        <f t="shared" si="14"/>
        <v>10.62927814</v>
      </c>
      <c r="AJ30" s="10"/>
      <c r="AK30" s="30" t="s">
        <v>160</v>
      </c>
      <c r="AL30" s="9"/>
      <c r="AM30" s="23">
        <f t="shared" si="15"/>
        <v>381.5980361</v>
      </c>
      <c r="AN30" s="23">
        <f t="shared" si="15"/>
        <v>486.336816</v>
      </c>
      <c r="AO30" s="23">
        <f t="shared" si="15"/>
        <v>774.00828579999995</v>
      </c>
      <c r="AP30" s="23">
        <f t="shared" si="15"/>
        <v>1225.3874619999999</v>
      </c>
      <c r="AQ30" s="23">
        <f t="shared" si="15"/>
        <v>2013.223968</v>
      </c>
      <c r="AR30" s="23">
        <f t="shared" si="15"/>
        <v>3053.344658</v>
      </c>
      <c r="AS30" s="10"/>
      <c r="AT30" s="30" t="s">
        <v>160</v>
      </c>
      <c r="AU30" s="9"/>
      <c r="AV30" s="23">
        <f t="shared" si="16"/>
        <v>71.857209209999994</v>
      </c>
      <c r="AW30" s="23">
        <f t="shared" si="16"/>
        <v>159.1470358</v>
      </c>
      <c r="AX30" s="23">
        <f t="shared" si="16"/>
        <v>320.82127789999998</v>
      </c>
      <c r="AY30" s="23">
        <f t="shared" si="16"/>
        <v>604.03891099999998</v>
      </c>
      <c r="AZ30" s="23">
        <f t="shared" si="16"/>
        <v>1160.017006</v>
      </c>
      <c r="BA30" s="23">
        <f t="shared" si="16"/>
        <v>2076.6720489999998</v>
      </c>
      <c r="BB30" s="10"/>
      <c r="BC30" s="30" t="s">
        <v>160</v>
      </c>
      <c r="BD30" s="9"/>
      <c r="BE30" s="23">
        <f t="shared" si="17"/>
        <v>2588.3749939999998</v>
      </c>
      <c r="BF30" s="23">
        <f t="shared" si="17"/>
        <v>3225.2223829999998</v>
      </c>
      <c r="BG30" s="23">
        <f t="shared" si="17"/>
        <v>4823.4030759999996</v>
      </c>
      <c r="BH30" s="23">
        <f t="shared" si="17"/>
        <v>6416.5145570000004</v>
      </c>
      <c r="BI30" s="23">
        <f t="shared" si="17"/>
        <v>7916.492056</v>
      </c>
      <c r="BJ30" s="23">
        <f t="shared" si="17"/>
        <v>9337.2937729999994</v>
      </c>
    </row>
    <row r="31" spans="1:62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7"/>
        <v>8764.5570189999999</v>
      </c>
      <c r="M31" s="23">
        <f t="shared" si="7"/>
        <v>10659.465270000001</v>
      </c>
      <c r="N31" s="23">
        <f t="shared" si="7"/>
        <v>15621.435310000001</v>
      </c>
      <c r="O31" s="23">
        <f t="shared" si="7"/>
        <v>20121.0857</v>
      </c>
      <c r="P31" s="23">
        <f t="shared" si="7"/>
        <v>23204.857100000001</v>
      </c>
      <c r="Q31" s="23">
        <f t="shared" si="7"/>
        <v>24675.589970000001</v>
      </c>
      <c r="R31" s="10"/>
      <c r="S31" s="29" t="s">
        <v>156</v>
      </c>
      <c r="T31" s="9" t="s">
        <v>307</v>
      </c>
      <c r="U31" s="23">
        <f t="shared" ref="U31:Z31" si="22">U9</f>
        <v>3196.7461840000001</v>
      </c>
      <c r="V31" s="23">
        <f t="shared" si="22"/>
        <v>3068.517891</v>
      </c>
      <c r="W31" s="23">
        <f t="shared" si="22"/>
        <v>2080.7986519999999</v>
      </c>
      <c r="X31" s="23">
        <f t="shared" si="22"/>
        <v>4844.4896509999999</v>
      </c>
      <c r="Y31" s="23">
        <f t="shared" si="22"/>
        <v>4316.1856319999997</v>
      </c>
      <c r="Z31" s="23">
        <f t="shared" si="22"/>
        <v>1522.6740930000001</v>
      </c>
      <c r="AA31" s="10"/>
      <c r="AB31" s="33" t="s">
        <v>180</v>
      </c>
      <c r="AC31" s="26"/>
      <c r="AD31" s="25">
        <f t="shared" si="14"/>
        <v>3392.8195249999999</v>
      </c>
      <c r="AE31" s="25">
        <f t="shared" si="14"/>
        <v>3707.8362320000001</v>
      </c>
      <c r="AF31" s="25">
        <f t="shared" si="14"/>
        <v>3866.4086339999999</v>
      </c>
      <c r="AG31" s="25">
        <f t="shared" si="14"/>
        <v>3976.0980239999999</v>
      </c>
      <c r="AH31" s="25">
        <f t="shared" si="14"/>
        <v>4096.5560539999997</v>
      </c>
      <c r="AI31" s="25">
        <f t="shared" si="14"/>
        <v>4157.9009210000004</v>
      </c>
      <c r="AJ31" s="10"/>
      <c r="AK31" s="33" t="s">
        <v>180</v>
      </c>
      <c r="AL31" s="26"/>
      <c r="AM31" s="25">
        <f t="shared" si="15"/>
        <v>16808.7</v>
      </c>
      <c r="AN31" s="25">
        <f t="shared" si="15"/>
        <v>20013.456819999999</v>
      </c>
      <c r="AO31" s="25">
        <f t="shared" si="15"/>
        <v>24592.873449999999</v>
      </c>
      <c r="AP31" s="25">
        <f t="shared" si="15"/>
        <v>32549.378499999999</v>
      </c>
      <c r="AQ31" s="25">
        <f t="shared" si="15"/>
        <v>59245.184759999996</v>
      </c>
      <c r="AR31" s="25">
        <f t="shared" si="15"/>
        <v>103815.21859999999</v>
      </c>
      <c r="AS31" s="10"/>
      <c r="AT31" s="33" t="s">
        <v>180</v>
      </c>
      <c r="AU31" s="26"/>
      <c r="AV31" s="25">
        <f t="shared" si="16"/>
        <v>78446.300010000006</v>
      </c>
      <c r="AW31" s="25">
        <f t="shared" si="16"/>
        <v>93222.277589999998</v>
      </c>
      <c r="AX31" s="25">
        <f t="shared" si="16"/>
        <v>110341.3245</v>
      </c>
      <c r="AY31" s="25">
        <f t="shared" si="16"/>
        <v>137599.37390000001</v>
      </c>
      <c r="AZ31" s="25">
        <f t="shared" si="16"/>
        <v>237658.0864</v>
      </c>
      <c r="BA31" s="25">
        <f t="shared" si="16"/>
        <v>389886.35800000001</v>
      </c>
      <c r="BB31" s="10"/>
      <c r="BC31" s="33" t="s">
        <v>180</v>
      </c>
      <c r="BD31" s="26"/>
      <c r="BE31" s="25">
        <f t="shared" si="17"/>
        <v>150502.7647</v>
      </c>
      <c r="BF31" s="25">
        <f t="shared" si="17"/>
        <v>179433.04790000001</v>
      </c>
      <c r="BG31" s="25">
        <f t="shared" si="17"/>
        <v>214492.3223</v>
      </c>
      <c r="BH31" s="25">
        <f t="shared" si="17"/>
        <v>269318.92090000003</v>
      </c>
      <c r="BI31" s="25">
        <f t="shared" si="17"/>
        <v>450083.17290000001</v>
      </c>
      <c r="BJ31" s="25">
        <f t="shared" si="17"/>
        <v>720919.04619999998</v>
      </c>
    </row>
    <row r="32" spans="1:62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7"/>
        <v>5285.7500440000003</v>
      </c>
      <c r="M32" s="23">
        <f t="shared" si="7"/>
        <v>5969.9794940000002</v>
      </c>
      <c r="N32" s="23">
        <f t="shared" si="7"/>
        <v>4525.4989249999999</v>
      </c>
      <c r="O32" s="23">
        <f t="shared" si="7"/>
        <v>8100.7915370000001</v>
      </c>
      <c r="P32" s="23">
        <f t="shared" si="7"/>
        <v>6821.2122230000004</v>
      </c>
      <c r="Q32" s="23">
        <f t="shared" si="7"/>
        <v>4935.2666280000003</v>
      </c>
      <c r="R32" s="10"/>
      <c r="S32" s="29" t="s">
        <v>157</v>
      </c>
      <c r="T32" s="9" t="s">
        <v>316</v>
      </c>
      <c r="U32" s="23">
        <f t="shared" ref="U32:Z32" si="23">U10</f>
        <v>1581.6641830000001</v>
      </c>
      <c r="V32" s="23">
        <f t="shared" si="23"/>
        <v>2281.6999019999998</v>
      </c>
      <c r="W32" s="23">
        <f t="shared" si="23"/>
        <v>1725.6072200000001</v>
      </c>
      <c r="X32" s="23">
        <f t="shared" si="23"/>
        <v>2349.9187149999998</v>
      </c>
      <c r="Y32" s="23">
        <f t="shared" si="23"/>
        <v>1275.5443479999999</v>
      </c>
      <c r="Z32" s="23">
        <f t="shared" si="23"/>
        <v>1728.1357419999999</v>
      </c>
      <c r="AA32" s="10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6.5">
      <c r="A33" s="30" t="s">
        <v>185</v>
      </c>
      <c r="B33" t="s">
        <v>114</v>
      </c>
      <c r="C33" s="23">
        <f>VLOOKUP($B33,reporting_shock!$A$2:$AK$154,'Tab-reporting_shock'!C$1,FALSE)</f>
        <v>1347</v>
      </c>
      <c r="D33" s="23">
        <f>VLOOKUP($B33,reporting_shock!$A$2:$AK$154,'Tab-reporting_shock'!D$1,FALSE)</f>
        <v>1348.826928</v>
      </c>
      <c r="E33" s="23">
        <f>VLOOKUP($B33,reporting_shock!$A$2:$AK$154,'Tab-reporting_shock'!E$1,FALSE)</f>
        <v>1333.671574</v>
      </c>
      <c r="F33" s="23">
        <f>VLOOKUP($B33,reporting_shock!$A$2:$AK$154,'Tab-reporting_shock'!F$1,FALSE)</f>
        <v>1331.4860329999999</v>
      </c>
      <c r="G33" s="23">
        <f>VLOOKUP($B33,reporting_shock!$A$2:$AK$154,'Tab-reporting_shock'!G$1,FALSE)</f>
        <v>1361.7327620000001</v>
      </c>
      <c r="H33" s="23">
        <f>VLOOKUP($B33,reporting_shock!$A$2:$AK$154,'Tab-reporting_shock'!H$1,FALSE)</f>
        <v>1392.5083279999999</v>
      </c>
      <c r="I33" s="10"/>
      <c r="J33" s="21" t="s">
        <v>181</v>
      </c>
      <c r="K33" s="26"/>
      <c r="L33" s="25">
        <f t="shared" si="7"/>
        <v>23895.681734000002</v>
      </c>
      <c r="M33" s="25">
        <f t="shared" si="7"/>
        <v>28919.513284000001</v>
      </c>
      <c r="N33" s="25">
        <f t="shared" si="7"/>
        <v>32394.972575</v>
      </c>
      <c r="O33" s="25">
        <f t="shared" si="7"/>
        <v>42855.964736999995</v>
      </c>
      <c r="P33" s="25">
        <f t="shared" si="7"/>
        <v>42571.885343000002</v>
      </c>
      <c r="Q33" s="25">
        <f t="shared" si="7"/>
        <v>40281.766367999997</v>
      </c>
      <c r="R33" s="10"/>
      <c r="S33" s="52" t="s">
        <v>158</v>
      </c>
      <c r="T33" s="26" t="s">
        <v>317</v>
      </c>
      <c r="U33" s="53">
        <f t="shared" ref="U33:Z33" si="24">U11</f>
        <v>507.33967680000001</v>
      </c>
      <c r="V33" s="53">
        <f t="shared" si="24"/>
        <v>619.76170060000004</v>
      </c>
      <c r="W33" s="53">
        <f t="shared" si="24"/>
        <v>719.09305270000004</v>
      </c>
      <c r="X33" s="53">
        <f t="shared" si="24"/>
        <v>906.38317010000003</v>
      </c>
      <c r="Y33" s="53">
        <f t="shared" si="24"/>
        <v>1229.4822429999999</v>
      </c>
      <c r="Z33" s="53">
        <f t="shared" si="24"/>
        <v>1684.4567930000001</v>
      </c>
      <c r="AA33" s="10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6.5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24">
        <f t="shared" ref="U34:Z34" si="25">U12</f>
        <v>23895.681734000002</v>
      </c>
      <c r="V34" s="24">
        <f t="shared" si="25"/>
        <v>28919.513284000001</v>
      </c>
      <c r="W34" s="24">
        <f t="shared" si="25"/>
        <v>32394.972575</v>
      </c>
      <c r="X34" s="24">
        <f t="shared" si="25"/>
        <v>42855.964736999995</v>
      </c>
      <c r="Y34" s="24">
        <f t="shared" si="25"/>
        <v>42571.885343000002</v>
      </c>
      <c r="Z34" s="24">
        <f t="shared" si="25"/>
        <v>40281.766367999997</v>
      </c>
      <c r="AA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23">
        <f t="shared" ref="U35:Z35" si="26">U13</f>
        <v>6660.0524720000003</v>
      </c>
      <c r="V35" s="23">
        <f t="shared" si="26"/>
        <v>7560.7395560000004</v>
      </c>
      <c r="W35" s="23">
        <f t="shared" si="26"/>
        <v>6336.8065659999993</v>
      </c>
      <c r="X35" s="23">
        <f t="shared" si="26"/>
        <v>10133.382535000001</v>
      </c>
      <c r="Y35" s="23">
        <f t="shared" si="26"/>
        <v>9935.3162589999993</v>
      </c>
      <c r="Z35" s="23">
        <f t="shared" si="26"/>
        <v>6549.8470469999993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23">
        <f>VLOOKUP($B36,reporting_shock!$A$2:$AK$154,'Tab-reporting_shock'!C$1,FALSE)</f>
        <v>1844</v>
      </c>
      <c r="D36" s="23">
        <f>VLOOKUP($B36,reporting_shock!$A$2:$AK$154,'Tab-reporting_shock'!D$1,FALSE)</f>
        <v>1844</v>
      </c>
      <c r="E36" s="23">
        <f>VLOOKUP($B36,reporting_shock!$A$2:$AK$154,'Tab-reporting_shock'!E$1,FALSE)</f>
        <v>1844</v>
      </c>
      <c r="F36" s="23">
        <f>VLOOKUP($B36,reporting_shock!$A$2:$AK$154,'Tab-reporting_shock'!F$1,FALSE)</f>
        <v>1844</v>
      </c>
      <c r="G36" s="23">
        <f>VLOOKUP($B36,reporting_shock!$A$2:$AK$154,'Tab-reporting_shock'!G$1,FALSE)</f>
        <v>1844</v>
      </c>
      <c r="H36" s="23">
        <f>VLOOKUP($B36,reporting_shock!$A$2:$AK$154,'Tab-reporting_shock'!H$1,FALSE)</f>
        <v>1844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23">
        <f t="shared" ref="U36:Z36" si="27">U14</f>
        <v>6279.2962379999999</v>
      </c>
      <c r="V36" s="23">
        <f t="shared" si="27"/>
        <v>7978.0440859999999</v>
      </c>
      <c r="W36" s="23">
        <f t="shared" si="27"/>
        <v>7627.6592479999999</v>
      </c>
      <c r="X36" s="23">
        <f t="shared" si="27"/>
        <v>9341.0380530000002</v>
      </c>
      <c r="Y36" s="23">
        <f t="shared" si="27"/>
        <v>6879.6266169999999</v>
      </c>
      <c r="Z36" s="23">
        <f t="shared" si="27"/>
        <v>6268.7687800000003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23">
        <f>C28-SUM(C29,C35,C36)</f>
        <v>17</v>
      </c>
      <c r="D37" s="23">
        <f t="shared" ref="D37:H37" si="28">D28-SUM(D29,D35,D36)</f>
        <v>19.041389299999992</v>
      </c>
      <c r="E37" s="23">
        <f t="shared" si="28"/>
        <v>20.536751600000116</v>
      </c>
      <c r="F37" s="23">
        <f t="shared" si="28"/>
        <v>22.572162199999639</v>
      </c>
      <c r="G37" s="23">
        <f t="shared" si="28"/>
        <v>27.268168999999943</v>
      </c>
      <c r="H37" s="23">
        <f t="shared" si="28"/>
        <v>32.94115359999978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3">
        <f t="shared" ref="U37:Z37" si="29">U15</f>
        <v>10956.333016800001</v>
      </c>
      <c r="V37" s="53">
        <f t="shared" si="29"/>
        <v>13380.7296406</v>
      </c>
      <c r="W37" s="53">
        <f t="shared" si="29"/>
        <v>18430.506762700003</v>
      </c>
      <c r="X37" s="53">
        <f t="shared" si="29"/>
        <v>23381.544140100003</v>
      </c>
      <c r="Y37" s="53">
        <f t="shared" si="29"/>
        <v>25756.942462999999</v>
      </c>
      <c r="Z37" s="53">
        <f t="shared" si="29"/>
        <v>27463.150543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25">
        <f>C29+C35+C36+C37</f>
        <v>3208</v>
      </c>
      <c r="D38" s="25">
        <f t="shared" ref="D38:H38" si="30">D29+D35+D36+D37</f>
        <v>3211.8683172999999</v>
      </c>
      <c r="E38" s="25">
        <f t="shared" si="30"/>
        <v>3198.2083256000001</v>
      </c>
      <c r="F38" s="25">
        <f t="shared" si="30"/>
        <v>3198.0581951999998</v>
      </c>
      <c r="G38" s="25">
        <f t="shared" si="30"/>
        <v>3233.000931</v>
      </c>
      <c r="H38" s="25">
        <f t="shared" si="30"/>
        <v>3269.4494815999997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299</v>
      </c>
      <c r="B39" s="9"/>
      <c r="C39" s="25">
        <f>SUM(C30:C32,C35)</f>
        <v>0</v>
      </c>
      <c r="D39" s="25">
        <f t="shared" ref="D39:H39" si="31">SUM(D30:D32,D35)</f>
        <v>0</v>
      </c>
      <c r="E39" s="25">
        <f t="shared" si="31"/>
        <v>0</v>
      </c>
      <c r="F39" s="25">
        <f t="shared" si="31"/>
        <v>0</v>
      </c>
      <c r="G39" s="25">
        <f t="shared" si="31"/>
        <v>0</v>
      </c>
      <c r="H39" s="25">
        <f t="shared" si="31"/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75">
      <c r="A41" s="9"/>
      <c r="B41" s="9"/>
      <c r="C41" s="85" t="s">
        <v>0</v>
      </c>
      <c r="D41" s="86"/>
      <c r="E41" s="86"/>
      <c r="F41" s="86"/>
      <c r="G41" s="86"/>
      <c r="H41" s="87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292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23">
        <f>VLOOKUP($B43,reporting_shock!$A$2:$AK$154,'Tab-reporting_shock'!C$1,FALSE)</f>
        <v>412.76329629999998</v>
      </c>
      <c r="D43" s="23">
        <f>VLOOKUP($B43,reporting_shock!$A$2:$AK$154,'Tab-reporting_shock'!D$1,FALSE)</f>
        <v>460.11691289999999</v>
      </c>
      <c r="E43" s="23">
        <f>VLOOKUP($B43,reporting_shock!$A$2:$AK$154,'Tab-reporting_shock'!E$1,FALSE)</f>
        <v>538.66931880000004</v>
      </c>
      <c r="F43" s="23">
        <f>VLOOKUP($B43,reporting_shock!$A$2:$AK$154,'Tab-reporting_shock'!F$1,FALSE)</f>
        <v>332.2365853</v>
      </c>
      <c r="G43" s="23">
        <f>VLOOKUP($B43,reporting_shock!$A$2:$AK$154,'Tab-reporting_shock'!G$1,FALSE)</f>
        <v>390.26609569999999</v>
      </c>
      <c r="H43" s="23">
        <f>VLOOKUP($B43,reporting_shock!$A$2:$AK$154,'Tab-reporting_shock'!H$1,FALSE)</f>
        <v>614.90505499999995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23">
        <f>VLOOKUP($B44,reporting_shock!$A$2:$AK$154,'Tab-reporting_shock'!C$1,FALSE)</f>
        <v>1935.063719</v>
      </c>
      <c r="D44" s="23">
        <f>VLOOKUP($B44,reporting_shock!$A$2:$AK$154,'Tab-reporting_shock'!D$1,FALSE)</f>
        <v>2200.2409710000002</v>
      </c>
      <c r="E44" s="23">
        <f>VLOOKUP($B44,reporting_shock!$A$2:$AK$154,'Tab-reporting_shock'!E$1,FALSE)</f>
        <v>1696.9940770000001</v>
      </c>
      <c r="F44" s="23">
        <f>VLOOKUP($B44,reporting_shock!$A$2:$AK$154,'Tab-reporting_shock'!F$1,FALSE)</f>
        <v>3220.8068469999998</v>
      </c>
      <c r="G44" s="23">
        <f>VLOOKUP($B44,reporting_shock!$A$2:$AK$154,'Tab-reporting_shock'!G$1,FALSE)</f>
        <v>3094.0499989999998</v>
      </c>
      <c r="H44" s="23">
        <f>VLOOKUP($B44,reporting_shock!$A$2:$AK$154,'Tab-reporting_shock'!H$1,FALSE)</f>
        <v>1694.6816020000001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25">
        <f>C43+C44</f>
        <v>2347.8270152999999</v>
      </c>
      <c r="D45" s="25">
        <f t="shared" ref="D45:H45" si="32">D43+D44</f>
        <v>2660.3578839000002</v>
      </c>
      <c r="E45" s="25">
        <f t="shared" si="32"/>
        <v>2235.6633958000002</v>
      </c>
      <c r="F45" s="25">
        <f t="shared" si="32"/>
        <v>3553.0434322999999</v>
      </c>
      <c r="G45" s="25">
        <f t="shared" si="32"/>
        <v>3484.3160946999997</v>
      </c>
      <c r="H45" s="25">
        <f t="shared" si="32"/>
        <v>2309.5866569999998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23">
        <f>VLOOKUP($B46,reporting_shock!$A$2:$AK$154,'Tab-reporting_shock'!C$1,FALSE)</f>
        <v>1201.7382500000001</v>
      </c>
      <c r="D46" s="23">
        <f>VLOOKUP($B46,reporting_shock!$A$2:$AK$154,'Tab-reporting_shock'!D$1,FALSE)</f>
        <v>1558.7632610000001</v>
      </c>
      <c r="E46" s="23">
        <f>VLOOKUP($B46,reporting_shock!$A$2:$AK$154,'Tab-reporting_shock'!E$1,FALSE)</f>
        <v>1476.79907</v>
      </c>
      <c r="F46" s="23">
        <f>VLOOKUP($B46,reporting_shock!$A$2:$AK$154,'Tab-reporting_shock'!F$1,FALSE)</f>
        <v>1835.2014959999999</v>
      </c>
      <c r="G46" s="23">
        <f>VLOOKUP($B46,reporting_shock!$A$2:$AK$154,'Tab-reporting_shock'!G$1,FALSE)</f>
        <v>1949.7912240000001</v>
      </c>
      <c r="H46" s="23">
        <f>VLOOKUP($B46,reporting_shock!$A$2:$AK$154,'Tab-reporting_shock'!H$1,FALSE)</f>
        <v>1744.386874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23">
        <f>VLOOKUP($B47,reporting_shock!$A$2:$AK$154,'Tab-reporting_shock'!C$1,FALSE)</f>
        <v>528.4202659</v>
      </c>
      <c r="D47" s="23">
        <f>VLOOKUP($B47,reporting_shock!$A$2:$AK$154,'Tab-reporting_shock'!D$1,FALSE)</f>
        <v>695.14307670000005</v>
      </c>
      <c r="E47" s="23">
        <f>VLOOKUP($B47,reporting_shock!$A$2:$AK$154,'Tab-reporting_shock'!E$1,FALSE)</f>
        <v>681.19912859999999</v>
      </c>
      <c r="F47" s="23">
        <f>VLOOKUP($B47,reporting_shock!$A$2:$AK$154,'Tab-reporting_shock'!F$1,FALSE)</f>
        <v>855.22576089999995</v>
      </c>
      <c r="G47" s="23">
        <f>VLOOKUP($B47,reporting_shock!$A$2:$AK$154,'Tab-reporting_shock'!G$1,FALSE)</f>
        <v>897.00160240000002</v>
      </c>
      <c r="H47" s="23">
        <f>VLOOKUP($B47,reporting_shock!$A$2:$AK$154,'Tab-reporting_shock'!H$1,FALSE)</f>
        <v>796.20131270000002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23">
        <f>VLOOKUP($B48,reporting_shock!$A$2:$AK$154,'Tab-reporting_shock'!C$1,FALSE)</f>
        <v>383.52089660000001</v>
      </c>
      <c r="D48" s="23">
        <f>VLOOKUP($B48,reporting_shock!$A$2:$AK$154,'Tab-reporting_shock'!D$1,FALSE)</f>
        <v>513.11313299999995</v>
      </c>
      <c r="E48" s="23">
        <f>VLOOKUP($B48,reporting_shock!$A$2:$AK$154,'Tab-reporting_shock'!E$1,FALSE)</f>
        <v>497.29393729999998</v>
      </c>
      <c r="F48" s="23">
        <f>VLOOKUP($B48,reporting_shock!$A$2:$AK$154,'Tab-reporting_shock'!F$1,FALSE)</f>
        <v>649.55209969999999</v>
      </c>
      <c r="G48" s="23">
        <f>VLOOKUP($B48,reporting_shock!$A$2:$AK$154,'Tab-reporting_shock'!G$1,FALSE)</f>
        <v>713.44154530000003</v>
      </c>
      <c r="H48" s="23">
        <f>VLOOKUP($B48,reporting_shock!$A$2:$AK$154,'Tab-reporting_shock'!H$1,FALSE)</f>
        <v>653.66348730000004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23">
        <f>VLOOKUP($B49,reporting_shock!$A$2:$AK$154,'Tab-reporting_shock'!C$1,FALSE)</f>
        <v>255.19935469999999</v>
      </c>
      <c r="D49" s="23">
        <f>VLOOKUP($B49,reporting_shock!$A$2:$AK$154,'Tab-reporting_shock'!D$1,FALSE)</f>
        <v>307.55392699999999</v>
      </c>
      <c r="E49" s="23">
        <f>VLOOKUP($B49,reporting_shock!$A$2:$AK$154,'Tab-reporting_shock'!E$1,FALSE)</f>
        <v>251.8489898</v>
      </c>
      <c r="F49" s="23">
        <f>VLOOKUP($B49,reporting_shock!$A$2:$AK$154,'Tab-reporting_shock'!F$1,FALSE)</f>
        <v>270.73808550000001</v>
      </c>
      <c r="G49" s="23">
        <f>VLOOKUP($B49,reporting_shock!$A$2:$AK$154,'Tab-reporting_shock'!G$1,FALSE)</f>
        <v>267.13588069999997</v>
      </c>
      <c r="H49" s="23">
        <f>VLOOKUP($B49,reporting_shock!$A$2:$AK$154,'Tab-reporting_shock'!H$1,FALSE)</f>
        <v>218.01086000000001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23">
        <f>VLOOKUP($B50,reporting_shock!$A$2:$AK$154,'Tab-reporting_shock'!C$1,FALSE)</f>
        <v>16.827941209999999</v>
      </c>
      <c r="D50" s="23">
        <f>VLOOKUP($B50,reporting_shock!$A$2:$AK$154,'Tab-reporting_shock'!D$1,FALSE)</f>
        <v>18.58363465</v>
      </c>
      <c r="E50" s="23">
        <f>VLOOKUP($B50,reporting_shock!$A$2:$AK$154,'Tab-reporting_shock'!E$1,FALSE)</f>
        <v>16.089202740000001</v>
      </c>
      <c r="F50" s="23">
        <f>VLOOKUP($B50,reporting_shock!$A$2:$AK$154,'Tab-reporting_shock'!F$1,FALSE)</f>
        <v>17.013529290000001</v>
      </c>
      <c r="G50" s="23">
        <f>VLOOKUP($B50,reporting_shock!$A$2:$AK$154,'Tab-reporting_shock'!G$1,FALSE)</f>
        <v>19.463694060000002</v>
      </c>
      <c r="H50" s="23">
        <f>VLOOKUP($B50,reporting_shock!$A$2:$AK$154,'Tab-reporting_shock'!H$1,FALSE)</f>
        <v>16.96002726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23">
        <f>VLOOKUP($B51,reporting_shock!$A$2:$AK$154,'Tab-reporting_shock'!C$1,FALSE)</f>
        <v>17.76979171</v>
      </c>
      <c r="D51" s="23">
        <f>VLOOKUP($B51,reporting_shock!$A$2:$AK$154,'Tab-reporting_shock'!D$1,FALSE)</f>
        <v>24.369489959999999</v>
      </c>
      <c r="E51" s="23">
        <f>VLOOKUP($B51,reporting_shock!$A$2:$AK$154,'Tab-reporting_shock'!E$1,FALSE)</f>
        <v>30.367811230000001</v>
      </c>
      <c r="F51" s="23">
        <f>VLOOKUP($B51,reporting_shock!$A$2:$AK$154,'Tab-reporting_shock'!F$1,FALSE)</f>
        <v>42.672020670000002</v>
      </c>
      <c r="G51" s="23">
        <f>VLOOKUP($B51,reporting_shock!$A$2:$AK$154,'Tab-reporting_shock'!G$1,FALSE)</f>
        <v>52.748502109999997</v>
      </c>
      <c r="H51" s="23">
        <f>VLOOKUP($B51,reporting_shock!$A$2:$AK$154,'Tab-reporting_shock'!H$1,FALSE)</f>
        <v>59.551186850000001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23">
        <f>VLOOKUP($B52,reporting_shock!$A$2:$AK$154,'Tab-reporting_shock'!C$1,FALSE)</f>
        <v>1109.2441289999999</v>
      </c>
      <c r="D52" s="23">
        <f>VLOOKUP($B52,reporting_shock!$A$2:$AK$154,'Tab-reporting_shock'!D$1,FALSE)</f>
        <v>1064.749986</v>
      </c>
      <c r="E52" s="23">
        <f>VLOOKUP($B52,reporting_shock!$A$2:$AK$154,'Tab-reporting_shock'!E$1,FALSE)</f>
        <v>722.01968999999997</v>
      </c>
      <c r="F52" s="23">
        <f>VLOOKUP($B52,reporting_shock!$A$2:$AK$154,'Tab-reporting_shock'!F$1,FALSE)</f>
        <v>1680.9973</v>
      </c>
      <c r="G52" s="23">
        <f>VLOOKUP($B52,reporting_shock!$A$2:$AK$154,'Tab-reporting_shock'!G$1,FALSE)</f>
        <v>1497.6802339999999</v>
      </c>
      <c r="H52" s="23">
        <f>VLOOKUP($B52,reporting_shock!$A$2:$AK$154,'Tab-reporting_shock'!H$1,FALSE)</f>
        <v>528.35514639999997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23">
        <f>VLOOKUP($B53,reporting_shock!$A$2:$AK$154,'Tab-reporting_shock'!C$1,FALSE)</f>
        <v>36.844636059999999</v>
      </c>
      <c r="D53" s="23">
        <f>VLOOKUP($B53,reporting_shock!$A$2:$AK$154,'Tab-reporting_shock'!D$1,FALSE)</f>
        <v>36.844636059999999</v>
      </c>
      <c r="E53" s="23">
        <f>VLOOKUP($B53,reporting_shock!$A$2:$AK$154,'Tab-reporting_shock'!E$1,FALSE)</f>
        <v>36.844636059999999</v>
      </c>
      <c r="F53" s="23">
        <f>VLOOKUP($B53,reporting_shock!$A$2:$AK$154,'Tab-reporting_shock'!F$1,FALSE)</f>
        <v>36.844636059999999</v>
      </c>
      <c r="G53" s="23">
        <f>VLOOKUP($B53,reporting_shock!$A$2:$AK$154,'Tab-reporting_shock'!G$1,FALSE)</f>
        <v>36.844636059999999</v>
      </c>
      <c r="H53" s="23">
        <f>VLOOKUP($B53,reporting_shock!$A$2:$AK$154,'Tab-reporting_shock'!H$1,FALSE)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6"/>
      <c r="D54" s="36"/>
      <c r="E54" s="36"/>
      <c r="F54" s="36"/>
      <c r="G54" s="36"/>
      <c r="H54" s="3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25">
        <f>C46+C52+C53+C54</f>
        <v>2347.8270150600001</v>
      </c>
      <c r="D55" s="25">
        <f t="shared" ref="D55:H55" si="33">D46+D52+D53+D54</f>
        <v>2660.3578830599999</v>
      </c>
      <c r="E55" s="25">
        <f t="shared" si="33"/>
        <v>2235.6633960600002</v>
      </c>
      <c r="F55" s="25">
        <f t="shared" si="33"/>
        <v>3553.0434320599998</v>
      </c>
      <c r="G55" s="25">
        <f t="shared" si="33"/>
        <v>3484.3160940600001</v>
      </c>
      <c r="H55" s="25">
        <f t="shared" si="33"/>
        <v>2309.5866564600001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299</v>
      </c>
      <c r="B56" s="9"/>
      <c r="C56" s="25">
        <f>SUM(C47:C49,C52)</f>
        <v>2276.3846462000001</v>
      </c>
      <c r="D56" s="25">
        <f t="shared" ref="D56:H56" si="34">SUM(D47:D49,D52)</f>
        <v>2580.5601226999997</v>
      </c>
      <c r="E56" s="25">
        <f t="shared" si="34"/>
        <v>2152.3617457</v>
      </c>
      <c r="F56" s="25">
        <f t="shared" si="34"/>
        <v>3456.5132460999998</v>
      </c>
      <c r="G56" s="25">
        <f t="shared" si="34"/>
        <v>3375.2592623999999</v>
      </c>
      <c r="H56" s="25">
        <f t="shared" si="34"/>
        <v>2196.2308063999999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75">
      <c r="A58" s="9"/>
      <c r="B58" s="9"/>
      <c r="C58" s="85" t="s">
        <v>0</v>
      </c>
      <c r="D58" s="86"/>
      <c r="E58" s="86"/>
      <c r="F58" s="86"/>
      <c r="G58" s="86"/>
      <c r="H58" s="87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293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23">
        <f>VLOOKUP($B60,reporting_shock!$A$2:$AK$154,'Tab-reporting_shock'!C$1,FALSE)</f>
        <v>767.0073496</v>
      </c>
      <c r="D60" s="23">
        <f>VLOOKUP($B60,reporting_shock!$A$2:$AK$154,'Tab-reporting_shock'!D$1,FALSE)</f>
        <v>778.53224569999998</v>
      </c>
      <c r="E60" s="23">
        <f>VLOOKUP($B60,reporting_shock!$A$2:$AK$154,'Tab-reporting_shock'!E$1,FALSE)</f>
        <v>736.13737360000005</v>
      </c>
      <c r="F60" s="23">
        <f>VLOOKUP($B60,reporting_shock!$A$2:$AK$154,'Tab-reporting_shock'!F$1,FALSE)</f>
        <v>785.19335660000002</v>
      </c>
      <c r="G60" s="23">
        <f>VLOOKUP($B60,reporting_shock!$A$2:$AK$154,'Tab-reporting_shock'!G$1,FALSE)</f>
        <v>439.1271653</v>
      </c>
      <c r="H60" s="23">
        <f>VLOOKUP($B60,reporting_shock!$A$2:$AK$154,'Tab-reporting_shock'!H$1,FALSE)</f>
        <v>510.24308989999997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23">
        <f>IF(VLOOKUP($B61,reporting_shock!$A$2:$AK$154,'Tab-reporting_shock'!C$1,FALSE)&gt;0,VLOOKUP($B61,reporting_shock!$A$2:$AK$154,'Tab-reporting_shock'!C$1,FALSE),0)</f>
        <v>2158.9362809999998</v>
      </c>
      <c r="D61" s="23">
        <f>VLOOKUP($B61,reporting_shock!$A$2:$AK$154,'Tab-reporting_shock'!D$1,FALSE)</f>
        <v>2729.533269</v>
      </c>
      <c r="E61" s="23">
        <f>VLOOKUP($B61,reporting_shock!$A$2:$AK$154,'Tab-reporting_shock'!E$1,FALSE)</f>
        <v>2651.8593019999998</v>
      </c>
      <c r="F61" s="23">
        <f>VLOOKUP($B61,reporting_shock!$A$2:$AK$154,'Tab-reporting_shock'!F$1,FALSE)</f>
        <v>3189.9388949999998</v>
      </c>
      <c r="G61" s="23">
        <f>VLOOKUP($B61,reporting_shock!$A$2:$AK$154,'Tab-reporting_shock'!G$1,FALSE)</f>
        <v>2692.535903</v>
      </c>
      <c r="H61" s="23">
        <f>VLOOKUP($B61,reporting_shock!$A$2:$AK$154,'Tab-reporting_shock'!H$1,FALSE)</f>
        <v>2412.0930229999999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25">
        <f>C60+C61</f>
        <v>2925.9436305999998</v>
      </c>
      <c r="D62" s="25">
        <f t="shared" ref="D62:H62" si="35">D60+D61</f>
        <v>3508.0655146999998</v>
      </c>
      <c r="E62" s="25">
        <f t="shared" si="35"/>
        <v>3387.9966755999999</v>
      </c>
      <c r="F62" s="25">
        <f t="shared" si="35"/>
        <v>3975.1322516</v>
      </c>
      <c r="G62" s="25">
        <f t="shared" si="35"/>
        <v>3131.6630682999998</v>
      </c>
      <c r="H62" s="25">
        <f t="shared" si="35"/>
        <v>2922.3361129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23">
        <f>VLOOKUP($B63,reporting_shock!$A$2:$AK$154,'Tab-reporting_shock'!C$1,FALSE)</f>
        <v>1609.7706459999999</v>
      </c>
      <c r="D63" s="23">
        <f>VLOOKUP($B63,reporting_shock!$A$2:$AK$154,'Tab-reporting_shock'!D$1,FALSE)</f>
        <v>1952.0063620000001</v>
      </c>
      <c r="E63" s="23">
        <f>VLOOKUP($B63,reporting_shock!$A$2:$AK$154,'Tab-reporting_shock'!E$1,FALSE)</f>
        <v>2022.497717</v>
      </c>
      <c r="F63" s="23">
        <f>VLOOKUP($B63,reporting_shock!$A$2:$AK$154,'Tab-reporting_shock'!F$1,FALSE)</f>
        <v>2395.6960789999998</v>
      </c>
      <c r="G63" s="23">
        <f>VLOOKUP($B63,reporting_shock!$A$2:$AK$154,'Tab-reporting_shock'!G$1,FALSE)</f>
        <v>1920.390322</v>
      </c>
      <c r="H63" s="23">
        <f>VLOOKUP($B63,reporting_shock!$A$2:$AK$154,'Tab-reporting_shock'!H$1,FALSE)</f>
        <v>1555.9706880000001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23">
        <f>VLOOKUP($B64,reporting_shock!$A$2:$AK$154,'Tab-reporting_shock'!C$1,FALSE)</f>
        <v>1284.6315030000001</v>
      </c>
      <c r="D64" s="23">
        <f>VLOOKUP($B64,reporting_shock!$A$2:$AK$154,'Tab-reporting_shock'!D$1,FALSE)</f>
        <v>1561.6948259999999</v>
      </c>
      <c r="E64" s="23">
        <f>VLOOKUP($B64,reporting_shock!$A$2:$AK$154,'Tab-reporting_shock'!E$1,FALSE)</f>
        <v>1537.6031969999999</v>
      </c>
      <c r="F64" s="23">
        <f>VLOOKUP($B64,reporting_shock!$A$2:$AK$154,'Tab-reporting_shock'!F$1,FALSE)</f>
        <v>1788.9385030000001</v>
      </c>
      <c r="G64" s="23">
        <f>VLOOKUP($B64,reporting_shock!$A$2:$AK$154,'Tab-reporting_shock'!G$1,FALSE)</f>
        <v>1344.7893759999999</v>
      </c>
      <c r="H64" s="23">
        <f>VLOOKUP($B64,reporting_shock!$A$2:$AK$154,'Tab-reporting_shock'!H$1,FALSE)</f>
        <v>1067.0253869999999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23">
        <f>VLOOKUP($B65,reporting_shock!$A$2:$AK$154,'Tab-reporting_shock'!C$1,FALSE)</f>
        <v>11.434626509999999</v>
      </c>
      <c r="D65" s="23">
        <f>VLOOKUP($B65,reporting_shock!$A$2:$AK$154,'Tab-reporting_shock'!D$1,FALSE)</f>
        <v>12.337472030000001</v>
      </c>
      <c r="E65" s="23">
        <f>VLOOKUP($B65,reporting_shock!$A$2:$AK$154,'Tab-reporting_shock'!E$1,FALSE)</f>
        <v>10.657150590000001</v>
      </c>
      <c r="F65" s="23">
        <f>VLOOKUP($B65,reporting_shock!$A$2:$AK$154,'Tab-reporting_shock'!F$1,FALSE)</f>
        <v>11.78665404</v>
      </c>
      <c r="G65" s="23">
        <f>VLOOKUP($B65,reporting_shock!$A$2:$AK$154,'Tab-reporting_shock'!G$1,FALSE)</f>
        <v>14.553790100000001</v>
      </c>
      <c r="H65" s="23">
        <f>VLOOKUP($B65,reporting_shock!$A$2:$AK$154,'Tab-reporting_shock'!H$1,FALSE)</f>
        <v>14.946191669999999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23">
        <f>VLOOKUP($B66,reporting_shock!$A$2:$AK$154,'Tab-reporting_shock'!C$1,FALSE)</f>
        <v>94.407346700000005</v>
      </c>
      <c r="D66" s="23">
        <f>VLOOKUP($B66,reporting_shock!$A$2:$AK$154,'Tab-reporting_shock'!D$1,FALSE)</f>
        <v>112.54862730000001</v>
      </c>
      <c r="E66" s="23">
        <f>VLOOKUP($B66,reporting_shock!$A$2:$AK$154,'Tab-reporting_shock'!E$1,FALSE)</f>
        <v>104.81941329999999</v>
      </c>
      <c r="F66" s="23">
        <f>VLOOKUP($B66,reporting_shock!$A$2:$AK$154,'Tab-reporting_shock'!F$1,FALSE)</f>
        <v>117.6306786</v>
      </c>
      <c r="G66" s="23">
        <f>VLOOKUP($B66,reporting_shock!$A$2:$AK$154,'Tab-reporting_shock'!G$1,FALSE)</f>
        <v>104.2274725</v>
      </c>
      <c r="H66" s="23">
        <f>VLOOKUP($B66,reporting_shock!$A$2:$AK$154,'Tab-reporting_shock'!H$1,FALSE)</f>
        <v>75.528083859999995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23">
        <f>VLOOKUP($B67,reporting_shock!$A$2:$AK$154,'Tab-reporting_shock'!C$1,FALSE)</f>
        <v>0.18474214159999999</v>
      </c>
      <c r="D67" s="23">
        <f>VLOOKUP($B67,reporting_shock!$A$2:$AK$154,'Tab-reporting_shock'!D$1,FALSE)</f>
        <v>0.256790189</v>
      </c>
      <c r="E67" s="23">
        <f>VLOOKUP($B67,reporting_shock!$A$2:$AK$154,'Tab-reporting_shock'!E$1,FALSE)</f>
        <v>0.2971628073</v>
      </c>
      <c r="F67" s="23">
        <f>VLOOKUP($B67,reporting_shock!$A$2:$AK$154,'Tab-reporting_shock'!F$1,FALSE)</f>
        <v>0.39781130059999997</v>
      </c>
      <c r="G67" s="23">
        <f>VLOOKUP($B67,reporting_shock!$A$2:$AK$154,'Tab-reporting_shock'!G$1,FALSE)</f>
        <v>0.31949747290000002</v>
      </c>
      <c r="H67" s="23">
        <f>VLOOKUP($B67,reporting_shock!$A$2:$AK$154,'Tab-reporting_shock'!H$1,FALSE)</f>
        <v>0.20927044859999999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23">
        <f>VLOOKUP($B68,reporting_shock!$A$2:$AK$154,'Tab-reporting_shock'!C$1,FALSE)</f>
        <v>219.11242780000001</v>
      </c>
      <c r="D68" s="23">
        <f>VLOOKUP($B68,reporting_shock!$A$2:$AK$154,'Tab-reporting_shock'!D$1,FALSE)</f>
        <v>265.16864620000001</v>
      </c>
      <c r="E68" s="23">
        <f>VLOOKUP($B68,reporting_shock!$A$2:$AK$154,'Tab-reporting_shock'!E$1,FALSE)</f>
        <v>369.12079299999999</v>
      </c>
      <c r="F68" s="23">
        <f>VLOOKUP($B68,reporting_shock!$A$2:$AK$154,'Tab-reporting_shock'!F$1,FALSE)</f>
        <v>476.94243210000002</v>
      </c>
      <c r="G68" s="23">
        <f>VLOOKUP($B68,reporting_shock!$A$2:$AK$154,'Tab-reporting_shock'!G$1,FALSE)</f>
        <v>456.50018540000002</v>
      </c>
      <c r="H68" s="23">
        <f>VLOOKUP($B68,reporting_shock!$A$2:$AK$154,'Tab-reporting_shock'!H$1,FALSE)</f>
        <v>398.26175460000002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23">
        <f>VLOOKUP($B69,reporting_shock!$A$2:$AK$154,'Tab-reporting_shock'!C$1,FALSE)</f>
        <v>542</v>
      </c>
      <c r="D69" s="23">
        <f>VLOOKUP($B69,reporting_shock!$A$2:$AK$154,'Tab-reporting_shock'!D$1,FALSE)</f>
        <v>781.88616790000003</v>
      </c>
      <c r="E69" s="23">
        <f>VLOOKUP($B69,reporting_shock!$A$2:$AK$154,'Tab-reporting_shock'!E$1,FALSE)</f>
        <v>591.32597380000004</v>
      </c>
      <c r="F69" s="23">
        <f>VLOOKUP($B69,reporting_shock!$A$2:$AK$154,'Tab-reporting_shock'!F$1,FALSE)</f>
        <v>805.2631887</v>
      </c>
      <c r="G69" s="23">
        <f>VLOOKUP($B69,reporting_shock!$A$2:$AK$154,'Tab-reporting_shock'!G$1,FALSE)</f>
        <v>437.09976110000002</v>
      </c>
      <c r="H69" s="23">
        <f>VLOOKUP($B69,reporting_shock!$A$2:$AK$154,'Tab-reporting_shock'!H$1,FALSE)</f>
        <v>592.19244019999996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23">
        <f>VLOOKUP($B70,reporting_shock!$A$2:$AK$154,'Tab-reporting_shock'!C$1,FALSE)</f>
        <v>774.17298510000001</v>
      </c>
      <c r="D70" s="23">
        <f>VLOOKUP($B70,reporting_shock!$A$2:$AK$154,'Tab-reporting_shock'!D$1,FALSE)</f>
        <v>774.17298510000001</v>
      </c>
      <c r="E70" s="23">
        <f>VLOOKUP($B70,reporting_shock!$A$2:$AK$154,'Tab-reporting_shock'!E$1,FALSE)</f>
        <v>774.17298510000001</v>
      </c>
      <c r="F70" s="23">
        <f>VLOOKUP($B70,reporting_shock!$A$2:$AK$154,'Tab-reporting_shock'!F$1,FALSE)</f>
        <v>774.17298510000001</v>
      </c>
      <c r="G70" s="23">
        <f>VLOOKUP($B70,reporting_shock!$A$2:$AK$154,'Tab-reporting_shock'!G$1,FALSE)</f>
        <v>774.17298510000001</v>
      </c>
      <c r="H70" s="23">
        <f>VLOOKUP($B70,reporting_shock!$A$2:$AK$154,'Tab-reporting_shock'!H$1,FALSE)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23">
        <f>C62-SUM(C63,C69,C70)</f>
        <v>-5.0000016926787794E-7</v>
      </c>
      <c r="D71" s="23">
        <f t="shared" ref="D71:H71" si="36">D62-SUM(D63,D69,D70)</f>
        <v>-3.0000046535860747E-7</v>
      </c>
      <c r="E71" s="23">
        <f t="shared" si="36"/>
        <v>-3.0000001061125658E-7</v>
      </c>
      <c r="F71" s="23">
        <f t="shared" si="36"/>
        <v>-1.2000000424450263E-6</v>
      </c>
      <c r="G71" s="23">
        <f t="shared" si="36"/>
        <v>9.9999851954635233E-8</v>
      </c>
      <c r="H71" s="23">
        <f t="shared" si="36"/>
        <v>-3.9999986256589182E-7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25">
        <f>C63+C69+C70+C71</f>
        <v>2925.9436305999998</v>
      </c>
      <c r="D72" s="25">
        <f t="shared" ref="D72:H72" si="37">D63+D69+D70+D71</f>
        <v>3508.0655146999998</v>
      </c>
      <c r="E72" s="25">
        <f t="shared" si="37"/>
        <v>3387.9966755999999</v>
      </c>
      <c r="F72" s="25">
        <f t="shared" si="37"/>
        <v>3975.1322516</v>
      </c>
      <c r="G72" s="25">
        <f t="shared" si="37"/>
        <v>3131.6630682999998</v>
      </c>
      <c r="H72" s="25">
        <f t="shared" si="37"/>
        <v>2922.3361129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299</v>
      </c>
      <c r="B73" s="9"/>
      <c r="C73" s="25">
        <f>SUM(C64:C66,C69)</f>
        <v>1932.4734762100002</v>
      </c>
      <c r="D73" s="25">
        <f t="shared" ref="D73:H73" si="38">SUM(D64:D66,D69)</f>
        <v>2468.46709323</v>
      </c>
      <c r="E73" s="25">
        <f t="shared" si="38"/>
        <v>2244.4057346899999</v>
      </c>
      <c r="F73" s="25">
        <f t="shared" si="38"/>
        <v>2723.6190243400001</v>
      </c>
      <c r="G73" s="25">
        <f t="shared" si="38"/>
        <v>1900.6703997</v>
      </c>
      <c r="H73" s="25">
        <f t="shared" si="38"/>
        <v>1749.6921027299998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75">
      <c r="A75" s="9"/>
      <c r="B75" s="9"/>
      <c r="C75" s="85" t="s">
        <v>0</v>
      </c>
      <c r="D75" s="86"/>
      <c r="E75" s="86"/>
      <c r="F75" s="86"/>
      <c r="G75" s="86"/>
      <c r="H75" s="87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294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23">
        <f>VLOOKUP($B77,reporting_shock!$A$2:$AK$154,'Tab-reporting_shock'!C$1,FALSE)</f>
        <v>6789.3232939999998</v>
      </c>
      <c r="D77" s="23">
        <f>VLOOKUP($B77,reporting_shock!$A$2:$AK$154,'Tab-reporting_shock'!D$1,FALSE)</f>
        <v>8251.2842760000003</v>
      </c>
      <c r="E77" s="23">
        <f>VLOOKUP($B77,reporting_shock!$A$2:$AK$154,'Tab-reporting_shock'!E$1,FALSE)</f>
        <v>11533.69281</v>
      </c>
      <c r="F77" s="23">
        <f>VLOOKUP($B77,reporting_shock!$A$2:$AK$154,'Tab-reporting_shock'!F$1,FALSE)</f>
        <v>14616.68326</v>
      </c>
      <c r="G77" s="23">
        <f>VLOOKUP($B77,reporting_shock!$A$2:$AK$154,'Tab-reporting_shock'!G$1,FALSE)</f>
        <v>16439.146430000001</v>
      </c>
      <c r="H77" s="23">
        <f>VLOOKUP($B77,reporting_shock!$A$2:$AK$154,'Tab-reporting_shock'!H$1,FALSE)</f>
        <v>17173.615949999999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23">
        <f>IF(VLOOKUP($B78,reporting_shock!$A$2:$AK$154,'Tab-reporting_shock'!C$1,FALSE)&gt;0,VLOOKUP($B78,reporting_shock!$A$2:$AK$154,'Tab-reporting_shock'!C$1,FALSE),0)</f>
        <v>2540</v>
      </c>
      <c r="D78" s="23">
        <f>VLOOKUP($B78,reporting_shock!$A$2:$AK$154,'Tab-reporting_shock'!D$1,FALSE)</f>
        <v>3053.787527</v>
      </c>
      <c r="E78" s="23">
        <f>VLOOKUP($B78,reporting_shock!$A$2:$AK$154,'Tab-reporting_shock'!E$1,FALSE)</f>
        <v>4407.6313799999998</v>
      </c>
      <c r="F78" s="23">
        <f>VLOOKUP($B78,reporting_shock!$A$2:$AK$154,'Tab-reporting_shock'!F$1,FALSE)</f>
        <v>5573.3303429999996</v>
      </c>
      <c r="G78" s="23">
        <f>VLOOKUP($B78,reporting_shock!$A$2:$AK$154,'Tab-reporting_shock'!G$1,FALSE)</f>
        <v>6543.031661</v>
      </c>
      <c r="H78" s="23">
        <f>VLOOKUP($B78,reporting_shock!$A$2:$AK$154,'Tab-reporting_shock'!H$1,FALSE)</f>
        <v>6552.6564900000003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25">
        <f>C77+C78</f>
        <v>9329.3232939999998</v>
      </c>
      <c r="D79" s="25">
        <f t="shared" ref="D79:H79" si="39">D77+D78</f>
        <v>11305.071803000001</v>
      </c>
      <c r="E79" s="25">
        <f t="shared" si="39"/>
        <v>15941.324189999999</v>
      </c>
      <c r="F79" s="25">
        <f t="shared" si="39"/>
        <v>20190.013602999999</v>
      </c>
      <c r="G79" s="25">
        <f t="shared" si="39"/>
        <v>22982.178091000002</v>
      </c>
      <c r="H79" s="25">
        <f t="shared" si="39"/>
        <v>23726.272440000001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23">
        <f>VLOOKUP($B80,reporting_shock!$A$2:$AK$154,'Tab-reporting_shock'!C$1,FALSE)</f>
        <v>9113.3232939999998</v>
      </c>
      <c r="D80" s="23">
        <f>VLOOKUP($B80,reporting_shock!$A$2:$AK$154,'Tab-reporting_shock'!D$1,FALSE)</f>
        <v>11041.2081</v>
      </c>
      <c r="E80" s="23">
        <f>VLOOKUP($B80,reporting_shock!$A$2:$AK$154,'Tab-reporting_shock'!E$1,FALSE)</f>
        <v>15635.17014</v>
      </c>
      <c r="F80" s="23">
        <f>VLOOKUP($B80,reporting_shock!$A$2:$AK$154,'Tab-reporting_shock'!F$1,FALSE)</f>
        <v>19804.120729999999</v>
      </c>
      <c r="G80" s="23">
        <f>VLOOKUP($B80,reporting_shock!$A$2:$AK$154,'Tab-reporting_shock'!G$1,FALSE)</f>
        <v>22458.725699999999</v>
      </c>
      <c r="H80" s="23">
        <f>VLOOKUP($B80,reporting_shock!$A$2:$AK$154,'Tab-reporting_shock'!H$1,FALSE)</f>
        <v>23009.114519999999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23">
        <f>VLOOKUP($B81,reporting_shock!$A$2:$AK$154,'Tab-reporting_shock'!C$1,FALSE)</f>
        <v>839.61827530000005</v>
      </c>
      <c r="D81" s="23">
        <f>VLOOKUP($B81,reporting_shock!$A$2:$AK$154,'Tab-reporting_shock'!D$1,FALSE)</f>
        <v>1038.6008879999999</v>
      </c>
      <c r="E81" s="23">
        <f>VLOOKUP($B81,reporting_shock!$A$2:$AK$154,'Tab-reporting_shock'!E$1,FALSE)</f>
        <v>1141.309076</v>
      </c>
      <c r="F81" s="23">
        <f>VLOOKUP($B81,reporting_shock!$A$2:$AK$154,'Tab-reporting_shock'!F$1,FALSE)</f>
        <v>1363.12481</v>
      </c>
      <c r="G81" s="23">
        <f>VLOOKUP($B81,reporting_shock!$A$2:$AK$154,'Tab-reporting_shock'!G$1,FALSE)</f>
        <v>933.82144459999995</v>
      </c>
      <c r="H81" s="23">
        <f>VLOOKUP($B81,reporting_shock!$A$2:$AK$154,'Tab-reporting_shock'!H$1,FALSE)</f>
        <v>805.42622919999997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23">
        <f>VLOOKUP($B82,reporting_shock!$A$2:$AK$154,'Tab-reporting_shock'!C$1,FALSE)</f>
        <v>0.51615093410000001</v>
      </c>
      <c r="D82" s="23">
        <f>VLOOKUP($B82,reporting_shock!$A$2:$AK$154,'Tab-reporting_shock'!D$1,FALSE)</f>
        <v>0.74245862090000003</v>
      </c>
      <c r="E82" s="23">
        <f>VLOOKUP($B82,reporting_shock!$A$2:$AK$154,'Tab-reporting_shock'!E$1,FALSE)</f>
        <v>1.03693967</v>
      </c>
      <c r="F82" s="23">
        <f>VLOOKUP($B82,reporting_shock!$A$2:$AK$154,'Tab-reporting_shock'!F$1,FALSE)</f>
        <v>1.523336145</v>
      </c>
      <c r="G82" s="23">
        <f>VLOOKUP($B82,reporting_shock!$A$2:$AK$154,'Tab-reporting_shock'!G$1,FALSE)</f>
        <v>1.5519577470000001</v>
      </c>
      <c r="H82" s="23">
        <f>VLOOKUP($B82,reporting_shock!$A$2:$AK$154,'Tab-reporting_shock'!H$1,FALSE)</f>
        <v>1.530235776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23">
        <f>VLOOKUP($B83,reporting_shock!$A$2:$AK$154,'Tab-reporting_shock'!C$1,FALSE)</f>
        <v>169.77642950000001</v>
      </c>
      <c r="D83" s="23">
        <f>VLOOKUP($B83,reporting_shock!$A$2:$AK$154,'Tab-reporting_shock'!D$1,FALSE)</f>
        <v>213.43641109999999</v>
      </c>
      <c r="E83" s="23">
        <f>VLOOKUP($B83,reporting_shock!$A$2:$AK$154,'Tab-reporting_shock'!E$1,FALSE)</f>
        <v>241.94395789999999</v>
      </c>
      <c r="F83" s="23">
        <f>VLOOKUP($B83,reporting_shock!$A$2:$AK$154,'Tab-reporting_shock'!F$1,FALSE)</f>
        <v>281.10512920000002</v>
      </c>
      <c r="G83" s="23">
        <f>VLOOKUP($B83,reporting_shock!$A$2:$AK$154,'Tab-reporting_shock'!G$1,FALSE)</f>
        <v>258.42933420000003</v>
      </c>
      <c r="H83" s="23">
        <f>VLOOKUP($B83,reporting_shock!$A$2:$AK$154,'Tab-reporting_shock'!H$1,FALSE)</f>
        <v>229.65668669999999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23">
        <f>VLOOKUP($B84,reporting_shock!$A$2:$AK$154,'Tab-reporting_shock'!C$1,FALSE)</f>
        <v>4665.9336899999998</v>
      </c>
      <c r="D84" s="23">
        <f>VLOOKUP($B84,reporting_shock!$A$2:$AK$154,'Tab-reporting_shock'!D$1,FALSE)</f>
        <v>5609.5109389999998</v>
      </c>
      <c r="E84" s="23">
        <f>VLOOKUP($B84,reporting_shock!$A$2:$AK$154,'Tab-reporting_shock'!E$1,FALSE)</f>
        <v>8095.9151860000002</v>
      </c>
      <c r="F84" s="23">
        <f>VLOOKUP($B84,reporting_shock!$A$2:$AK$154,'Tab-reporting_shock'!F$1,FALSE)</f>
        <v>10236.732330000001</v>
      </c>
      <c r="G84" s="23">
        <f>VLOOKUP($B84,reporting_shock!$A$2:$AK$154,'Tab-reporting_shock'!G$1,FALSE)</f>
        <v>12017.337020000001</v>
      </c>
      <c r="H84" s="23">
        <f>VLOOKUP($B84,reporting_shock!$A$2:$AK$154,'Tab-reporting_shock'!H$1,FALSE)</f>
        <v>12034.74041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23">
        <f>VLOOKUP($B85,reporting_shock!$A$2:$AK$154,'Tab-reporting_shock'!C$1,FALSE)</f>
        <v>3437.478748</v>
      </c>
      <c r="D85" s="23">
        <f>VLOOKUP($B85,reporting_shock!$A$2:$AK$154,'Tab-reporting_shock'!D$1,FALSE)</f>
        <v>4178.9174000000003</v>
      </c>
      <c r="E85" s="23">
        <f>VLOOKUP($B85,reporting_shock!$A$2:$AK$154,'Tab-reporting_shock'!E$1,FALSE)</f>
        <v>6154.9649799999997</v>
      </c>
      <c r="F85" s="23">
        <f>VLOOKUP($B85,reporting_shock!$A$2:$AK$154,'Tab-reporting_shock'!F$1,FALSE)</f>
        <v>7921.6351279999999</v>
      </c>
      <c r="G85" s="23">
        <f>VLOOKUP($B85,reporting_shock!$A$2:$AK$154,'Tab-reporting_shock'!G$1,FALSE)</f>
        <v>9247.5859500000006</v>
      </c>
      <c r="H85" s="23">
        <f>VLOOKUP($B85,reporting_shock!$A$2:$AK$154,'Tab-reporting_shock'!H$1,FALSE)</f>
        <v>9937.7609649999995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23">
        <f>VLOOKUP($B86,reporting_shock!$A$2:$AK$154,'Tab-reporting_shock'!C$1,FALSE)</f>
        <v>216</v>
      </c>
      <c r="D86" s="23">
        <f>VLOOKUP($B86,reporting_shock!$A$2:$AK$154,'Tab-reporting_shock'!D$1,FALSE)</f>
        <v>263.86370599999998</v>
      </c>
      <c r="E86" s="23">
        <f>VLOOKUP($B86,reporting_shock!$A$2:$AK$154,'Tab-reporting_shock'!E$1,FALSE)</f>
        <v>306.15405509999999</v>
      </c>
      <c r="F86" s="23">
        <f>VLOOKUP($B86,reporting_shock!$A$2:$AK$154,'Tab-reporting_shock'!F$1,FALSE)</f>
        <v>385.89287159999998</v>
      </c>
      <c r="G86" s="23">
        <f>VLOOKUP($B86,reporting_shock!$A$2:$AK$154,'Tab-reporting_shock'!G$1,FALSE)</f>
        <v>523.45238629999994</v>
      </c>
      <c r="H86" s="23">
        <f>VLOOKUP($B86,reporting_shock!$A$2:$AK$154,'Tab-reporting_shock'!H$1,FALSE)</f>
        <v>717.15791999999999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25">
        <f>C80+C86+C87+C88</f>
        <v>9329.3232939999998</v>
      </c>
      <c r="D89" s="25">
        <f t="shared" ref="D89:H89" si="40">D80+D86+D87+D88</f>
        <v>11305.071806</v>
      </c>
      <c r="E89" s="25">
        <f t="shared" si="40"/>
        <v>15941.3241951</v>
      </c>
      <c r="F89" s="25">
        <f t="shared" si="40"/>
        <v>20190.0136016</v>
      </c>
      <c r="G89" s="25">
        <f t="shared" si="40"/>
        <v>22982.178086299999</v>
      </c>
      <c r="H89" s="25">
        <f t="shared" si="40"/>
        <v>23726.272440000001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299</v>
      </c>
      <c r="B90" s="9"/>
      <c r="C90" s="25">
        <f>SUM(C81:C83,C86)</f>
        <v>1225.9108557341001</v>
      </c>
      <c r="D90" s="25">
        <f t="shared" ref="D90:H90" si="41">SUM(D81:D83,D86)</f>
        <v>1516.6434637208999</v>
      </c>
      <c r="E90" s="25">
        <f t="shared" si="41"/>
        <v>1690.4440286700001</v>
      </c>
      <c r="F90" s="25">
        <f t="shared" si="41"/>
        <v>2031.6461469450001</v>
      </c>
      <c r="G90" s="25">
        <f t="shared" si="41"/>
        <v>1717.2551228469999</v>
      </c>
      <c r="H90" s="25">
        <f t="shared" si="41"/>
        <v>1753.7710716759998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75">
      <c r="A92" s="9"/>
      <c r="B92" s="9"/>
      <c r="C92" s="85" t="s">
        <v>0</v>
      </c>
      <c r="D92" s="86"/>
      <c r="E92" s="86"/>
      <c r="F92" s="86"/>
      <c r="G92" s="86"/>
      <c r="H92" s="87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295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23">
        <f>VLOOKUP($B94,reporting_shock!$A$2:$AK$154,'Tab-reporting_shock'!C$1,FALSE)</f>
        <v>1372.7213240000001</v>
      </c>
      <c r="D94" s="23">
        <f>VLOOKUP($B94,reporting_shock!$A$2:$AK$154,'Tab-reporting_shock'!D$1,FALSE)</f>
        <v>1702.9688169999999</v>
      </c>
      <c r="E94" s="23">
        <f>VLOOKUP($B94,reporting_shock!$A$2:$AK$154,'Tab-reporting_shock'!E$1,FALSE)</f>
        <v>2551.0024100000001</v>
      </c>
      <c r="F94" s="23">
        <f>VLOOKUP($B94,reporting_shock!$A$2:$AK$154,'Tab-reporting_shock'!F$1,FALSE)</f>
        <v>3412.0890789999999</v>
      </c>
      <c r="G94" s="23">
        <f>VLOOKUP($B94,reporting_shock!$A$2:$AK$154,'Tab-reporting_shock'!G$1,FALSE)</f>
        <v>4258.1246860000001</v>
      </c>
      <c r="H94" s="23">
        <f>VLOOKUP($B94,reporting_shock!$A$2:$AK$154,'Tab-reporting_shock'!H$1,FALSE)</f>
        <v>5030.3802320000004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25">
        <f>C94+C95</f>
        <v>1372.7213240000001</v>
      </c>
      <c r="D96" s="25">
        <f t="shared" ref="D96:H96" si="42">D94+D95</f>
        <v>1702.9688169999999</v>
      </c>
      <c r="E96" s="25">
        <f t="shared" si="42"/>
        <v>2551.0024100000001</v>
      </c>
      <c r="F96" s="25">
        <f t="shared" si="42"/>
        <v>3412.0890789999999</v>
      </c>
      <c r="G96" s="25">
        <f t="shared" si="42"/>
        <v>4258.1246860000001</v>
      </c>
      <c r="H96" s="25">
        <f t="shared" si="42"/>
        <v>5030.3802320000004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23">
        <f>VLOOKUP($B97,reporting_shock!$A$2:$AK$154,'Tab-reporting_shock'!C$1,FALSE)</f>
        <v>933.32132420000005</v>
      </c>
      <c r="D97" s="23">
        <f>VLOOKUP($B97,reporting_shock!$A$2:$AK$154,'Tab-reporting_shock'!D$1,FALSE)</f>
        <v>1110.8347659999999</v>
      </c>
      <c r="E97" s="23">
        <f>VLOOKUP($B97,reporting_shock!$A$2:$AK$154,'Tab-reporting_shock'!E$1,FALSE)</f>
        <v>1687.673434</v>
      </c>
      <c r="F97" s="23">
        <f>VLOOKUP($B97,reporting_shock!$A$2:$AK$154,'Tab-reporting_shock'!F$1,FALSE)</f>
        <v>2322.629915</v>
      </c>
      <c r="G97" s="23">
        <f>VLOOKUP($B97,reporting_shock!$A$2:$AK$154,'Tab-reporting_shock'!G$1,FALSE)</f>
        <v>2829.327413</v>
      </c>
      <c r="H97" s="23">
        <f>VLOOKUP($B97,reporting_shock!$A$2:$AK$154,'Tab-reporting_shock'!H$1,FALSE)</f>
        <v>3165.4680910000002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23">
        <f>VLOOKUP($B98,reporting_shock!$A$2:$AK$154,'Tab-reporting_shock'!C$1,FALSE)</f>
        <v>515.30656799999997</v>
      </c>
      <c r="D98" s="23">
        <f>VLOOKUP($B98,reporting_shock!$A$2:$AK$154,'Tab-reporting_shock'!D$1,FALSE)</f>
        <v>619.21307039999999</v>
      </c>
      <c r="E98" s="23">
        <f>VLOOKUP($B98,reporting_shock!$A$2:$AK$154,'Tab-reporting_shock'!E$1,FALSE)</f>
        <v>947.80014040000003</v>
      </c>
      <c r="F98" s="23">
        <f>VLOOKUP($B98,reporting_shock!$A$2:$AK$154,'Tab-reporting_shock'!F$1,FALSE)</f>
        <v>1321.8402100000001</v>
      </c>
      <c r="G98" s="23">
        <f>VLOOKUP($B98,reporting_shock!$A$2:$AK$154,'Tab-reporting_shock'!G$1,FALSE)</f>
        <v>1710.5847859999999</v>
      </c>
      <c r="H98" s="23">
        <f>VLOOKUP($B98,reporting_shock!$A$2:$AK$154,'Tab-reporting_shock'!H$1,FALSE)</f>
        <v>1989.596875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23">
        <f>VLOOKUP($B99,reporting_shock!$A$2:$AK$154,'Tab-reporting_shock'!C$1,FALSE)</f>
        <v>25.534731010000002</v>
      </c>
      <c r="D99" s="23">
        <f>VLOOKUP($B99,reporting_shock!$A$2:$AK$154,'Tab-reporting_shock'!D$1,FALSE)</f>
        <v>34.471927829999998</v>
      </c>
      <c r="E99" s="23">
        <f>VLOOKUP($B99,reporting_shock!$A$2:$AK$154,'Tab-reporting_shock'!E$1,FALSE)</f>
        <v>62.118324710000003</v>
      </c>
      <c r="F99" s="23">
        <f>VLOOKUP($B99,reporting_shock!$A$2:$AK$154,'Tab-reporting_shock'!F$1,FALSE)</f>
        <v>103.3794766</v>
      </c>
      <c r="G99" s="23">
        <f>VLOOKUP($B99,reporting_shock!$A$2:$AK$154,'Tab-reporting_shock'!G$1,FALSE)</f>
        <v>126.9928773</v>
      </c>
      <c r="H99" s="23">
        <f>VLOOKUP($B99,reporting_shock!$A$2:$AK$154,'Tab-reporting_shock'!H$1,FALSE)</f>
        <v>147.22462479999999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23">
        <f>VLOOKUP($B100,reporting_shock!$A$2:$AK$154,'Tab-reporting_shock'!C$1,FALSE)</f>
        <v>345.65947560000001</v>
      </c>
      <c r="D100" s="23">
        <f>VLOOKUP($B100,reporting_shock!$A$2:$AK$154,'Tab-reporting_shock'!D$1,FALSE)</f>
        <v>412.9200305</v>
      </c>
      <c r="E100" s="23">
        <f>VLOOKUP($B100,reporting_shock!$A$2:$AK$154,'Tab-reporting_shock'!E$1,FALSE)</f>
        <v>615.03034179999997</v>
      </c>
      <c r="F100" s="23">
        <f>VLOOKUP($B100,reporting_shock!$A$2:$AK$154,'Tab-reporting_shock'!F$1,FALSE)</f>
        <v>824.60106199999996</v>
      </c>
      <c r="G100" s="23">
        <f>VLOOKUP($B100,reporting_shock!$A$2:$AK$154,'Tab-reporting_shock'!G$1,FALSE)</f>
        <v>923.54983979999997</v>
      </c>
      <c r="H100" s="23">
        <f>VLOOKUP($B100,reporting_shock!$A$2:$AK$154,'Tab-reporting_shock'!H$1,FALSE)</f>
        <v>974.23877359999994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23">
        <f>VLOOKUP($B101,reporting_shock!$A$2:$AK$154,'Tab-reporting_shock'!C$1,FALSE)</f>
        <v>46.82054961</v>
      </c>
      <c r="D101" s="23">
        <f>VLOOKUP($B101,reporting_shock!$A$2:$AK$154,'Tab-reporting_shock'!D$1,FALSE)</f>
        <v>44.22973768</v>
      </c>
      <c r="E101" s="23">
        <f>VLOOKUP($B101,reporting_shock!$A$2:$AK$154,'Tab-reporting_shock'!E$1,FALSE)</f>
        <v>62.724626960000002</v>
      </c>
      <c r="F101" s="23">
        <f>VLOOKUP($B101,reporting_shock!$A$2:$AK$154,'Tab-reporting_shock'!F$1,FALSE)</f>
        <v>72.809165930000006</v>
      </c>
      <c r="G101" s="23">
        <f>VLOOKUP($B101,reporting_shock!$A$2:$AK$154,'Tab-reporting_shock'!G$1,FALSE)</f>
        <v>68.199909239999997</v>
      </c>
      <c r="H101" s="23">
        <f>VLOOKUP($B101,reporting_shock!$A$2:$AK$154,'Tab-reporting_shock'!H$1,FALSE)</f>
        <v>54.407817559999998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8"/>
      <c r="D102" s="38"/>
      <c r="E102" s="38"/>
      <c r="F102" s="38"/>
      <c r="G102" s="38"/>
      <c r="H102" s="38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23">
        <f>VLOOKUP($B103,reporting_shock!$A$2:$AK$154,'Tab-reporting_shock'!C$1,FALSE)</f>
        <v>396.4</v>
      </c>
      <c r="D103" s="23">
        <f>VLOOKUP($B103,reporting_shock!$A$2:$AK$154,'Tab-reporting_shock'!D$1,FALSE)</f>
        <v>542.69902890000003</v>
      </c>
      <c r="E103" s="23">
        <f>VLOOKUP($B103,reporting_shock!$A$2:$AK$154,'Tab-reporting_shock'!E$1,FALSE)</f>
        <v>800.024092</v>
      </c>
      <c r="F103" s="23">
        <f>VLOOKUP($B103,reporting_shock!$A$2:$AK$154,'Tab-reporting_shock'!F$1,FALSE)</f>
        <v>1007.653472</v>
      </c>
      <c r="G103" s="23">
        <f>VLOOKUP($B103,reporting_shock!$A$2:$AK$154,'Tab-reporting_shock'!G$1,FALSE)</f>
        <v>1309.5903069999999</v>
      </c>
      <c r="H103" s="23">
        <f>VLOOKUP($B103,reporting_shock!$A$2:$AK$154,'Tab-reporting_shock'!H$1,FALSE)</f>
        <v>1710.417132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23">
        <f>VLOOKUP($B104,reporting_shock!$A$2:$AK$154,'Tab-reporting_shock'!C$1,FALSE)</f>
        <v>43</v>
      </c>
      <c r="D104" s="23">
        <f>VLOOKUP($B104,reporting_shock!$A$2:$AK$154,'Tab-reporting_shock'!D$1,FALSE)</f>
        <v>49.435021620000001</v>
      </c>
      <c r="E104" s="23">
        <f>VLOOKUP($B104,reporting_shock!$A$2:$AK$154,'Tab-reporting_shock'!E$1,FALSE)</f>
        <v>63.304884530000002</v>
      </c>
      <c r="F104" s="23">
        <f>VLOOKUP($B104,reporting_shock!$A$2:$AK$154,'Tab-reporting_shock'!F$1,FALSE)</f>
        <v>81.805692050000005</v>
      </c>
      <c r="G104" s="23">
        <f>VLOOKUP($B104,reporting_shock!$A$2:$AK$154,'Tab-reporting_shock'!G$1,FALSE)</f>
        <v>119.2069673</v>
      </c>
      <c r="H104" s="23">
        <f>VLOOKUP($B104,reporting_shock!$A$2:$AK$154,'Tab-reporting_shock'!H$1,FALSE)</f>
        <v>154.4950091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25">
        <f>C97+C103+C104+C105</f>
        <v>1372.7213242</v>
      </c>
      <c r="D106" s="25">
        <f t="shared" ref="D106:H106" si="43">D97+D103+D104+D105</f>
        <v>1702.96881652</v>
      </c>
      <c r="E106" s="25">
        <f t="shared" si="43"/>
        <v>2551.0024105299999</v>
      </c>
      <c r="F106" s="25">
        <f t="shared" si="43"/>
        <v>3412.0890790499998</v>
      </c>
      <c r="G106" s="25">
        <f t="shared" si="43"/>
        <v>4258.1246872999991</v>
      </c>
      <c r="H106" s="25">
        <f t="shared" si="43"/>
        <v>5030.3802321000003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299</v>
      </c>
      <c r="B107" s="9"/>
      <c r="C107" s="25">
        <f>SUM(C98:C100,C103)</f>
        <v>1282.9007746100001</v>
      </c>
      <c r="D107" s="25">
        <f t="shared" ref="D107:H107" si="44">SUM(D98:D100,D103)</f>
        <v>1609.30405763</v>
      </c>
      <c r="E107" s="25">
        <f t="shared" si="44"/>
        <v>2424.9728989099999</v>
      </c>
      <c r="F107" s="25">
        <f t="shared" si="44"/>
        <v>3257.4742206000001</v>
      </c>
      <c r="G107" s="25">
        <f t="shared" si="44"/>
        <v>4070.7178100999995</v>
      </c>
      <c r="H107" s="25">
        <f t="shared" si="44"/>
        <v>4821.4774054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75">
      <c r="A109" s="9"/>
      <c r="B109" s="9"/>
      <c r="C109" s="85" t="s">
        <v>0</v>
      </c>
      <c r="D109" s="86"/>
      <c r="E109" s="86"/>
      <c r="F109" s="86"/>
      <c r="G109" s="86"/>
      <c r="H109" s="87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296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23">
        <f t="shared" ref="C111:H120" si="45">C4</f>
        <v>11651.815259999999</v>
      </c>
      <c r="D111" s="23">
        <f t="shared" si="45"/>
        <v>13509.242819999999</v>
      </c>
      <c r="E111" s="23">
        <f t="shared" si="45"/>
        <v>17672.113809999999</v>
      </c>
      <c r="F111" s="23">
        <f t="shared" si="45"/>
        <v>21460.33812</v>
      </c>
      <c r="G111" s="23">
        <f t="shared" si="45"/>
        <v>23857.572830000001</v>
      </c>
      <c r="H111" s="23">
        <f t="shared" si="45"/>
        <v>25677.874879999999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23">
        <f t="shared" si="45"/>
        <v>2310</v>
      </c>
      <c r="D112" s="23">
        <f t="shared" si="45"/>
        <v>2316.340569</v>
      </c>
      <c r="E112" s="23">
        <f t="shared" si="45"/>
        <v>2312.6118900000001</v>
      </c>
      <c r="F112" s="23">
        <f t="shared" si="45"/>
        <v>2314.1358409999998</v>
      </c>
      <c r="G112" s="23">
        <f t="shared" si="45"/>
        <v>2330.9084560000001</v>
      </c>
      <c r="H112" s="23">
        <f t="shared" si="45"/>
        <v>2348.7305529999999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23">
        <f t="shared" si="45"/>
        <v>412.76329629999998</v>
      </c>
      <c r="D113" s="23">
        <f t="shared" si="45"/>
        <v>460.11691289999999</v>
      </c>
      <c r="E113" s="23">
        <f t="shared" si="45"/>
        <v>538.66931880000004</v>
      </c>
      <c r="F113" s="23">
        <f t="shared" si="45"/>
        <v>332.2365853</v>
      </c>
      <c r="G113" s="23">
        <f t="shared" si="45"/>
        <v>390.26609569999999</v>
      </c>
      <c r="H113" s="23">
        <f t="shared" si="45"/>
        <v>614.90505499999995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23">
        <f t="shared" si="45"/>
        <v>767.0073496</v>
      </c>
      <c r="D114" s="23">
        <f t="shared" si="45"/>
        <v>778.53224569999998</v>
      </c>
      <c r="E114" s="23">
        <f t="shared" si="45"/>
        <v>736.13737360000005</v>
      </c>
      <c r="F114" s="23">
        <f t="shared" si="45"/>
        <v>785.19335660000002</v>
      </c>
      <c r="G114" s="23">
        <f t="shared" si="45"/>
        <v>439.1271653</v>
      </c>
      <c r="H114" s="23">
        <f t="shared" si="45"/>
        <v>510.24308989999997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23">
        <f t="shared" si="45"/>
        <v>6789.3232939999998</v>
      </c>
      <c r="D115" s="23">
        <f t="shared" si="45"/>
        <v>8251.2842760000003</v>
      </c>
      <c r="E115" s="23">
        <f t="shared" si="45"/>
        <v>11533.69281</v>
      </c>
      <c r="F115" s="23">
        <f t="shared" si="45"/>
        <v>14616.68326</v>
      </c>
      <c r="G115" s="23">
        <f t="shared" si="45"/>
        <v>16439.146430000001</v>
      </c>
      <c r="H115" s="23">
        <f t="shared" si="45"/>
        <v>17173.615949999999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23">
        <f t="shared" si="45"/>
        <v>1372.7213240000001</v>
      </c>
      <c r="D116" s="23">
        <f t="shared" si="45"/>
        <v>1702.9688169999999</v>
      </c>
      <c r="E116" s="23">
        <f t="shared" si="45"/>
        <v>2551.0024100000001</v>
      </c>
      <c r="F116" s="23">
        <f t="shared" si="45"/>
        <v>3412.0890789999999</v>
      </c>
      <c r="G116" s="23">
        <f t="shared" si="45"/>
        <v>4258.1246860000001</v>
      </c>
      <c r="H116" s="23">
        <f t="shared" si="45"/>
        <v>5030.3802320000004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23">
        <f t="shared" si="45"/>
        <v>7532</v>
      </c>
      <c r="D117" s="23">
        <f t="shared" si="45"/>
        <v>8879.0895139999993</v>
      </c>
      <c r="E117" s="23">
        <f t="shared" si="45"/>
        <v>9642.0811940000003</v>
      </c>
      <c r="F117" s="23">
        <f t="shared" si="45"/>
        <v>12867.998439999999</v>
      </c>
      <c r="G117" s="23">
        <f t="shared" si="45"/>
        <v>13231.71004</v>
      </c>
      <c r="H117" s="23">
        <f t="shared" si="45"/>
        <v>11580.15004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25">
        <f t="shared" si="45"/>
        <v>19183.815259999999</v>
      </c>
      <c r="D118" s="25">
        <f t="shared" si="45"/>
        <v>22388.332333999999</v>
      </c>
      <c r="E118" s="25">
        <f t="shared" si="45"/>
        <v>27314.195004000001</v>
      </c>
      <c r="F118" s="25">
        <f t="shared" si="45"/>
        <v>34328.336559999996</v>
      </c>
      <c r="G118" s="25">
        <f t="shared" si="45"/>
        <v>37089.282870000003</v>
      </c>
      <c r="H118" s="25">
        <f t="shared" si="45"/>
        <v>37258.024919999996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23">
        <f t="shared" si="45"/>
        <v>14205.15351</v>
      </c>
      <c r="D119" s="23">
        <f t="shared" si="45"/>
        <v>17011.63941</v>
      </c>
      <c r="E119" s="23">
        <f t="shared" si="45"/>
        <v>22155.81193</v>
      </c>
      <c r="F119" s="23">
        <f t="shared" si="45"/>
        <v>27689.134249999999</v>
      </c>
      <c r="G119" s="23">
        <f t="shared" si="45"/>
        <v>30519.967420000001</v>
      </c>
      <c r="H119" s="23">
        <f t="shared" si="45"/>
        <v>30867.448499999999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23">
        <f t="shared" si="45"/>
        <v>3167.9766119999999</v>
      </c>
      <c r="D120" s="23">
        <f t="shared" si="45"/>
        <v>3914.6518620000002</v>
      </c>
      <c r="E120" s="23">
        <f t="shared" si="45"/>
        <v>4307.9115419999998</v>
      </c>
      <c r="F120" s="23">
        <f t="shared" si="45"/>
        <v>5329.1292839999996</v>
      </c>
      <c r="G120" s="23">
        <f t="shared" si="45"/>
        <v>4886.1972100000003</v>
      </c>
      <c r="H120" s="23">
        <f t="shared" si="45"/>
        <v>4658.249804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23">
        <f t="shared" ref="C121:H129" si="46">C14</f>
        <v>421.00640509999999</v>
      </c>
      <c r="D121" s="23">
        <f t="shared" si="46"/>
        <v>560.66499150000004</v>
      </c>
      <c r="E121" s="23">
        <f t="shared" si="46"/>
        <v>571.10635219999995</v>
      </c>
      <c r="F121" s="23">
        <f t="shared" si="46"/>
        <v>766.24156649999998</v>
      </c>
      <c r="G121" s="23">
        <f t="shared" si="46"/>
        <v>856.54017039999997</v>
      </c>
      <c r="H121" s="23">
        <f t="shared" si="46"/>
        <v>817.36453949999998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23">
        <f t="shared" si="46"/>
        <v>865.04260650000003</v>
      </c>
      <c r="D122" s="23">
        <f t="shared" si="46"/>
        <v>1046.4589960000001</v>
      </c>
      <c r="E122" s="23">
        <f t="shared" si="46"/>
        <v>1213.642703</v>
      </c>
      <c r="F122" s="23">
        <f t="shared" si="46"/>
        <v>1494.074955</v>
      </c>
      <c r="G122" s="23">
        <f t="shared" si="46"/>
        <v>1553.342527</v>
      </c>
      <c r="H122" s="23">
        <f t="shared" si="46"/>
        <v>1497.4344040000001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23">
        <f t="shared" si="46"/>
        <v>6076.7669230000001</v>
      </c>
      <c r="D123" s="23">
        <f t="shared" si="46"/>
        <v>7021.4080290000002</v>
      </c>
      <c r="E123" s="23">
        <f t="shared" si="46"/>
        <v>9508.6977530000004</v>
      </c>
      <c r="F123" s="23">
        <f t="shared" si="46"/>
        <v>11658.43887</v>
      </c>
      <c r="G123" s="23">
        <f t="shared" si="46"/>
        <v>13467.052879999999</v>
      </c>
      <c r="H123" s="23">
        <f t="shared" si="46"/>
        <v>13498.825849999999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23">
        <f t="shared" si="46"/>
        <v>3674.360968</v>
      </c>
      <c r="D124" s="23">
        <f t="shared" si="46"/>
        <v>4468.4555360000004</v>
      </c>
      <c r="E124" s="23">
        <f t="shared" si="46"/>
        <v>6554.4535839999999</v>
      </c>
      <c r="F124" s="23">
        <f t="shared" si="46"/>
        <v>8441.2495799999997</v>
      </c>
      <c r="G124" s="23">
        <f t="shared" si="46"/>
        <v>9756.8346369999999</v>
      </c>
      <c r="H124" s="23">
        <f t="shared" si="46"/>
        <v>10395.573909999999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23">
        <f t="shared" si="46"/>
        <v>2263.6441289999998</v>
      </c>
      <c r="D125" s="23">
        <f t="shared" si="46"/>
        <v>2653.1988889999998</v>
      </c>
      <c r="E125" s="23">
        <f t="shared" si="46"/>
        <v>2419.523811</v>
      </c>
      <c r="F125" s="23">
        <f t="shared" si="46"/>
        <v>3879.8068320000002</v>
      </c>
      <c r="G125" s="23">
        <f t="shared" si="46"/>
        <v>3767.8226880000002</v>
      </c>
      <c r="H125" s="23">
        <f t="shared" si="46"/>
        <v>3548.1226379999998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23">
        <f t="shared" si="46"/>
        <v>2698.017621</v>
      </c>
      <c r="D126" s="23">
        <f t="shared" si="46"/>
        <v>2704.4526430000001</v>
      </c>
      <c r="E126" s="23">
        <f t="shared" si="46"/>
        <v>2718.322506</v>
      </c>
      <c r="F126" s="23">
        <f t="shared" si="46"/>
        <v>2736.8233129999999</v>
      </c>
      <c r="G126" s="23">
        <f t="shared" si="46"/>
        <v>2774.224588</v>
      </c>
      <c r="H126" s="23">
        <f t="shared" si="46"/>
        <v>2809.5126300000002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23">
        <f t="shared" si="46"/>
        <v>17</v>
      </c>
      <c r="D127" s="23">
        <f t="shared" si="46"/>
        <v>19.041391999999178</v>
      </c>
      <c r="E127" s="23">
        <f t="shared" si="46"/>
        <v>20.536757000001671</v>
      </c>
      <c r="F127" s="23">
        <f t="shared" si="46"/>
        <v>22.572164999997767</v>
      </c>
      <c r="G127" s="23">
        <f t="shared" si="46"/>
        <v>27.268174000004365</v>
      </c>
      <c r="H127" s="23">
        <f t="shared" si="46"/>
        <v>32.94115199999942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25">
        <f t="shared" si="46"/>
        <v>19183.815259999999</v>
      </c>
      <c r="D128" s="25">
        <f t="shared" si="46"/>
        <v>22388.332333999999</v>
      </c>
      <c r="E128" s="25">
        <f t="shared" si="46"/>
        <v>27314.195004000001</v>
      </c>
      <c r="F128" s="25">
        <f t="shared" si="46"/>
        <v>34328.336559999996</v>
      </c>
      <c r="G128" s="25">
        <f t="shared" si="46"/>
        <v>37089.282870000003</v>
      </c>
      <c r="H128" s="25">
        <f t="shared" si="46"/>
        <v>37258.024919999996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16" t="s">
        <v>299</v>
      </c>
      <c r="B129" s="10"/>
      <c r="C129" s="25">
        <f>C22</f>
        <v>6717.6697525999989</v>
      </c>
      <c r="D129" s="25">
        <f t="shared" si="46"/>
        <v>8174.974738500001</v>
      </c>
      <c r="E129" s="25">
        <f t="shared" si="46"/>
        <v>8512.1844081999989</v>
      </c>
      <c r="F129" s="25">
        <f t="shared" si="46"/>
        <v>11469.2526375</v>
      </c>
      <c r="G129" s="25">
        <f t="shared" si="46"/>
        <v>11063.902595399999</v>
      </c>
      <c r="H129" s="25">
        <f t="shared" si="46"/>
        <v>10521.171385500002</v>
      </c>
    </row>
  </sheetData>
  <mergeCells count="21">
    <mergeCell ref="C41:H41"/>
    <mergeCell ref="C58:H58"/>
    <mergeCell ref="C75:H75"/>
    <mergeCell ref="C92:H92"/>
    <mergeCell ref="C109:H109"/>
    <mergeCell ref="BE2:BJ2"/>
    <mergeCell ref="AV24:BA24"/>
    <mergeCell ref="BE24:BJ24"/>
    <mergeCell ref="C2:H2"/>
    <mergeCell ref="L2:Q2"/>
    <mergeCell ref="AD2:AI2"/>
    <mergeCell ref="AM2:AR2"/>
    <mergeCell ref="C23:H23"/>
    <mergeCell ref="L23:Q23"/>
    <mergeCell ref="C24:H24"/>
    <mergeCell ref="L24:Q24"/>
    <mergeCell ref="AD24:AI24"/>
    <mergeCell ref="AM24:AR24"/>
    <mergeCell ref="AV2:BA2"/>
    <mergeCell ref="U2:Z2"/>
    <mergeCell ref="U24:Z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29"/>
  <sheetViews>
    <sheetView workbookViewId="0">
      <selection activeCell="J16" sqref="J16:J17"/>
    </sheetView>
  </sheetViews>
  <sheetFormatPr baseColWidth="10" defaultColWidth="12.42578125" defaultRowHeight="15"/>
  <cols>
    <col min="1" max="1" width="48.28515625" customWidth="1"/>
    <col min="2" max="2" width="3.85546875" hidden="1" customWidth="1"/>
    <col min="3" max="3" width="13.85546875" customWidth="1"/>
    <col min="10" max="10" width="34.140625" customWidth="1"/>
    <col min="11" max="11" width="20.28515625" hidden="1" customWidth="1"/>
    <col min="19" max="19" width="44.140625" customWidth="1"/>
    <col min="20" max="20" width="0" hidden="1" customWidth="1"/>
    <col min="27" max="27" width="12.42578125" style="9"/>
    <col min="28" max="28" width="25" customWidth="1"/>
    <col min="29" max="29" width="0" hidden="1" customWidth="1"/>
    <col min="37" max="37" width="33.7109375" customWidth="1"/>
    <col min="38" max="38" width="12.42578125" hidden="1" customWidth="1"/>
    <col min="46" max="46" width="21.85546875" customWidth="1"/>
    <col min="47" max="47" width="0" hidden="1" customWidth="1"/>
    <col min="55" max="55" width="22" customWidth="1"/>
    <col min="56" max="56" width="0" hidden="1" customWidth="1"/>
  </cols>
  <sheetData>
    <row r="1" spans="1:62" ht="17.100000000000001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75">
      <c r="A2" s="9"/>
      <c r="B2" s="9"/>
      <c r="C2" s="85" t="s">
        <v>0</v>
      </c>
      <c r="D2" s="86"/>
      <c r="E2" s="86"/>
      <c r="F2" s="86"/>
      <c r="G2" s="86"/>
      <c r="H2" s="87"/>
      <c r="I2" s="10"/>
      <c r="J2" s="9"/>
      <c r="K2" s="9"/>
      <c r="L2" s="85" t="s">
        <v>0</v>
      </c>
      <c r="M2" s="86"/>
      <c r="N2" s="86"/>
      <c r="O2" s="86"/>
      <c r="P2" s="86"/>
      <c r="Q2" s="87"/>
      <c r="R2" s="10"/>
      <c r="S2" s="9"/>
      <c r="T2" s="9"/>
      <c r="U2" s="85" t="s">
        <v>0</v>
      </c>
      <c r="V2" s="86"/>
      <c r="W2" s="86"/>
      <c r="X2" s="86"/>
      <c r="Y2" s="86"/>
      <c r="Z2" s="87"/>
      <c r="AA2" s="50"/>
      <c r="AB2" s="9"/>
      <c r="AC2" s="9"/>
      <c r="AD2" s="85" t="s">
        <v>0</v>
      </c>
      <c r="AE2" s="86"/>
      <c r="AF2" s="86"/>
      <c r="AG2" s="86"/>
      <c r="AH2" s="86"/>
      <c r="AI2" s="87"/>
      <c r="AJ2" s="10"/>
      <c r="AK2" s="9"/>
      <c r="AL2" s="9"/>
      <c r="AM2" s="85" t="s">
        <v>0</v>
      </c>
      <c r="AN2" s="86"/>
      <c r="AO2" s="86"/>
      <c r="AP2" s="86"/>
      <c r="AQ2" s="86"/>
      <c r="AR2" s="87"/>
      <c r="AS2" s="10"/>
      <c r="AT2" s="9"/>
      <c r="AU2" s="9"/>
      <c r="AV2" s="85" t="s">
        <v>0</v>
      </c>
      <c r="AW2" s="86"/>
      <c r="AX2" s="86"/>
      <c r="AY2" s="86"/>
      <c r="AZ2" s="86"/>
      <c r="BA2" s="87"/>
      <c r="BB2" s="10"/>
      <c r="BC2" s="9"/>
      <c r="BD2" s="9"/>
      <c r="BE2" s="85" t="s">
        <v>0</v>
      </c>
      <c r="BF2" s="86"/>
      <c r="BG2" s="86"/>
      <c r="BH2" s="86"/>
      <c r="BI2" s="86"/>
      <c r="BJ2" s="87"/>
    </row>
    <row r="3" spans="1:62" ht="18.95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285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.100000000000001" customHeight="1">
      <c r="A4" s="20" t="s">
        <v>256</v>
      </c>
      <c r="B4" s="9" t="s">
        <v>190</v>
      </c>
      <c r="C4" s="18">
        <f>'Tab-reporting_shock'!C4/'Tab-reporting_baseline'!C4-1</f>
        <v>0</v>
      </c>
      <c r="D4" s="18">
        <f>'Tab-reporting_shock'!D4/'Tab-reporting_baseline'!D4-1</f>
        <v>-2.5460586069715463E-3</v>
      </c>
      <c r="E4" s="18">
        <f>'Tab-reporting_shock'!E4/'Tab-reporting_baseline'!E4-1</f>
        <v>-1.4024090239116549E-2</v>
      </c>
      <c r="F4" s="18">
        <f>'Tab-reporting_shock'!F4/'Tab-reporting_baseline'!F4-1</f>
        <v>-2.0140467070640211E-2</v>
      </c>
      <c r="G4" s="18">
        <f>'Tab-reporting_shock'!G4/'Tab-reporting_baseline'!G4-1</f>
        <v>-0.19828426056662085</v>
      </c>
      <c r="H4" s="18">
        <f>'Tab-reporting_shock'!H4/'Tab-reporting_baseline'!H4-1</f>
        <v>-0.30983499177579243</v>
      </c>
      <c r="I4" s="10"/>
      <c r="J4" s="16" t="s">
        <v>301</v>
      </c>
      <c r="K4" s="9" t="s">
        <v>195</v>
      </c>
      <c r="L4" s="18">
        <f>'Tab-reporting_shock'!L4/'Tab-reporting_baseline'!L4-1</f>
        <v>0</v>
      </c>
      <c r="M4" s="18">
        <f>'Tab-reporting_shock'!M4/'Tab-reporting_baseline'!M4-1</f>
        <v>-5.1444341447562936E-3</v>
      </c>
      <c r="N4" s="18">
        <f>'Tab-reporting_shock'!N4/'Tab-reporting_baseline'!N4-1</f>
        <v>-2.1839114561646888E-2</v>
      </c>
      <c r="O4" s="18">
        <f>'Tab-reporting_shock'!O4/'Tab-reporting_baseline'!O4-1</f>
        <v>-3.235632880010153E-2</v>
      </c>
      <c r="P4" s="18">
        <f>'Tab-reporting_shock'!P4/'Tab-reporting_baseline'!P4-1</f>
        <v>-0.29754943037784887</v>
      </c>
      <c r="Q4" s="18">
        <f>'Tab-reporting_shock'!Q4/'Tab-reporting_baseline'!Q4-1</f>
        <v>-0.42335015034791879</v>
      </c>
      <c r="R4" s="10"/>
      <c r="S4" s="16" t="s">
        <v>301</v>
      </c>
      <c r="T4" s="9" t="s">
        <v>195</v>
      </c>
      <c r="U4" s="55">
        <f>'Tab-reporting_shock'!U4/'Tab-reporting_baseline'!U4-1</f>
        <v>0</v>
      </c>
      <c r="V4" s="55">
        <f>'Tab-reporting_shock'!V4/'Tab-reporting_baseline'!V4-1</f>
        <v>-5.1444341447562936E-3</v>
      </c>
      <c r="W4" s="55">
        <f>'Tab-reporting_shock'!W4/'Tab-reporting_baseline'!W4-1</f>
        <v>-2.1839114561646888E-2</v>
      </c>
      <c r="X4" s="55">
        <f>'Tab-reporting_shock'!X4/'Tab-reporting_baseline'!X4-1</f>
        <v>-3.235632880010153E-2</v>
      </c>
      <c r="Y4" s="55">
        <f>'Tab-reporting_shock'!Y4/'Tab-reporting_baseline'!Y4-1</f>
        <v>-0.29754943037784887</v>
      </c>
      <c r="Z4" s="55">
        <f>'Tab-reporting_shock'!Z4/'Tab-reporting_baseline'!Z4-1</f>
        <v>-0.42335015034791879</v>
      </c>
      <c r="AA4" s="24"/>
      <c r="AB4" s="30" t="s">
        <v>141</v>
      </c>
      <c r="AC4" s="10" t="s">
        <v>104</v>
      </c>
      <c r="AD4" s="43">
        <f>'Tab-reporting_shock'!AD4-'Tab-reporting_baseline'!AD4</f>
        <v>0</v>
      </c>
      <c r="AE4" s="43">
        <f>'Tab-reporting_shock'!AE4-'Tab-reporting_baseline'!AE4</f>
        <v>9.0190000000120563E-2</v>
      </c>
      <c r="AF4" s="43">
        <f>'Tab-reporting_shock'!AF4-'Tab-reporting_baseline'!AF4</f>
        <v>-0.48171999999999571</v>
      </c>
      <c r="AG4" s="43">
        <f>'Tab-reporting_shock'!AG4-'Tab-reporting_baseline'!AG4</f>
        <v>-1.5758350000000974</v>
      </c>
      <c r="AH4" s="43">
        <f>'Tab-reporting_shock'!AH4-'Tab-reporting_baseline'!AH4</f>
        <v>-11.787977999999839</v>
      </c>
      <c r="AI4" s="43">
        <f>'Tab-reporting_shock'!AI4-'Tab-reporting_baseline'!AI4</f>
        <v>-8.9459800000001906</v>
      </c>
      <c r="AJ4" s="10"/>
      <c r="AK4" s="30" t="s">
        <v>141</v>
      </c>
      <c r="AL4" s="10" t="s">
        <v>99</v>
      </c>
      <c r="AM4" s="18">
        <f>'Tab-reporting_shock'!AM4/'Tab-reporting_baseline'!AM4-1</f>
        <v>0</v>
      </c>
      <c r="AN4" s="18">
        <f>'Tab-reporting_shock'!AN4/'Tab-reporting_baseline'!AN4-1</f>
        <v>2.9545588291934877E-4</v>
      </c>
      <c r="AO4" s="18">
        <f>'Tab-reporting_shock'!AO4/'Tab-reporting_baseline'!AO4-1</f>
        <v>1.2733376911675531E-3</v>
      </c>
      <c r="AP4" s="18">
        <f>'Tab-reporting_shock'!AP4/'Tab-reporting_baseline'!AP4-1</f>
        <v>2.5336489353782188E-3</v>
      </c>
      <c r="AQ4" s="18">
        <f>'Tab-reporting_shock'!AQ4/'Tab-reporting_baseline'!AQ4-1</f>
        <v>3.4211544865784482E-2</v>
      </c>
      <c r="AR4" s="18">
        <f>'Tab-reporting_shock'!AR4/'Tab-reporting_baseline'!AR4-1</f>
        <v>8.8915608828764148E-2</v>
      </c>
      <c r="AS4" s="10"/>
      <c r="AT4" s="30" t="s">
        <v>141</v>
      </c>
      <c r="AU4" s="10" t="s">
        <v>206</v>
      </c>
      <c r="AV4" s="18">
        <f>'Tab-reporting_shock'!AV4/'Tab-reporting_baseline'!AV4-1</f>
        <v>0</v>
      </c>
      <c r="AW4" s="18">
        <f>'Tab-reporting_shock'!AW4/'Tab-reporting_baseline'!AW4-1</f>
        <v>1.6772785596463891E-4</v>
      </c>
      <c r="AX4" s="18">
        <f>'Tab-reporting_shock'!AX4/'Tab-reporting_baseline'!AX4-1</f>
        <v>-3.2402812871756836E-6</v>
      </c>
      <c r="AY4" s="18">
        <f>'Tab-reporting_shock'!AY4/'Tab-reporting_baseline'!AY4-1</f>
        <v>-8.9636747786503435E-5</v>
      </c>
      <c r="AZ4" s="18">
        <f>'Tab-reporting_shock'!AZ4/'Tab-reporting_baseline'!AZ4-1</f>
        <v>-4.6536591980280706E-3</v>
      </c>
      <c r="BA4" s="18">
        <f>'Tab-reporting_shock'!BA4/'Tab-reporting_baseline'!BA4-1</f>
        <v>-1.3837397405340068E-2</v>
      </c>
      <c r="BB4" s="10"/>
      <c r="BC4" s="30" t="s">
        <v>141</v>
      </c>
      <c r="BD4" s="10" t="s">
        <v>212</v>
      </c>
      <c r="BE4" s="18">
        <f>'Tab-reporting_shock'!BE4/'Tab-reporting_baseline'!BE4-1</f>
        <v>0</v>
      </c>
      <c r="BF4" s="18">
        <f>'Tab-reporting_shock'!BF4/'Tab-reporting_baseline'!BF4-1</f>
        <v>-9.6288569223612619E-5</v>
      </c>
      <c r="BG4" s="18">
        <f>'Tab-reporting_shock'!BG4/'Tab-reporting_baseline'!BG4-1</f>
        <v>-1.1023023390775988E-3</v>
      </c>
      <c r="BH4" s="18">
        <f>'Tab-reporting_shock'!BH4/'Tab-reporting_baseline'!BH4-1</f>
        <v>-1.9415552646524503E-3</v>
      </c>
      <c r="BI4" s="18">
        <f>'Tab-reporting_shock'!BI4/'Tab-reporting_baseline'!BI4-1</f>
        <v>-2.1463091786522503E-2</v>
      </c>
      <c r="BJ4" s="18">
        <f>'Tab-reporting_shock'!BJ4/'Tab-reporting_baseline'!BJ4-1</f>
        <v>-3.1329373269381011E-2</v>
      </c>
    </row>
    <row r="5" spans="1:62">
      <c r="A5" s="29" t="s">
        <v>139</v>
      </c>
      <c r="B5" s="9" t="s">
        <v>134</v>
      </c>
      <c r="C5" s="18">
        <f>'Tab-reporting_shock'!C5/'Tab-reporting_baseline'!C5-1</f>
        <v>0</v>
      </c>
      <c r="D5" s="18">
        <f>'Tab-reporting_shock'!D5/'Tab-reporting_baseline'!D5-1</f>
        <v>3.6691630316276758E-6</v>
      </c>
      <c r="E5" s="18">
        <f>'Tab-reporting_shock'!E5/'Tab-reporting_baseline'!E5-1</f>
        <v>9.1127232082488518E-6</v>
      </c>
      <c r="F5" s="18">
        <f>'Tab-reporting_shock'!F5/'Tab-reporting_baseline'!F5-1</f>
        <v>9.1149326186812374E-6</v>
      </c>
      <c r="G5" s="18">
        <f>'Tab-reporting_shock'!G5/'Tab-reporting_baseline'!G5-1</f>
        <v>9.5067253143676922E-5</v>
      </c>
      <c r="H5" s="18">
        <f>'Tab-reporting_shock'!H5/'Tab-reporting_baseline'!H5-1</f>
        <v>-1.6060480281965273E-4</v>
      </c>
      <c r="I5" s="10"/>
      <c r="J5" s="30" t="s">
        <v>141</v>
      </c>
      <c r="K5" s="9" t="s">
        <v>196</v>
      </c>
      <c r="L5" s="18">
        <f>'Tab-reporting_shock'!L5/'Tab-reporting_baseline'!L5-1</f>
        <v>0</v>
      </c>
      <c r="M5" s="18">
        <f>'Tab-reporting_shock'!M5/'Tab-reporting_baseline'!M5-1</f>
        <v>-1.0787997958264794E-2</v>
      </c>
      <c r="N5" s="18">
        <f>'Tab-reporting_shock'!N5/'Tab-reporting_baseline'!N5-1</f>
        <v>-4.3981672877342781E-2</v>
      </c>
      <c r="O5" s="18">
        <f>'Tab-reporting_shock'!O5/'Tab-reporting_baseline'!O5-1</f>
        <v>-6.8683053789884929E-2</v>
      </c>
      <c r="P5" s="18">
        <f>'Tab-reporting_shock'!P5/'Tab-reporting_baseline'!P5-1</f>
        <v>-0.4826843204665473</v>
      </c>
      <c r="Q5" s="18">
        <f>'Tab-reporting_shock'!Q5/'Tab-reporting_baseline'!Q5-1</f>
        <v>-0.62179756353245064</v>
      </c>
      <c r="R5" s="10"/>
      <c r="S5" s="29" t="s">
        <v>300</v>
      </c>
      <c r="T5" s="9" t="s">
        <v>313</v>
      </c>
      <c r="U5" s="18">
        <f>'Tab-reporting_shock'!U5/'Tab-reporting_baseline'!U5-1</f>
        <v>0</v>
      </c>
      <c r="V5" s="18">
        <f>'Tab-reporting_shock'!V5/'Tab-reporting_baseline'!V5-1</f>
        <v>-2.1502711640005723E-3</v>
      </c>
      <c r="W5" s="18">
        <f>'Tab-reporting_shock'!W5/'Tab-reporting_baseline'!W5-1</f>
        <v>-7.7275914511651944E-3</v>
      </c>
      <c r="X5" s="18">
        <f>'Tab-reporting_shock'!X5/'Tab-reporting_baseline'!X5-1</f>
        <v>-1.1316255434635325E-2</v>
      </c>
      <c r="Y5" s="18">
        <f>'Tab-reporting_shock'!Y5/'Tab-reporting_baseline'!Y5-1</f>
        <v>-0.20626621777318077</v>
      </c>
      <c r="Z5" s="18">
        <f>'Tab-reporting_shock'!Z5/'Tab-reporting_baseline'!Z5-1</f>
        <v>-0.37227245647142304</v>
      </c>
      <c r="AA5" s="23"/>
      <c r="AB5" s="30" t="s">
        <v>142</v>
      </c>
      <c r="AC5" s="10" t="s">
        <v>105</v>
      </c>
      <c r="AD5" s="43">
        <f>'Tab-reporting_shock'!AD5-'Tab-reporting_baseline'!AD5</f>
        <v>0</v>
      </c>
      <c r="AE5" s="43">
        <f>'Tab-reporting_shock'!AE5-'Tab-reporting_baseline'!AE5</f>
        <v>-4.7685000000114997E-3</v>
      </c>
      <c r="AF5" s="43">
        <f>'Tab-reporting_shock'!AF5-'Tab-reporting_baseline'!AF5</f>
        <v>-0.12066580000001181</v>
      </c>
      <c r="AG5" s="43">
        <f>'Tab-reporting_shock'!AG5-'Tab-reporting_baseline'!AG5</f>
        <v>-0.29789879999998448</v>
      </c>
      <c r="AH5" s="43">
        <f>'Tab-reporting_shock'!AH5-'Tab-reporting_baseline'!AH5</f>
        <v>-3.2829275999999936</v>
      </c>
      <c r="AI5" s="43">
        <f>'Tab-reporting_shock'!AI5-'Tab-reporting_baseline'!AI5</f>
        <v>-5.5522689000000014</v>
      </c>
      <c r="AJ5" s="10"/>
      <c r="AK5" s="30" t="s">
        <v>142</v>
      </c>
      <c r="AL5" s="10" t="s">
        <v>100</v>
      </c>
      <c r="AM5" s="18">
        <f>'Tab-reporting_shock'!AM5/'Tab-reporting_baseline'!AM5-1</f>
        <v>0</v>
      </c>
      <c r="AN5" s="18">
        <f>'Tab-reporting_shock'!AN5/'Tab-reporting_baseline'!AN5-1</f>
        <v>-7.3159505671438474E-5</v>
      </c>
      <c r="AO5" s="18">
        <f>'Tab-reporting_shock'!AO5/'Tab-reporting_baseline'!AO5-1</f>
        <v>-7.9902290404054721E-4</v>
      </c>
      <c r="AP5" s="18">
        <f>'Tab-reporting_shock'!AP5/'Tab-reporting_baseline'!AP5-1</f>
        <v>-1.2789664281057656E-3</v>
      </c>
      <c r="AQ5" s="18">
        <f>'Tab-reporting_shock'!AQ5/'Tab-reporting_baseline'!AQ5-1</f>
        <v>-1.5253439271331937E-2</v>
      </c>
      <c r="AR5" s="18">
        <f>'Tab-reporting_shock'!AR5/'Tab-reporting_baseline'!AR5-1</f>
        <v>-1.6180091854457124E-2</v>
      </c>
      <c r="AS5" s="10"/>
      <c r="AT5" s="30" t="s">
        <v>142</v>
      </c>
      <c r="AU5" s="10" t="s">
        <v>207</v>
      </c>
      <c r="AV5" s="18">
        <f>'Tab-reporting_shock'!AV5/'Tab-reporting_baseline'!AV5-1</f>
        <v>0</v>
      </c>
      <c r="AW5" s="18">
        <f>'Tab-reporting_shock'!AW5/'Tab-reporting_baseline'!AW5-1</f>
        <v>-7.4549771003296073E-5</v>
      </c>
      <c r="AX5" s="18">
        <f>'Tab-reporting_shock'!AX5/'Tab-reporting_baseline'!AX5-1</f>
        <v>-8.0423513462191121E-4</v>
      </c>
      <c r="AY5" s="18">
        <f>'Tab-reporting_shock'!AY5/'Tab-reporting_baseline'!AY5-1</f>
        <v>-1.2688265769212892E-3</v>
      </c>
      <c r="AZ5" s="18">
        <f>'Tab-reporting_shock'!AZ5/'Tab-reporting_baseline'!AZ5-1</f>
        <v>-1.5785409834707997E-2</v>
      </c>
      <c r="BA5" s="18">
        <f>'Tab-reporting_shock'!BA5/'Tab-reporting_baseline'!BA5-1</f>
        <v>-2.8579631225616797E-2</v>
      </c>
      <c r="BB5" s="10"/>
      <c r="BC5" s="30" t="s">
        <v>142</v>
      </c>
      <c r="BD5" s="10" t="s">
        <v>213</v>
      </c>
      <c r="BE5" s="18">
        <f>'Tab-reporting_shock'!BE5/'Tab-reporting_baseline'!BE5-1</f>
        <v>0</v>
      </c>
      <c r="BF5" s="18">
        <f>'Tab-reporting_shock'!BF5/'Tab-reporting_baseline'!BF5-1</f>
        <v>-2.2711663747188027E-4</v>
      </c>
      <c r="BG5" s="18">
        <f>'Tab-reporting_shock'!BG5/'Tab-reporting_baseline'!BG5-1</f>
        <v>-1.3814230013533546E-3</v>
      </c>
      <c r="BH5" s="18">
        <f>'Tab-reporting_shock'!BH5/'Tab-reporting_baseline'!BH5-1</f>
        <v>-2.1320172243134428E-3</v>
      </c>
      <c r="BI5" s="18">
        <f>'Tab-reporting_shock'!BI5/'Tab-reporting_baseline'!BI5-1</f>
        <v>-2.8647827140333981E-2</v>
      </c>
      <c r="BJ5" s="18">
        <f>'Tab-reporting_shock'!BJ5/'Tab-reporting_baseline'!BJ5-1</f>
        <v>-4.7162665006689641E-2</v>
      </c>
    </row>
    <row r="6" spans="1:62">
      <c r="A6" s="29" t="s">
        <v>300</v>
      </c>
      <c r="B6" s="9" t="s">
        <v>135</v>
      </c>
      <c r="C6" s="18">
        <f>'Tab-reporting_shock'!C6/'Tab-reporting_baseline'!C6-1</f>
        <v>0</v>
      </c>
      <c r="D6" s="18">
        <f>'Tab-reporting_shock'!D6/'Tab-reporting_baseline'!D6-1</f>
        <v>2.2361619747233163E-3</v>
      </c>
      <c r="E6" s="18">
        <f>'Tab-reporting_shock'!E6/'Tab-reporting_baseline'!E6-1</f>
        <v>2.4720643988005442E-3</v>
      </c>
      <c r="F6" s="18">
        <f>'Tab-reporting_shock'!F6/'Tab-reporting_baseline'!F6-1</f>
        <v>1.0295794471295361E-2</v>
      </c>
      <c r="G6" s="18">
        <f>'Tab-reporting_shock'!G6/'Tab-reporting_baseline'!G6-1</f>
        <v>0.88326108930229497</v>
      </c>
      <c r="H6" s="18">
        <f>'Tab-reporting_shock'!H6/'Tab-reporting_baseline'!H6-1</f>
        <v>1.8346633580640996</v>
      </c>
      <c r="I6" s="10"/>
      <c r="J6" s="30" t="s">
        <v>142</v>
      </c>
      <c r="K6" s="9" t="s">
        <v>197</v>
      </c>
      <c r="L6" s="18">
        <f>'Tab-reporting_shock'!L6/'Tab-reporting_baseline'!L6-1</f>
        <v>0</v>
      </c>
      <c r="M6" s="18">
        <f>'Tab-reporting_shock'!M6/'Tab-reporting_baseline'!M6-1</f>
        <v>-2.1201217138457906E-3</v>
      </c>
      <c r="N6" s="18">
        <f>'Tab-reporting_shock'!N6/'Tab-reporting_baseline'!N6-1</f>
        <v>-8.018517420032012E-3</v>
      </c>
      <c r="O6" s="18">
        <f>'Tab-reporting_shock'!O6/'Tab-reporting_baseline'!O6-1</f>
        <v>-1.1517605571325085E-2</v>
      </c>
      <c r="P6" s="18">
        <f>'Tab-reporting_shock'!P6/'Tab-reporting_baseline'!P6-1</f>
        <v>-0.21409939654177434</v>
      </c>
      <c r="Q6" s="18">
        <f>'Tab-reporting_shock'!Q6/'Tab-reporting_baseline'!Q6-1</f>
        <v>-0.39257652537858756</v>
      </c>
      <c r="R6" s="10"/>
      <c r="S6" s="29" t="s">
        <v>148</v>
      </c>
      <c r="T6" s="9" t="s">
        <v>314</v>
      </c>
      <c r="U6" s="18">
        <f>'Tab-reporting_shock'!U6/'Tab-reporting_baseline'!U6-1</f>
        <v>0</v>
      </c>
      <c r="V6" s="18">
        <f>'Tab-reporting_shock'!V6/'Tab-reporting_baseline'!V6-1</f>
        <v>-8.8744755133746134E-3</v>
      </c>
      <c r="W6" s="18">
        <f>'Tab-reporting_shock'!W6/'Tab-reporting_baseline'!W6-1</f>
        <v>-3.2267879810860989E-2</v>
      </c>
      <c r="X6" s="18">
        <f>'Tab-reporting_shock'!X6/'Tab-reporting_baseline'!X6-1</f>
        <v>-6.061031057933608E-2</v>
      </c>
      <c r="Y6" s="18">
        <f>'Tab-reporting_shock'!Y6/'Tab-reporting_baseline'!Y6-1</f>
        <v>-0.48307176535238472</v>
      </c>
      <c r="Z6" s="18">
        <f>'Tab-reporting_shock'!Z6/'Tab-reporting_baseline'!Z6-1</f>
        <v>-0.58356137349102832</v>
      </c>
      <c r="AA6" s="23"/>
      <c r="AB6" s="30" t="s">
        <v>143</v>
      </c>
      <c r="AC6" s="10" t="s">
        <v>106</v>
      </c>
      <c r="AD6" s="43">
        <f>'Tab-reporting_shock'!AD6-'Tab-reporting_baseline'!AD6</f>
        <v>0</v>
      </c>
      <c r="AE6" s="43">
        <f>'Tab-reporting_shock'!AE6-'Tab-reporting_baseline'!AE6</f>
        <v>-1.9468000000188113E-2</v>
      </c>
      <c r="AF6" s="43">
        <f>'Tab-reporting_shock'!AF6-'Tab-reporting_baseline'!AF6</f>
        <v>-0.86178700000004937</v>
      </c>
      <c r="AG6" s="43">
        <f>'Tab-reporting_shock'!AG6-'Tab-reporting_baseline'!AG6</f>
        <v>-1.7447909999998501</v>
      </c>
      <c r="AH6" s="43">
        <f>'Tab-reporting_shock'!AH6-'Tab-reporting_baseline'!AH6</f>
        <v>-16.812840000000051</v>
      </c>
      <c r="AI6" s="43">
        <f>'Tab-reporting_shock'!AI6-'Tab-reporting_baseline'!AI6</f>
        <v>-22.72538499999996</v>
      </c>
      <c r="AJ6" s="10"/>
      <c r="AK6" s="30" t="s">
        <v>143</v>
      </c>
      <c r="AL6" s="10" t="s">
        <v>101</v>
      </c>
      <c r="AM6" s="18">
        <f>'Tab-reporting_shock'!AM6/'Tab-reporting_baseline'!AM6-1</f>
        <v>0</v>
      </c>
      <c r="AN6" s="18">
        <f>'Tab-reporting_shock'!AN6/'Tab-reporting_baseline'!AN6-1</f>
        <v>-6.3710252295456904E-5</v>
      </c>
      <c r="AO6" s="18">
        <f>'Tab-reporting_shock'!AO6/'Tab-reporting_baseline'!AO6-1</f>
        <v>-4.6836713933151586E-4</v>
      </c>
      <c r="AP6" s="18">
        <f>'Tab-reporting_shock'!AP6/'Tab-reporting_baseline'!AP6-1</f>
        <v>-5.5006768209664436E-4</v>
      </c>
      <c r="AQ6" s="18">
        <f>'Tab-reporting_shock'!AQ6/'Tab-reporting_baseline'!AQ6-1</f>
        <v>-4.7044113873991877E-3</v>
      </c>
      <c r="AR6" s="18">
        <f>'Tab-reporting_shock'!AR6/'Tab-reporting_baseline'!AR6-1</f>
        <v>5.6121524422330094E-3</v>
      </c>
      <c r="AS6" s="10"/>
      <c r="AT6" s="30" t="s">
        <v>143</v>
      </c>
      <c r="AU6" s="10" t="s">
        <v>208</v>
      </c>
      <c r="AV6" s="18">
        <f>'Tab-reporting_shock'!AV6/'Tab-reporting_baseline'!AV6-1</f>
        <v>0</v>
      </c>
      <c r="AW6" s="18">
        <f>'Tab-reporting_shock'!AW6/'Tab-reporting_baseline'!AW6-1</f>
        <v>-5.6929756720558444E-5</v>
      </c>
      <c r="AX6" s="18">
        <f>'Tab-reporting_shock'!AX6/'Tab-reporting_baseline'!AX6-1</f>
        <v>-5.5361925659758171E-4</v>
      </c>
      <c r="AY6" s="18">
        <f>'Tab-reporting_shock'!AY6/'Tab-reporting_baseline'!AY6-1</f>
        <v>-7.9667638813862851E-4</v>
      </c>
      <c r="AZ6" s="18">
        <f>'Tab-reporting_shock'!AZ6/'Tab-reporting_baseline'!AZ6-1</f>
        <v>-9.5198417722800466E-3</v>
      </c>
      <c r="BA6" s="18">
        <f>'Tab-reporting_shock'!BA6/'Tab-reporting_baseline'!BA6-1</f>
        <v>-1.3147812261938618E-2</v>
      </c>
      <c r="BB6" s="10"/>
      <c r="BC6" s="30" t="s">
        <v>143</v>
      </c>
      <c r="BD6" s="10" t="s">
        <v>214</v>
      </c>
      <c r="BE6" s="18">
        <f>'Tab-reporting_shock'!BE6/'Tab-reporting_baseline'!BE6-1</f>
        <v>0</v>
      </c>
      <c r="BF6" s="18">
        <f>'Tab-reporting_shock'!BF6/'Tab-reporting_baseline'!BF6-1</f>
        <v>-1.0163495799875299E-4</v>
      </c>
      <c r="BG6" s="18">
        <f>'Tab-reporting_shock'!BG6/'Tab-reporting_baseline'!BG6-1</f>
        <v>-8.7222387800856005E-4</v>
      </c>
      <c r="BH6" s="18">
        <f>'Tab-reporting_shock'!BH6/'Tab-reporting_baseline'!BH6-1</f>
        <v>-1.3176241529193611E-3</v>
      </c>
      <c r="BI6" s="18">
        <f>'Tab-reporting_shock'!BI6/'Tab-reporting_baseline'!BI6-1</f>
        <v>-1.4898249101869543E-2</v>
      </c>
      <c r="BJ6" s="18">
        <f>'Tab-reporting_shock'!BJ6/'Tab-reporting_baseline'!BJ6-1</f>
        <v>-1.9680982075307774E-2</v>
      </c>
    </row>
    <row r="7" spans="1:62">
      <c r="A7" s="29" t="s">
        <v>148</v>
      </c>
      <c r="B7" s="9" t="s">
        <v>136</v>
      </c>
      <c r="C7" s="18">
        <f>'Tab-reporting_shock'!C7/'Tab-reporting_baseline'!C7-1</f>
        <v>0</v>
      </c>
      <c r="D7" s="18">
        <f>'Tab-reporting_shock'!D7/'Tab-reporting_baseline'!D7-1</f>
        <v>-1.054025231082667E-2</v>
      </c>
      <c r="E7" s="18">
        <f>'Tab-reporting_shock'!E7/'Tab-reporting_baseline'!E7-1</f>
        <v>-3.0116487997212116E-2</v>
      </c>
      <c r="F7" s="18">
        <f>'Tab-reporting_shock'!F7/'Tab-reporting_baseline'!F7-1</f>
        <v>-6.7385105858791761E-2</v>
      </c>
      <c r="G7" s="18">
        <f>'Tab-reporting_shock'!G7/'Tab-reporting_baseline'!G7-1</f>
        <v>-0.43146438918538865</v>
      </c>
      <c r="H7" s="18">
        <f>'Tab-reporting_shock'!H7/'Tab-reporting_baseline'!H7-1</f>
        <v>-0.29716346098938051</v>
      </c>
      <c r="I7" s="10"/>
      <c r="J7" s="30" t="s">
        <v>143</v>
      </c>
      <c r="K7" s="9" t="s">
        <v>198</v>
      </c>
      <c r="L7" s="18">
        <f>'Tab-reporting_shock'!L7/'Tab-reporting_baseline'!L7-1</f>
        <v>0</v>
      </c>
      <c r="M7" s="18">
        <f>'Tab-reporting_shock'!M7/'Tab-reporting_baseline'!M7-1</f>
        <v>-3.7309331934882728E-3</v>
      </c>
      <c r="N7" s="18">
        <f>'Tab-reporting_shock'!N7/'Tab-reporting_baseline'!N7-1</f>
        <v>-1.554820425451553E-2</v>
      </c>
      <c r="O7" s="18">
        <f>'Tab-reporting_shock'!O7/'Tab-reporting_baseline'!O7-1</f>
        <v>-2.2934806925504203E-2</v>
      </c>
      <c r="P7" s="18">
        <f>'Tab-reporting_shock'!P7/'Tab-reporting_baseline'!P7-1</f>
        <v>-0.32745331574814174</v>
      </c>
      <c r="Q7" s="18">
        <f>'Tab-reporting_shock'!Q7/'Tab-reporting_baseline'!Q7-1</f>
        <v>-0.52294281034227175</v>
      </c>
      <c r="R7" s="10"/>
      <c r="S7" s="29" t="s">
        <v>159</v>
      </c>
      <c r="T7" s="9" t="s">
        <v>315</v>
      </c>
      <c r="U7" s="18">
        <f>'Tab-reporting_shock'!U7/'Tab-reporting_baseline'!U7-1</f>
        <v>0</v>
      </c>
      <c r="V7" s="18">
        <f>'Tab-reporting_shock'!V7/'Tab-reporting_baseline'!V7-1</f>
        <v>-4.5236024606621905E-3</v>
      </c>
      <c r="W7" s="18">
        <f>'Tab-reporting_shock'!W7/'Tab-reporting_baseline'!W7-1</f>
        <v>-2.1669149854415259E-2</v>
      </c>
      <c r="X7" s="18">
        <f>'Tab-reporting_shock'!X7/'Tab-reporting_baseline'!X7-1</f>
        <v>-2.8130761832534712E-2</v>
      </c>
      <c r="Y7" s="18">
        <f>'Tab-reporting_shock'!Y7/'Tab-reporting_baseline'!Y7-1</f>
        <v>-0.25615153195161888</v>
      </c>
      <c r="Z7" s="18">
        <f>'Tab-reporting_shock'!Z7/'Tab-reporting_baseline'!Z7-1</f>
        <v>-0.39178647180431703</v>
      </c>
      <c r="AA7" s="23"/>
      <c r="AB7" s="30" t="s">
        <v>185</v>
      </c>
      <c r="AC7" s="10" t="s">
        <v>107</v>
      </c>
      <c r="AD7" s="43">
        <f>'Tab-reporting_shock'!AD7-'Tab-reporting_baseline'!AD7</f>
        <v>0</v>
      </c>
      <c r="AE7" s="43">
        <f>'Tab-reporting_shock'!AE7-'Tab-reporting_baseline'!AE7</f>
        <v>-2.4473599999979001E-3</v>
      </c>
      <c r="AF7" s="43">
        <f>'Tab-reporting_shock'!AF7-'Tab-reporting_baseline'!AF7</f>
        <v>-0.18340433999999917</v>
      </c>
      <c r="AG7" s="43">
        <f>'Tab-reporting_shock'!AG7-'Tab-reporting_baseline'!AG7</f>
        <v>-0.33414093000000022</v>
      </c>
      <c r="AH7" s="43">
        <f>'Tab-reporting_shock'!AH7-'Tab-reporting_baseline'!AH7</f>
        <v>-3.3233433500000018</v>
      </c>
      <c r="AI7" s="43">
        <f>'Tab-reporting_shock'!AI7-'Tab-reporting_baseline'!AI7</f>
        <v>-4.4570102399999989</v>
      </c>
      <c r="AJ7" s="10"/>
      <c r="AK7" s="30" t="s">
        <v>185</v>
      </c>
      <c r="AL7" s="10" t="s">
        <v>102</v>
      </c>
      <c r="AM7" s="18">
        <f>'Tab-reporting_shock'!AM7/'Tab-reporting_baseline'!AM7-1</f>
        <v>0</v>
      </c>
      <c r="AN7" s="18">
        <f>'Tab-reporting_shock'!AN7/'Tab-reporting_baseline'!AN7-1</f>
        <v>-2.3945569761563146E-4</v>
      </c>
      <c r="AO7" s="18">
        <f>'Tab-reporting_shock'!AO7/'Tab-reporting_baseline'!AO7-1</f>
        <v>-7.8306087879184139E-3</v>
      </c>
      <c r="AP7" s="18">
        <f>'Tab-reporting_shock'!AP7/'Tab-reporting_baseline'!AP7-1</f>
        <v>-1.4366849374081059E-2</v>
      </c>
      <c r="AQ7" s="18">
        <f>'Tab-reporting_shock'!AQ7/'Tab-reporting_baseline'!AQ7-1</f>
        <v>-0.18402321395961496</v>
      </c>
      <c r="AR7" s="18">
        <f>'Tab-reporting_shock'!AR7/'Tab-reporting_baseline'!AR7-1</f>
        <v>-0.34326990245354283</v>
      </c>
      <c r="AS7" s="10"/>
      <c r="AT7" s="30" t="s">
        <v>185</v>
      </c>
      <c r="AU7" s="10" t="s">
        <v>209</v>
      </c>
      <c r="AV7" s="18">
        <f>'Tab-reporting_shock'!AV7/'Tab-reporting_baseline'!AV7-1</f>
        <v>0</v>
      </c>
      <c r="AW7" s="18">
        <f>'Tab-reporting_shock'!AW7/'Tab-reporting_baseline'!AW7-1</f>
        <v>-2.8594204218213015E-4</v>
      </c>
      <c r="AX7" s="18">
        <f>'Tab-reporting_shock'!AX7/'Tab-reporting_baseline'!AX7-1</f>
        <v>-7.1468482793786148E-3</v>
      </c>
      <c r="AY7" s="18">
        <f>'Tab-reporting_shock'!AY7/'Tab-reporting_baseline'!AY7-1</f>
        <v>-1.0784710716411627E-2</v>
      </c>
      <c r="AZ7" s="18">
        <f>'Tab-reporting_shock'!AZ7/'Tab-reporting_baseline'!AZ7-1</f>
        <v>-0.15049378275429137</v>
      </c>
      <c r="BA7" s="18">
        <f>'Tab-reporting_shock'!BA7/'Tab-reporting_baseline'!BA7-1</f>
        <v>-0.26333048651528446</v>
      </c>
      <c r="BB7" s="10"/>
      <c r="BC7" s="30" t="s">
        <v>185</v>
      </c>
      <c r="BD7" s="10" t="s">
        <v>215</v>
      </c>
      <c r="BE7" s="18">
        <f>'Tab-reporting_shock'!BE7/'Tab-reporting_baseline'!BE7-1</f>
        <v>0</v>
      </c>
      <c r="BF7" s="18">
        <f>'Tab-reporting_shock'!BF7/'Tab-reporting_baseline'!BF7-1</f>
        <v>-2.969367998124639E-4</v>
      </c>
      <c r="BG7" s="18">
        <f>'Tab-reporting_shock'!BG7/'Tab-reporting_baseline'!BG7-1</f>
        <v>-8.4018328070762927E-3</v>
      </c>
      <c r="BH7" s="18">
        <f>'Tab-reporting_shock'!BH7/'Tab-reporting_baseline'!BH7-1</f>
        <v>-1.2778533357373445E-2</v>
      </c>
      <c r="BI7" s="18">
        <f>'Tab-reporting_shock'!BI7/'Tab-reporting_baseline'!BI7-1</f>
        <v>-0.17402033216579527</v>
      </c>
      <c r="BJ7" s="18">
        <f>'Tab-reporting_shock'!BJ7/'Tab-reporting_baseline'!BJ7-1</f>
        <v>-0.30458489986494908</v>
      </c>
    </row>
    <row r="8" spans="1:62">
      <c r="A8" s="29" t="s">
        <v>159</v>
      </c>
      <c r="B8" s="9" t="s">
        <v>137</v>
      </c>
      <c r="C8" s="18">
        <f>'Tab-reporting_shock'!C8/'Tab-reporting_baseline'!C8-1</f>
        <v>0</v>
      </c>
      <c r="D8" s="18">
        <f>'Tab-reporting_shock'!D8/'Tab-reporting_baseline'!D8-1</f>
        <v>-3.2928967698973022E-3</v>
      </c>
      <c r="E8" s="18">
        <f>'Tab-reporting_shock'!E8/'Tab-reporting_baseline'!E8-1</f>
        <v>-1.8209465630122046E-2</v>
      </c>
      <c r="F8" s="18">
        <f>'Tab-reporting_shock'!F8/'Tab-reporting_baseline'!F8-1</f>
        <v>-2.4028526392767868E-2</v>
      </c>
      <c r="G8" s="18">
        <f>'Tab-reporting_shock'!G8/'Tab-reporting_baseline'!G8-1</f>
        <v>-0.23864639041965285</v>
      </c>
      <c r="H8" s="18">
        <f>'Tab-reporting_shock'!H8/'Tab-reporting_baseline'!H8-1</f>
        <v>-0.37636888982303551</v>
      </c>
      <c r="I8" s="10"/>
      <c r="J8" s="30" t="s">
        <v>185</v>
      </c>
      <c r="K8" s="9" t="s">
        <v>199</v>
      </c>
      <c r="L8" s="18">
        <f>'Tab-reporting_shock'!L8/'Tab-reporting_baseline'!L8-1</f>
        <v>0</v>
      </c>
      <c r="M8" s="18">
        <f>'Tab-reporting_shock'!M8/'Tab-reporting_baseline'!M8-1</f>
        <v>-2.6373730617933466E-3</v>
      </c>
      <c r="N8" s="18">
        <f>'Tab-reporting_shock'!N8/'Tab-reporting_baseline'!N8-1</f>
        <v>-1.4173944373234049E-2</v>
      </c>
      <c r="O8" s="18">
        <f>'Tab-reporting_shock'!O8/'Tab-reporting_baseline'!O8-1</f>
        <v>-2.1411797920136366E-2</v>
      </c>
      <c r="P8" s="18">
        <f>'Tab-reporting_shock'!P8/'Tab-reporting_baseline'!P8-1</f>
        <v>-0.32666452152872061</v>
      </c>
      <c r="Q8" s="18">
        <f>'Tab-reporting_shock'!Q8/'Tab-reporting_baseline'!Q8-1</f>
        <v>-0.5525017487161521</v>
      </c>
      <c r="R8" s="10"/>
      <c r="S8" s="30" t="s">
        <v>302</v>
      </c>
      <c r="T8" s="9" t="s">
        <v>201</v>
      </c>
      <c r="U8" s="55">
        <f>'Tab-reporting_shock'!U8/'Tab-reporting_baseline'!U8-1</f>
        <v>0</v>
      </c>
      <c r="V8" s="55">
        <f>'Tab-reporting_shock'!V8/'Tab-reporting_baseline'!V8-1</f>
        <v>-1.1368775171076262E-2</v>
      </c>
      <c r="W8" s="55">
        <f>'Tab-reporting_shock'!W8/'Tab-reporting_baseline'!W8-1</f>
        <v>-2.4453463573894774E-2</v>
      </c>
      <c r="X8" s="55">
        <f>'Tab-reporting_shock'!X8/'Tab-reporting_baseline'!X8-1</f>
        <v>-3.0539477104958412E-2</v>
      </c>
      <c r="Y8" s="55">
        <f>'Tab-reporting_shock'!Y8/'Tab-reporting_baseline'!Y8-1</f>
        <v>-0.41720900572087294</v>
      </c>
      <c r="Z8" s="55">
        <f>'Tab-reporting_shock'!Z8/'Tab-reporting_baseline'!Z8-1</f>
        <v>-0.61595899509666285</v>
      </c>
      <c r="AA8" s="24"/>
      <c r="AB8" s="30" t="s">
        <v>140</v>
      </c>
      <c r="AC8" s="10" t="s">
        <v>108</v>
      </c>
      <c r="AD8" s="43">
        <f>'Tab-reporting_shock'!AD8-'Tab-reporting_baseline'!AD8</f>
        <v>0</v>
      </c>
      <c r="AE8" s="43">
        <f>'Tab-reporting_shock'!AE8-'Tab-reporting_baseline'!AE8</f>
        <v>4.8477359999994363E-3</v>
      </c>
      <c r="AF8" s="43">
        <f>'Tab-reporting_shock'!AF8-'Tab-reporting_baseline'!AF8</f>
        <v>-1.9633900000000537E-2</v>
      </c>
      <c r="AG8" s="43">
        <f>'Tab-reporting_shock'!AG8-'Tab-reporting_baseline'!AG8</f>
        <v>-5.5040259999998398E-2</v>
      </c>
      <c r="AH8" s="43">
        <f>'Tab-reporting_shock'!AH8-'Tab-reporting_baseline'!AH8</f>
        <v>-0.67751278999999975</v>
      </c>
      <c r="AI8" s="43">
        <f>'Tab-reporting_shock'!AI8-'Tab-reporting_baseline'!AI8</f>
        <v>-1.3154937199999992</v>
      </c>
      <c r="AJ8" s="10"/>
      <c r="AK8" s="30" t="s">
        <v>140</v>
      </c>
      <c r="AL8" s="10" t="s">
        <v>103</v>
      </c>
      <c r="AM8" s="18">
        <f>'Tab-reporting_shock'!AM8/'Tab-reporting_baseline'!AM8-1</f>
        <v>0</v>
      </c>
      <c r="AN8" s="18">
        <f>'Tab-reporting_shock'!AN8/'Tab-reporting_baseline'!AN8-1</f>
        <v>1.1689620673289713E-3</v>
      </c>
      <c r="AO8" s="18">
        <f>'Tab-reporting_shock'!AO8/'Tab-reporting_baseline'!AO8-1</f>
        <v>-4.3212303129536167E-4</v>
      </c>
      <c r="AP8" s="18">
        <f>'Tab-reporting_shock'!AP8/'Tab-reporting_baseline'!AP8-1</f>
        <v>-8.7222692353672304E-4</v>
      </c>
      <c r="AQ8" s="18">
        <f>'Tab-reporting_shock'!AQ8/'Tab-reporting_baseline'!AQ8-1</f>
        <v>-1.7492639843737501E-2</v>
      </c>
      <c r="AR8" s="18">
        <f>'Tab-reporting_shock'!AR8/'Tab-reporting_baseline'!AR8-1</f>
        <v>-1.5670416409670374E-2</v>
      </c>
      <c r="AS8" s="10"/>
      <c r="AT8" s="30" t="s">
        <v>140</v>
      </c>
      <c r="AU8" s="10" t="s">
        <v>210</v>
      </c>
      <c r="AV8" s="18">
        <f>'Tab-reporting_shock'!AV8/'Tab-reporting_baseline'!AV8-1</f>
        <v>0</v>
      </c>
      <c r="AW8" s="18">
        <f>'Tab-reporting_shock'!AW8/'Tab-reporting_baseline'!AW8-1</f>
        <v>1.1581107029348559E-2</v>
      </c>
      <c r="AX8" s="18">
        <f>'Tab-reporting_shock'!AX8/'Tab-reporting_baseline'!AX8-1</f>
        <v>3.2171909377391783E-2</v>
      </c>
      <c r="AY8" s="18">
        <f>'Tab-reporting_shock'!AY8/'Tab-reporting_baseline'!AY8-1</f>
        <v>2.9860454666144731E-2</v>
      </c>
      <c r="AZ8" s="18">
        <f>'Tab-reporting_shock'!AZ8/'Tab-reporting_baseline'!AZ8-1</f>
        <v>0.38033875655760041</v>
      </c>
      <c r="BA8" s="18">
        <f>'Tab-reporting_shock'!BA8/'Tab-reporting_baseline'!BA8-1</f>
        <v>0.27383804359216124</v>
      </c>
      <c r="BB8" s="10"/>
      <c r="BC8" s="30" t="s">
        <v>140</v>
      </c>
      <c r="BD8" s="10" t="s">
        <v>216</v>
      </c>
      <c r="BE8" s="18">
        <f>'Tab-reporting_shock'!BE8/'Tab-reporting_baseline'!BE8-1</f>
        <v>0</v>
      </c>
      <c r="BF8" s="18">
        <f>'Tab-reporting_shock'!BF8/'Tab-reporting_baseline'!BF8-1</f>
        <v>-2.8140773378038109E-4</v>
      </c>
      <c r="BG8" s="18">
        <f>'Tab-reporting_shock'!BG8/'Tab-reporting_baseline'!BG8-1</f>
        <v>-7.2708425857423986E-3</v>
      </c>
      <c r="BH8" s="18">
        <f>'Tab-reporting_shock'!BH8/'Tab-reporting_baseline'!BH8-1</f>
        <v>-9.7187105719449551E-3</v>
      </c>
      <c r="BI8" s="18">
        <f>'Tab-reporting_shock'!BI8/'Tab-reporting_baseline'!BI8-1</f>
        <v>-0.13434938570995736</v>
      </c>
      <c r="BJ8" s="18">
        <f>'Tab-reporting_shock'!BJ8/'Tab-reporting_baseline'!BJ8-1</f>
        <v>-0.22239058979874693</v>
      </c>
    </row>
    <row r="9" spans="1:62">
      <c r="A9" s="29" t="s">
        <v>140</v>
      </c>
      <c r="B9" s="9" t="s">
        <v>138</v>
      </c>
      <c r="C9" s="18">
        <f>'Tab-reporting_shock'!C9/'Tab-reporting_baseline'!C9-1</f>
        <v>0</v>
      </c>
      <c r="D9" s="18">
        <f>'Tab-reporting_shock'!D9/'Tab-reporting_baseline'!D9-1</f>
        <v>2.0857540363961036E-5</v>
      </c>
      <c r="E9" s="18">
        <f>'Tab-reporting_shock'!E9/'Tab-reporting_baseline'!E9-1</f>
        <v>-6.2073399613082891E-3</v>
      </c>
      <c r="F9" s="18">
        <f>'Tab-reporting_shock'!F9/'Tab-reporting_baseline'!F9-1</f>
        <v>-8.1146654465509283E-3</v>
      </c>
      <c r="G9" s="18">
        <f>'Tab-reporting_shock'!G9/'Tab-reporting_baseline'!G9-1</f>
        <v>-0.12309328158944932</v>
      </c>
      <c r="H9" s="18">
        <f>'Tab-reporting_shock'!H9/'Tab-reporting_baseline'!H9-1</f>
        <v>-0.21095858477813845</v>
      </c>
      <c r="I9" s="10"/>
      <c r="J9" s="30" t="s">
        <v>140</v>
      </c>
      <c r="K9" s="9" t="s">
        <v>200</v>
      </c>
      <c r="L9" s="18">
        <f>'Tab-reporting_shock'!L9/'Tab-reporting_baseline'!L9-1</f>
        <v>0</v>
      </c>
      <c r="M9" s="18">
        <f>'Tab-reporting_shock'!M9/'Tab-reporting_baseline'!M9-1</f>
        <v>-1.0046957421422364E-3</v>
      </c>
      <c r="N9" s="18">
        <f>'Tab-reporting_shock'!N9/'Tab-reporting_baseline'!N9-1</f>
        <v>-1.0409094463159074E-2</v>
      </c>
      <c r="O9" s="18">
        <f>'Tab-reporting_shock'!O9/'Tab-reporting_baseline'!O9-1</f>
        <v>-1.439960887687064E-2</v>
      </c>
      <c r="P9" s="18">
        <f>'Tab-reporting_shock'!P9/'Tab-reporting_baseline'!P9-1</f>
        <v>-0.19450059519934215</v>
      </c>
      <c r="Q9" s="18">
        <f>'Tab-reporting_shock'!Q9/'Tab-reporting_baseline'!Q9-1</f>
        <v>-0.31054350257276386</v>
      </c>
      <c r="R9" s="10"/>
      <c r="S9" s="29" t="s">
        <v>300</v>
      </c>
      <c r="T9" s="9" t="s">
        <v>307</v>
      </c>
      <c r="U9" s="18">
        <f>'Tab-reporting_shock'!U9/'Tab-reporting_baseline'!U9-1</f>
        <v>0</v>
      </c>
      <c r="V9" s="18">
        <f>'Tab-reporting_shock'!V9/'Tab-reporting_baseline'!V9-1</f>
        <v>-5.0419226862316036E-3</v>
      </c>
      <c r="W9" s="18">
        <f>'Tab-reporting_shock'!W9/'Tab-reporting_baseline'!W9-1</f>
        <v>-1.3445435994270283E-2</v>
      </c>
      <c r="X9" s="18">
        <f>'Tab-reporting_shock'!X9/'Tab-reporting_baseline'!X9-1</f>
        <v>-1.2783902737380282E-2</v>
      </c>
      <c r="Y9" s="18">
        <f>'Tab-reporting_shock'!Y9/'Tab-reporting_baseline'!Y9-1</f>
        <v>-0.3819587061275358</v>
      </c>
      <c r="Z9" s="18">
        <f>'Tab-reporting_shock'!Z9/'Tab-reporting_baseline'!Z9-1</f>
        <v>-0.7898492603632058</v>
      </c>
      <c r="AA9" s="23"/>
      <c r="AB9" s="33" t="s">
        <v>180</v>
      </c>
      <c r="AC9" s="26" t="s">
        <v>97</v>
      </c>
      <c r="AD9" s="44">
        <f>'Tab-reporting_shock'!AD9-'Tab-reporting_baseline'!AD9</f>
        <v>0</v>
      </c>
      <c r="AE9" s="44">
        <f>'Tab-reporting_shock'!AE9-'Tab-reporting_baseline'!AE9</f>
        <v>6.8354999999883148E-2</v>
      </c>
      <c r="AF9" s="44">
        <f>'Tab-reporting_shock'!AF9-'Tab-reporting_baseline'!AF9</f>
        <v>-1.667210999999952</v>
      </c>
      <c r="AG9" s="44">
        <f>'Tab-reporting_shock'!AG9-'Tab-reporting_baseline'!AG9</f>
        <v>-4.0077070000002095</v>
      </c>
      <c r="AH9" s="44">
        <f>'Tab-reporting_shock'!AH9-'Tab-reporting_baseline'!AH9</f>
        <v>-35.884602000000086</v>
      </c>
      <c r="AI9" s="44">
        <f>'Tab-reporting_shock'!AI9-'Tab-reporting_baseline'!AI9</f>
        <v>-42.996137999999519</v>
      </c>
      <c r="AJ9" s="10"/>
      <c r="AK9" s="33" t="s">
        <v>180</v>
      </c>
      <c r="AL9" s="26" t="s">
        <v>98</v>
      </c>
      <c r="AM9" s="40">
        <f>'Tab-reporting_shock'!AM9/'Tab-reporting_baseline'!AM9-1</f>
        <v>0</v>
      </c>
      <c r="AN9" s="40">
        <f>'Tab-reporting_shock'!AN9/'Tab-reporting_baseline'!AN9-1</f>
        <v>1.9048546441302605E-5</v>
      </c>
      <c r="AO9" s="40">
        <f>'Tab-reporting_shock'!AO9/'Tab-reporting_baseline'!AO9-1</f>
        <v>-9.1391598644940952E-4</v>
      </c>
      <c r="AP9" s="40">
        <f>'Tab-reporting_shock'!AP9/'Tab-reporting_baseline'!AP9-1</f>
        <v>-1.4612971086508386E-3</v>
      </c>
      <c r="AQ9" s="40">
        <f>'Tab-reporting_shock'!AQ9/'Tab-reporting_baseline'!AQ9-1</f>
        <v>-1.27589416698346E-2</v>
      </c>
      <c r="AR9" s="40">
        <f>'Tab-reporting_shock'!AR9/'Tab-reporting_baseline'!AR9-1</f>
        <v>-5.6195683967308341E-6</v>
      </c>
      <c r="AS9" s="10"/>
      <c r="AT9" s="33" t="s">
        <v>180</v>
      </c>
      <c r="AU9" s="26" t="s">
        <v>211</v>
      </c>
      <c r="AV9" s="40">
        <f>'Tab-reporting_shock'!AV9/'Tab-reporting_baseline'!AV9-1</f>
        <v>0</v>
      </c>
      <c r="AW9" s="40">
        <f>'Tab-reporting_shock'!AW9/'Tab-reporting_baseline'!AW9-1</f>
        <v>2.8623591321164099E-5</v>
      </c>
      <c r="AX9" s="40">
        <f>'Tab-reporting_shock'!AX9/'Tab-reporting_baseline'!AX9-1</f>
        <v>-4.9504884172146824E-4</v>
      </c>
      <c r="AY9" s="40">
        <f>'Tab-reporting_shock'!AY9/'Tab-reporting_baseline'!AY9-1</f>
        <v>-7.6149727545815615E-4</v>
      </c>
      <c r="AZ9" s="40">
        <f>'Tab-reporting_shock'!AZ9/'Tab-reporting_baseline'!AZ9-1</f>
        <v>-9.8621036605466283E-3</v>
      </c>
      <c r="BA9" s="40">
        <f>'Tab-reporting_shock'!BA9/'Tab-reporting_baseline'!BA9-1</f>
        <v>-1.6971912929616861E-2</v>
      </c>
      <c r="BB9" s="10"/>
      <c r="BC9" s="33" t="s">
        <v>180</v>
      </c>
      <c r="BD9" s="26" t="s">
        <v>217</v>
      </c>
      <c r="BE9" s="40">
        <f>'Tab-reporting_shock'!BE9/'Tab-reporting_baseline'!BE9-1</f>
        <v>0</v>
      </c>
      <c r="BF9" s="40">
        <f>'Tab-reporting_shock'!BF9/'Tab-reporting_baseline'!BF9-1</f>
        <v>-1.1727846119802265E-4</v>
      </c>
      <c r="BG9" s="40">
        <f>'Tab-reporting_shock'!BG9/'Tab-reporting_baseline'!BG9-1</f>
        <v>-1.4734770815403309E-3</v>
      </c>
      <c r="BH9" s="40">
        <f>'Tab-reporting_shock'!BH9/'Tab-reporting_baseline'!BH9-1</f>
        <v>-2.3358670061114362E-3</v>
      </c>
      <c r="BI9" s="40">
        <f>'Tab-reporting_shock'!BI9/'Tab-reporting_baseline'!BI9-1</f>
        <v>-2.6321869641713791E-2</v>
      </c>
      <c r="BJ9" s="40">
        <f>'Tab-reporting_shock'!BJ9/'Tab-reporting_baseline'!BJ9-1</f>
        <v>-3.7038655005633969E-2</v>
      </c>
    </row>
    <row r="10" spans="1:62">
      <c r="A10" s="16" t="s">
        <v>257</v>
      </c>
      <c r="B10" s="9" t="s">
        <v>191</v>
      </c>
      <c r="C10" s="18">
        <f>'Tab-reporting_shock'!C10/'Tab-reporting_baseline'!C10-1</f>
        <v>0</v>
      </c>
      <c r="D10" s="18">
        <f>'Tab-reporting_shock'!D10/'Tab-reporting_baseline'!D10-1</f>
        <v>-4.1669080066472075E-3</v>
      </c>
      <c r="E10" s="18">
        <f>'Tab-reporting_shock'!E10/'Tab-reporting_baseline'!E10-1</f>
        <v>-1.4921378312415468E-2</v>
      </c>
      <c r="F10" s="18">
        <f>'Tab-reporting_shock'!F10/'Tab-reporting_baseline'!F10-1</f>
        <v>-2.3065477733159923E-2</v>
      </c>
      <c r="G10" s="18">
        <f>'Tab-reporting_shock'!G10/'Tab-reporting_baseline'!G10-1</f>
        <v>-0.29591706560744968</v>
      </c>
      <c r="H10" s="18">
        <f>'Tab-reporting_shock'!H10/'Tab-reporting_baseline'!H10-1</f>
        <v>-0.45896861920916876</v>
      </c>
      <c r="I10" s="10"/>
      <c r="J10" s="31" t="s">
        <v>144</v>
      </c>
      <c r="K10" s="9" t="s">
        <v>201</v>
      </c>
      <c r="L10" s="18">
        <f>'Tab-reporting_shock'!L10/'Tab-reporting_baseline'!L10-1</f>
        <v>0</v>
      </c>
      <c r="M10" s="18">
        <f>'Tab-reporting_shock'!M10/'Tab-reporting_baseline'!M10-1</f>
        <v>-1.1368775171076262E-2</v>
      </c>
      <c r="N10" s="18">
        <f>'Tab-reporting_shock'!N10/'Tab-reporting_baseline'!N10-1</f>
        <v>-2.4453463573894774E-2</v>
      </c>
      <c r="O10" s="18">
        <f>'Tab-reporting_shock'!O10/'Tab-reporting_baseline'!O10-1</f>
        <v>-3.0539477104958412E-2</v>
      </c>
      <c r="P10" s="18">
        <f>'Tab-reporting_shock'!P10/'Tab-reporting_baseline'!P10-1</f>
        <v>-0.41720900572087294</v>
      </c>
      <c r="Q10" s="18">
        <f>'Tab-reporting_shock'!Q10/'Tab-reporting_baseline'!Q10-1</f>
        <v>-0.61595899509666285</v>
      </c>
      <c r="R10" s="10"/>
      <c r="S10" s="29" t="s">
        <v>148</v>
      </c>
      <c r="T10" s="9" t="s">
        <v>316</v>
      </c>
      <c r="U10" s="18">
        <f>'Tab-reporting_shock'!U10/'Tab-reporting_baseline'!U10-1</f>
        <v>0</v>
      </c>
      <c r="V10" s="18">
        <f>'Tab-reporting_shock'!V10/'Tab-reporting_baseline'!V10-1</f>
        <v>-2.1231891115710444E-2</v>
      </c>
      <c r="W10" s="18">
        <f>'Tab-reporting_shock'!W10/'Tab-reporting_baseline'!W10-1</f>
        <v>-4.3024214061898935E-2</v>
      </c>
      <c r="X10" s="18">
        <f>'Tab-reporting_shock'!X10/'Tab-reporting_baseline'!X10-1</f>
        <v>-7.3472825412934095E-2</v>
      </c>
      <c r="Y10" s="18">
        <f>'Tab-reporting_shock'!Y10/'Tab-reporting_baseline'!Y10-1</f>
        <v>-0.61717724969480425</v>
      </c>
      <c r="Z10" s="18">
        <f>'Tab-reporting_shock'!Z10/'Tab-reporting_baseline'!Z10-1</f>
        <v>-0.52357822308422275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6.5">
      <c r="A11" s="21" t="s">
        <v>284</v>
      </c>
      <c r="B11" s="21"/>
      <c r="C11" s="40">
        <f>'Tab-reporting_shock'!C11/'Tab-reporting_baseline'!C11-1</f>
        <v>0</v>
      </c>
      <c r="D11" s="40">
        <f>'Tab-reporting_shock'!D11/'Tab-reporting_baseline'!D11-1</f>
        <v>-3.1895094878172658E-3</v>
      </c>
      <c r="E11" s="40">
        <f>'Tab-reporting_shock'!E11/'Tab-reporting_baseline'!E11-1</f>
        <v>-1.4341025135700236E-2</v>
      </c>
      <c r="F11" s="40">
        <f>'Tab-reporting_shock'!F11/'Tab-reporting_baseline'!F11-1</f>
        <v>-2.1238959102845012E-2</v>
      </c>
      <c r="G11" s="40">
        <f>'Tab-reporting_shock'!G11/'Tab-reporting_baseline'!G11-1</f>
        <v>-0.23607539974898906</v>
      </c>
      <c r="H11" s="40">
        <f>'Tab-reporting_shock'!H11/'Tab-reporting_baseline'!H11-1</f>
        <v>-0.36429793480187644</v>
      </c>
      <c r="I11" s="10"/>
      <c r="J11" s="21" t="s">
        <v>182</v>
      </c>
      <c r="K11" s="26" t="s">
        <v>202</v>
      </c>
      <c r="L11" s="40">
        <f>'Tab-reporting_shock'!L11/'Tab-reporting_baseline'!L11-1</f>
        <v>0</v>
      </c>
      <c r="M11" s="40">
        <f>'Tab-reporting_shock'!M11/'Tab-reporting_baseline'!M11-1</f>
        <v>-6.4357630336123739E-3</v>
      </c>
      <c r="N11" s="40">
        <f>'Tab-reporting_shock'!N11/'Tab-reporting_baseline'!N11-1</f>
        <v>-2.2205174462409771E-2</v>
      </c>
      <c r="O11" s="40">
        <f>'Tab-reporting_shock'!O11/'Tab-reporting_baseline'!O11-1</f>
        <v>-3.201342297339449E-2</v>
      </c>
      <c r="P11" s="40">
        <f>'Tab-reporting_shock'!P11/'Tab-reporting_baseline'!P11-1</f>
        <v>-0.31992280601131218</v>
      </c>
      <c r="Q11" s="40">
        <f>'Tab-reporting_shock'!Q11/'Tab-reporting_baseline'!Q11-1</f>
        <v>-0.45673232376664474</v>
      </c>
      <c r="R11" s="10"/>
      <c r="S11" s="52" t="s">
        <v>159</v>
      </c>
      <c r="T11" s="26" t="s">
        <v>317</v>
      </c>
      <c r="U11" s="56">
        <f>'Tab-reporting_shock'!U11/'Tab-reporting_baseline'!U11-1</f>
        <v>0</v>
      </c>
      <c r="V11" s="56">
        <f>'Tab-reporting_shock'!V11/'Tab-reporting_baseline'!V11-1</f>
        <v>-5.7855387474565756E-3</v>
      </c>
      <c r="W11" s="56">
        <f>'Tab-reporting_shock'!W11/'Tab-reporting_baseline'!W11-1</f>
        <v>-1.0320504053307977E-2</v>
      </c>
      <c r="X11" s="56">
        <f>'Tab-reporting_shock'!X11/'Tab-reporting_baseline'!X11-1</f>
        <v>-6.6928732823717807E-3</v>
      </c>
      <c r="Y11" s="56">
        <f>'Tab-reporting_shock'!Y11/'Tab-reporting_baseline'!Y11-1</f>
        <v>-0.11471040066498361</v>
      </c>
      <c r="Z11" s="56">
        <f>'Tab-reporting_shock'!Z11/'Tab-reporting_baseline'!Z11-1</f>
        <v>-0.14837536705008902</v>
      </c>
      <c r="AA11" s="23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6.5">
      <c r="A12" s="16" t="s">
        <v>258</v>
      </c>
      <c r="B12" s="9" t="s">
        <v>192</v>
      </c>
      <c r="C12" s="18">
        <f>'Tab-reporting_shock'!C12/'Tab-reporting_baseline'!C12-1</f>
        <v>0</v>
      </c>
      <c r="D12" s="18">
        <f>'Tab-reporting_shock'!D12/'Tab-reporting_baseline'!D12-1</f>
        <v>-2.7676954404775023E-3</v>
      </c>
      <c r="E12" s="18">
        <f>'Tab-reporting_shock'!E12/'Tab-reporting_baseline'!E12-1</f>
        <v>-1.5652003948404491E-2</v>
      </c>
      <c r="F12" s="18">
        <f>'Tab-reporting_shock'!F12/'Tab-reporting_baseline'!F12-1</f>
        <v>-2.2978368216812539E-2</v>
      </c>
      <c r="G12" s="18">
        <f>'Tab-reporting_shock'!G12/'Tab-reporting_baseline'!G12-1</f>
        <v>-0.24027830782030335</v>
      </c>
      <c r="H12" s="18">
        <f>'Tab-reporting_shock'!H12/'Tab-reporting_baseline'!H12-1</f>
        <v>-0.37322015777059869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55">
        <f>'Tab-reporting_shock'!U12/'Tab-reporting_baseline'!U12-1</f>
        <v>0</v>
      </c>
      <c r="V12" s="55">
        <f>'Tab-reporting_shock'!V12/'Tab-reporting_baseline'!V12-1</f>
        <v>-6.4357630336123739E-3</v>
      </c>
      <c r="W12" s="55">
        <f>'Tab-reporting_shock'!W12/'Tab-reporting_baseline'!W12-1</f>
        <v>-2.2205174462409771E-2</v>
      </c>
      <c r="X12" s="55">
        <f>'Tab-reporting_shock'!X12/'Tab-reporting_baseline'!X12-1</f>
        <v>-3.201342297339449E-2</v>
      </c>
      <c r="Y12" s="55">
        <f>'Tab-reporting_shock'!Y12/'Tab-reporting_baseline'!Y12-1</f>
        <v>-0.31992280601131218</v>
      </c>
      <c r="Z12" s="55">
        <f>'Tab-reporting_shock'!Z12/'Tab-reporting_baseline'!Z12-1</f>
        <v>-0.45673232376664474</v>
      </c>
      <c r="AA12" s="24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18">
        <f>'Tab-reporting_shock'!C13/'Tab-reporting_baseline'!C13-1</f>
        <v>0</v>
      </c>
      <c r="D13" s="18">
        <f>'Tab-reporting_shock'!D13/'Tab-reporting_baseline'!D13-1</f>
        <v>-9.2861301828428555E-3</v>
      </c>
      <c r="E13" s="18">
        <f>'Tab-reporting_shock'!E13/'Tab-reporting_baseline'!E13-1</f>
        <v>-3.7041984538675465E-2</v>
      </c>
      <c r="F13" s="18">
        <f>'Tab-reporting_shock'!F13/'Tab-reporting_baseline'!F13-1</f>
        <v>-5.525714904872947E-2</v>
      </c>
      <c r="G13" s="18">
        <f>'Tab-reporting_shock'!G13/'Tab-reporting_baseline'!G13-1</f>
        <v>-0.39812304822860911</v>
      </c>
      <c r="H13" s="18">
        <f>'Tab-reporting_shock'!H13/'Tab-reporting_baseline'!H13-1</f>
        <v>-0.52226987226359056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18">
        <f>'Tab-reporting_shock'!U13/'Tab-reporting_baseline'!U13-1</f>
        <v>0</v>
      </c>
      <c r="V13" s="18">
        <f>'Tab-reporting_shock'!V13/'Tab-reporting_baseline'!V13-1</f>
        <v>-3.3258688969554084E-3</v>
      </c>
      <c r="W13" s="18">
        <f>'Tab-reporting_shock'!W13/'Tab-reporting_baseline'!W13-1</f>
        <v>-9.6124380860799219E-3</v>
      </c>
      <c r="X13" s="18">
        <f>'Tab-reporting_shock'!X13/'Tab-reporting_baseline'!X13-1</f>
        <v>-1.2018441013431524E-2</v>
      </c>
      <c r="Y13" s="18">
        <f>'Tab-reporting_shock'!Y13/'Tab-reporting_baseline'!Y13-1</f>
        <v>-0.29351458708770206</v>
      </c>
      <c r="Z13" s="18">
        <f>'Tab-reporting_shock'!Z13/'Tab-reporting_baseline'!Z13-1</f>
        <v>-0.57061882184153401</v>
      </c>
      <c r="AA13" s="23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18">
        <f>'Tab-reporting_shock'!C14/'Tab-reporting_baseline'!C14-1</f>
        <v>0</v>
      </c>
      <c r="D14" s="18">
        <f>'Tab-reporting_shock'!D14/'Tab-reporting_baseline'!D14-1</f>
        <v>-2.0287976200712432E-3</v>
      </c>
      <c r="E14" s="18">
        <f>'Tab-reporting_shock'!E14/'Tab-reporting_baseline'!E14-1</f>
        <v>-8.4205330398118283E-3</v>
      </c>
      <c r="F14" s="18">
        <f>'Tab-reporting_shock'!F14/'Tab-reporting_baseline'!F14-1</f>
        <v>-1.2464395563293929E-2</v>
      </c>
      <c r="G14" s="18">
        <f>'Tab-reporting_shock'!G14/'Tab-reporting_baseline'!G14-1</f>
        <v>-0.21520896682958146</v>
      </c>
      <c r="H14" s="18">
        <f>'Tab-reporting_shock'!H14/'Tab-reporting_baseline'!H14-1</f>
        <v>-0.38683113255811574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18">
        <f>'Tab-reporting_shock'!U14/'Tab-reporting_baseline'!U14-1</f>
        <v>0</v>
      </c>
      <c r="V14" s="18">
        <f>'Tab-reporting_shock'!V14/'Tab-reporting_baseline'!V14-1</f>
        <v>-1.2440409061192481E-2</v>
      </c>
      <c r="W14" s="18">
        <f>'Tab-reporting_shock'!W14/'Tab-reporting_baseline'!W14-1</f>
        <v>-3.4722397888954037E-2</v>
      </c>
      <c r="X14" s="18">
        <f>'Tab-reporting_shock'!X14/'Tab-reporting_baseline'!X14-1</f>
        <v>-6.387962825347715E-2</v>
      </c>
      <c r="Y14" s="18">
        <f>'Tab-reporting_shock'!Y14/'Tab-reporting_baseline'!Y14-1</f>
        <v>-0.51459861024037823</v>
      </c>
      <c r="Z14" s="18">
        <f>'Tab-reporting_shock'!Z14/'Tab-reporting_baseline'!Z14-1</f>
        <v>-0.56858779170085982</v>
      </c>
      <c r="AA14" s="23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18">
        <f>'Tab-reporting_shock'!C15/'Tab-reporting_baseline'!C15-1</f>
        <v>0</v>
      </c>
      <c r="D15" s="18">
        <f>'Tab-reporting_shock'!D15/'Tab-reporting_baseline'!D15-1</f>
        <v>-2.6293141547678589E-3</v>
      </c>
      <c r="E15" s="18">
        <f>'Tab-reporting_shock'!E15/'Tab-reporting_baseline'!E15-1</f>
        <v>-1.3576308151878269E-2</v>
      </c>
      <c r="F15" s="18">
        <f>'Tab-reporting_shock'!F15/'Tab-reporting_baseline'!F15-1</f>
        <v>-2.0137062621228607E-2</v>
      </c>
      <c r="G15" s="18">
        <f>'Tab-reporting_shock'!G15/'Tab-reporting_baseline'!G15-1</f>
        <v>-0.26607502877440548</v>
      </c>
      <c r="H15" s="18">
        <f>'Tab-reporting_shock'!H15/'Tab-reporting_baseline'!H15-1</f>
        <v>-0.42579476716100551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6">
        <f>'Tab-reporting_shock'!U15/'Tab-reporting_baseline'!U15-1</f>
        <v>0</v>
      </c>
      <c r="V15" s="56">
        <f>'Tab-reporting_shock'!V15/'Tab-reporting_baseline'!V15-1</f>
        <v>-4.5821229201903346E-3</v>
      </c>
      <c r="W15" s="56">
        <f>'Tab-reporting_shock'!W15/'Tab-reporting_baseline'!W15-1</f>
        <v>-2.1231247398235564E-2</v>
      </c>
      <c r="X15" s="56">
        <f>'Tab-reporting_shock'!X15/'Tab-reporting_baseline'!X15-1</f>
        <v>-2.7316979164253685E-2</v>
      </c>
      <c r="Y15" s="56">
        <f>'Tab-reporting_shock'!Y15/'Tab-reporting_baseline'!Y15-1</f>
        <v>-0.25043506663156956</v>
      </c>
      <c r="Z15" s="56">
        <f>'Tab-reporting_shock'!Z15/'Tab-reporting_baseline'!Z15-1</f>
        <v>-0.38093374623103171</v>
      </c>
      <c r="AA15" s="23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18">
        <f>'Tab-reporting_shock'!C16/'Tab-reporting_baseline'!C16-1</f>
        <v>0</v>
      </c>
      <c r="D16" s="18">
        <f>'Tab-reporting_shock'!D16/'Tab-reporting_baseline'!D16-1</f>
        <v>-3.3519570822426736E-4</v>
      </c>
      <c r="E16" s="18">
        <f>'Tab-reporting_shock'!E16/'Tab-reporting_baseline'!E16-1</f>
        <v>-1.0125288066002547E-2</v>
      </c>
      <c r="F16" s="18">
        <f>'Tab-reporting_shock'!F16/'Tab-reporting_baseline'!F16-1</f>
        <v>-1.5097045218365635E-2</v>
      </c>
      <c r="G16" s="18">
        <f>'Tab-reporting_shock'!G16/'Tab-reporting_baseline'!G16-1</f>
        <v>-0.19739080600814563</v>
      </c>
      <c r="H16" s="18">
        <f>'Tab-reporting_shock'!H16/'Tab-reporting_baseline'!H16-1</f>
        <v>-0.34285339797797243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18">
        <f>'Tab-reporting_shock'!C17/'Tab-reporting_baseline'!C17-1</f>
        <v>0</v>
      </c>
      <c r="D17" s="18">
        <f>'Tab-reporting_shock'!D17/'Tab-reporting_baseline'!D17-1</f>
        <v>-9.5426350764282741E-4</v>
      </c>
      <c r="E17" s="18">
        <f>'Tab-reporting_shock'!E17/'Tab-reporting_baseline'!E17-1</f>
        <v>-1.0233510492657083E-2</v>
      </c>
      <c r="F17" s="18">
        <f>'Tab-reporting_shock'!F17/'Tab-reporting_baseline'!F17-1</f>
        <v>-1.4067004535069483E-2</v>
      </c>
      <c r="G17" s="18">
        <f>'Tab-reporting_shock'!G17/'Tab-reporting_baseline'!G17-1</f>
        <v>-0.19146459622341228</v>
      </c>
      <c r="H17" s="18">
        <f>'Tab-reporting_shock'!H17/'Tab-reporting_baseline'!H17-1</f>
        <v>-0.30762850370063255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18">
        <f>'Tab-reporting_shock'!C18/'Tab-reporting_baseline'!C18-1</f>
        <v>0</v>
      </c>
      <c r="D18" s="18">
        <f>'Tab-reporting_shock'!D18/'Tab-reporting_baseline'!D18-1</f>
        <v>-9.1066701792079652E-3</v>
      </c>
      <c r="E18" s="18">
        <f>'Tab-reporting_shock'!E18/'Tab-reporting_baseline'!E18-1</f>
        <v>-1.8120176214847961E-2</v>
      </c>
      <c r="F18" s="18">
        <f>'Tab-reporting_shock'!F18/'Tab-reporting_baseline'!F18-1</f>
        <v>-2.3345957978047838E-2</v>
      </c>
      <c r="G18" s="18">
        <f>'Tab-reporting_shock'!G18/'Tab-reporting_baseline'!G18-1</f>
        <v>-0.32178451689690091</v>
      </c>
      <c r="H18" s="18">
        <f>'Tab-reporting_shock'!H18/'Tab-reporting_baseline'!H18-1</f>
        <v>-0.45092996540933783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18">
        <f>'Tab-reporting_shock'!C19/'Tab-reporting_baseline'!C19-1</f>
        <v>0</v>
      </c>
      <c r="D19" s="18">
        <f>'Tab-reporting_shock'!D19/'Tab-reporting_baseline'!D19-1</f>
        <v>-1.4313597247239684E-5</v>
      </c>
      <c r="E19" s="18">
        <f>'Tab-reporting_shock'!E19/'Tab-reporting_baseline'!E19-1</f>
        <v>-1.7087288836026282E-4</v>
      </c>
      <c r="F19" s="18">
        <f>'Tab-reporting_shock'!F19/'Tab-reporting_baseline'!F19-1</f>
        <v>-3.5119195623001254E-4</v>
      </c>
      <c r="G19" s="18">
        <f>'Tab-reporting_shock'!G19/'Tab-reporting_baseline'!G19-1</f>
        <v>-7.6628964114437981E-3</v>
      </c>
      <c r="H19" s="18">
        <f>'Tab-reporting_shock'!H19/'Tab-reporting_baseline'!H19-1</f>
        <v>-1.9909026086787796E-2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18">
        <f>'Tab-reporting_shock'!C20/'Tab-reporting_baseline'!C20-1</f>
        <v>0</v>
      </c>
      <c r="D20" s="18">
        <f>'Tab-reporting_shock'!D20/'Tab-reporting_baseline'!D20-1</f>
        <v>5.251718948606765E-8</v>
      </c>
      <c r="E20" s="18">
        <f>'Tab-reporting_shock'!E20/'Tab-reporting_baseline'!E20-1</f>
        <v>-4.8693193810400714E-8</v>
      </c>
      <c r="F20" s="18">
        <f>'Tab-reporting_shock'!F20/'Tab-reporting_baseline'!F20-1</f>
        <v>-4.4302365109771813E-8</v>
      </c>
      <c r="G20" s="18">
        <f>'Tab-reporting_shock'!G20/'Tab-reporting_baseline'!G20-1</f>
        <v>1.1001841726532291E-7</v>
      </c>
      <c r="H20" s="18">
        <f>'Tab-reporting_shock'!H20/'Tab-reporting_baseline'!H20-1</f>
        <v>-1.8214302088814804E-7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40">
        <f>'Tab-reporting_shock'!C21/'Tab-reporting_baseline'!C21-1</f>
        <v>0</v>
      </c>
      <c r="D21" s="40">
        <f>'Tab-reporting_shock'!D21/'Tab-reporting_baseline'!D21-1</f>
        <v>-3.1895094878172658E-3</v>
      </c>
      <c r="E21" s="40">
        <f>'Tab-reporting_shock'!E21/'Tab-reporting_baseline'!E21-1</f>
        <v>-1.4341025135700236E-2</v>
      </c>
      <c r="F21" s="40">
        <f>'Tab-reporting_shock'!F21/'Tab-reporting_baseline'!F21-1</f>
        <v>-2.1238959102845012E-2</v>
      </c>
      <c r="G21" s="40">
        <f>'Tab-reporting_shock'!G21/'Tab-reporting_baseline'!G21-1</f>
        <v>-0.23607539974898906</v>
      </c>
      <c r="H21" s="40">
        <f>'Tab-reporting_shock'!H21/'Tab-reporting_baseline'!H21-1</f>
        <v>-0.36429793480187644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288</v>
      </c>
      <c r="B22" s="9"/>
      <c r="C22" s="40">
        <f>'Tab-reporting_shock'!C22/'Tab-reporting_baseline'!C22-1</f>
        <v>0</v>
      </c>
      <c r="D22" s="40">
        <f>'Tab-reporting_shock'!D22/'Tab-reporting_baseline'!D22-1</f>
        <v>-7.8853725662084706E-3</v>
      </c>
      <c r="E22" s="40">
        <f>'Tab-reporting_shock'!E22/'Tab-reporting_baseline'!E22-1</f>
        <v>-2.6522634540380063E-2</v>
      </c>
      <c r="F22" s="40">
        <f>'Tab-reporting_shock'!F22/'Tab-reporting_baseline'!F22-1</f>
        <v>-3.7335256772219383E-2</v>
      </c>
      <c r="G22" s="40">
        <f>'Tab-reporting_shock'!G22/'Tab-reporting_baseline'!G22-1</f>
        <v>-0.34462046191423579</v>
      </c>
      <c r="H22" s="40">
        <f>'Tab-reporting_shock'!H22/'Tab-reporting_baseline'!H22-1</f>
        <v>-0.47795365432739922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8"/>
      <c r="D23" s="88"/>
      <c r="E23" s="88"/>
      <c r="F23" s="88"/>
      <c r="G23" s="88"/>
      <c r="H23" s="88"/>
      <c r="I23" s="10"/>
      <c r="J23" s="16"/>
      <c r="K23" s="7"/>
      <c r="L23" s="91"/>
      <c r="M23" s="91"/>
      <c r="N23" s="91"/>
      <c r="O23" s="91"/>
      <c r="P23" s="91"/>
      <c r="Q23" s="91"/>
      <c r="R23" s="10"/>
      <c r="S23" s="10"/>
      <c r="T23" s="10"/>
      <c r="U23" s="10"/>
      <c r="V23" s="10"/>
      <c r="W23" s="10"/>
      <c r="X23" s="10"/>
      <c r="Y23" s="10"/>
      <c r="Z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75">
      <c r="A24" s="9"/>
      <c r="B24" s="9"/>
      <c r="C24" s="85" t="s">
        <v>0</v>
      </c>
      <c r="D24" s="86"/>
      <c r="E24" s="86"/>
      <c r="F24" s="86"/>
      <c r="G24" s="86"/>
      <c r="H24" s="87"/>
      <c r="I24" s="15"/>
      <c r="J24" s="9"/>
      <c r="K24" s="9"/>
      <c r="L24" s="85" t="s">
        <v>0</v>
      </c>
      <c r="M24" s="86"/>
      <c r="N24" s="86"/>
      <c r="O24" s="86"/>
      <c r="P24" s="86"/>
      <c r="Q24" s="87"/>
      <c r="R24" s="10"/>
      <c r="S24" s="9"/>
      <c r="T24" s="9"/>
      <c r="U24" s="85" t="s">
        <v>0</v>
      </c>
      <c r="V24" s="86"/>
      <c r="W24" s="86"/>
      <c r="X24" s="86"/>
      <c r="Y24" s="86"/>
      <c r="Z24" s="87"/>
      <c r="AA24" s="50"/>
      <c r="AB24" s="9"/>
      <c r="AC24" s="9"/>
      <c r="AD24" s="85" t="s">
        <v>0</v>
      </c>
      <c r="AE24" s="86"/>
      <c r="AF24" s="86"/>
      <c r="AG24" s="86"/>
      <c r="AH24" s="86"/>
      <c r="AI24" s="87"/>
      <c r="AJ24" s="10"/>
      <c r="AK24" s="9"/>
      <c r="AL24" s="9"/>
      <c r="AM24" s="85" t="s">
        <v>0</v>
      </c>
      <c r="AN24" s="86"/>
      <c r="AO24" s="86"/>
      <c r="AP24" s="86"/>
      <c r="AQ24" s="86"/>
      <c r="AR24" s="87"/>
      <c r="AS24" s="10"/>
      <c r="AT24" s="9"/>
      <c r="AU24" s="9"/>
      <c r="AV24" s="85" t="s">
        <v>0</v>
      </c>
      <c r="AW24" s="86"/>
      <c r="AX24" s="86"/>
      <c r="AY24" s="86"/>
      <c r="AZ24" s="86"/>
      <c r="BA24" s="87"/>
      <c r="BB24" s="10"/>
      <c r="BC24" s="9"/>
      <c r="BD24" s="9"/>
      <c r="BE24" s="85" t="s">
        <v>0</v>
      </c>
      <c r="BF24" s="86"/>
      <c r="BG24" s="86"/>
      <c r="BH24" s="86"/>
      <c r="BI24" s="86"/>
      <c r="BJ24" s="87"/>
    </row>
    <row r="25" spans="1:62" ht="20.100000000000001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286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15" customHeight="1">
      <c r="A26" s="20" t="s">
        <v>265</v>
      </c>
      <c r="B26" s="9" t="s">
        <v>134</v>
      </c>
      <c r="C26" s="18">
        <f>'Tab-reporting_shock'!C26/'Tab-reporting_baseline'!C26-1</f>
        <v>0</v>
      </c>
      <c r="D26" s="18">
        <f>'Tab-reporting_shock'!D26/'Tab-reporting_baseline'!D26-1</f>
        <v>3.6691630316276758E-6</v>
      </c>
      <c r="E26" s="18">
        <f>'Tab-reporting_shock'!E26/'Tab-reporting_baseline'!E26-1</f>
        <v>9.1127232082488518E-6</v>
      </c>
      <c r="F26" s="18">
        <f>'Tab-reporting_shock'!F26/'Tab-reporting_baseline'!F26-1</f>
        <v>9.1149326186812374E-6</v>
      </c>
      <c r="G26" s="18">
        <f>'Tab-reporting_shock'!G26/'Tab-reporting_baseline'!G26-1</f>
        <v>9.5067253143676922E-5</v>
      </c>
      <c r="H26" s="18">
        <f>'Tab-reporting_shock'!H26/'Tab-reporting_baseline'!H26-1</f>
        <v>-1.6060480281965273E-4</v>
      </c>
      <c r="I26" s="23"/>
      <c r="J26" s="16" t="s">
        <v>176</v>
      </c>
      <c r="K26" s="9"/>
      <c r="L26" s="18">
        <f t="shared" ref="L26:Q33" si="0">L4</f>
        <v>0</v>
      </c>
      <c r="M26" s="18">
        <f t="shared" si="0"/>
        <v>-5.1444341447562936E-3</v>
      </c>
      <c r="N26" s="18">
        <f t="shared" si="0"/>
        <v>-2.1839114561646888E-2</v>
      </c>
      <c r="O26" s="18">
        <f t="shared" si="0"/>
        <v>-3.235632880010153E-2</v>
      </c>
      <c r="P26" s="18">
        <f t="shared" si="0"/>
        <v>-0.29754943037784887</v>
      </c>
      <c r="Q26" s="18">
        <f t="shared" si="0"/>
        <v>-0.42335015034791879</v>
      </c>
      <c r="R26" s="10"/>
      <c r="S26" s="16" t="s">
        <v>312</v>
      </c>
      <c r="T26" s="9" t="s">
        <v>195</v>
      </c>
      <c r="U26" s="55">
        <f>U4</f>
        <v>0</v>
      </c>
      <c r="V26" s="55">
        <f t="shared" ref="V26:Z26" si="1">V4</f>
        <v>-5.1444341447562936E-3</v>
      </c>
      <c r="W26" s="55">
        <f t="shared" si="1"/>
        <v>-2.1839114561646888E-2</v>
      </c>
      <c r="X26" s="55">
        <f t="shared" si="1"/>
        <v>-3.235632880010153E-2</v>
      </c>
      <c r="Y26" s="55">
        <f t="shared" si="1"/>
        <v>-0.29754943037784887</v>
      </c>
      <c r="Z26" s="55">
        <f t="shared" si="1"/>
        <v>-0.42335015034791879</v>
      </c>
      <c r="AA26" s="24"/>
      <c r="AB26" s="30" t="s">
        <v>164</v>
      </c>
      <c r="AC26" s="9"/>
      <c r="AD26" s="43">
        <f>AD4</f>
        <v>0</v>
      </c>
      <c r="AE26" s="43">
        <f t="shared" ref="AE26:AI26" si="2">AE4</f>
        <v>9.0190000000120563E-2</v>
      </c>
      <c r="AF26" s="43">
        <f t="shared" si="2"/>
        <v>-0.48171999999999571</v>
      </c>
      <c r="AG26" s="43">
        <f t="shared" si="2"/>
        <v>-1.5758350000000974</v>
      </c>
      <c r="AH26" s="43">
        <f t="shared" si="2"/>
        <v>-11.787977999999839</v>
      </c>
      <c r="AI26" s="43">
        <f t="shared" si="2"/>
        <v>-8.9459800000001906</v>
      </c>
      <c r="AJ26" s="10"/>
      <c r="AK26" s="30" t="s">
        <v>164</v>
      </c>
      <c r="AL26" s="9"/>
      <c r="AM26" s="18">
        <f>AM4</f>
        <v>0</v>
      </c>
      <c r="AN26" s="18">
        <f t="shared" ref="AN26:AR26" si="3">AN4</f>
        <v>2.9545588291934877E-4</v>
      </c>
      <c r="AO26" s="18">
        <f t="shared" si="3"/>
        <v>1.2733376911675531E-3</v>
      </c>
      <c r="AP26" s="18">
        <f t="shared" si="3"/>
        <v>2.5336489353782188E-3</v>
      </c>
      <c r="AQ26" s="18">
        <f t="shared" si="3"/>
        <v>3.4211544865784482E-2</v>
      </c>
      <c r="AR26" s="18">
        <f t="shared" si="3"/>
        <v>8.8915608828764148E-2</v>
      </c>
      <c r="AS26" s="10"/>
      <c r="AT26" s="30" t="s">
        <v>164</v>
      </c>
      <c r="AU26" s="9"/>
      <c r="AV26" s="18">
        <f>AV4</f>
        <v>0</v>
      </c>
      <c r="AW26" s="18">
        <f t="shared" ref="AW26:BA26" si="4">AW4</f>
        <v>1.6772785596463891E-4</v>
      </c>
      <c r="AX26" s="18">
        <f t="shared" si="4"/>
        <v>-3.2402812871756836E-6</v>
      </c>
      <c r="AY26" s="18">
        <f t="shared" si="4"/>
        <v>-8.9636747786503435E-5</v>
      </c>
      <c r="AZ26" s="18">
        <f t="shared" si="4"/>
        <v>-4.6536591980280706E-3</v>
      </c>
      <c r="BA26" s="18">
        <f t="shared" si="4"/>
        <v>-1.3837397405340068E-2</v>
      </c>
      <c r="BB26" s="10"/>
      <c r="BC26" s="30" t="s">
        <v>164</v>
      </c>
      <c r="BD26" s="9"/>
      <c r="BE26" s="18">
        <f>BE4</f>
        <v>0</v>
      </c>
      <c r="BF26" s="18">
        <f t="shared" ref="BF26:BJ26" si="5">BF4</f>
        <v>-9.6288569223612619E-5</v>
      </c>
      <c r="BG26" s="18">
        <f t="shared" si="5"/>
        <v>-1.1023023390775988E-3</v>
      </c>
      <c r="BH26" s="18">
        <f t="shared" si="5"/>
        <v>-1.9415552646524503E-3</v>
      </c>
      <c r="BI26" s="18">
        <f t="shared" si="5"/>
        <v>-2.1463091786522503E-2</v>
      </c>
      <c r="BJ26" s="18">
        <f t="shared" si="5"/>
        <v>-3.1329373269381011E-2</v>
      </c>
    </row>
    <row r="27" spans="1:62">
      <c r="A27" s="16" t="s">
        <v>257</v>
      </c>
      <c r="B27" s="9" t="s">
        <v>277</v>
      </c>
      <c r="C27" s="18">
        <f>'Tab-reporting_shock'!C27/'Tab-reporting_baseline'!C27-1</f>
        <v>0</v>
      </c>
      <c r="D27" s="18">
        <f>'Tab-reporting_shock'!D27/'Tab-reporting_baseline'!D27-1</f>
        <v>1.4582452027900317E-5</v>
      </c>
      <c r="E27" s="18">
        <f>'Tab-reporting_shock'!E27/'Tab-reporting_baseline'!E27-1</f>
        <v>3.6566073175148261E-5</v>
      </c>
      <c r="F27" s="18">
        <f>'Tab-reporting_shock'!F27/'Tab-reporting_baseline'!F27-1</f>
        <v>3.6668592339417216E-5</v>
      </c>
      <c r="G27" s="18">
        <f>'Tab-reporting_shock'!G27/'Tab-reporting_baseline'!G27-1</f>
        <v>3.7755513129122953E-4</v>
      </c>
      <c r="H27" s="18">
        <f>'Tab-reporting_shock'!H27/'Tab-reporting_baseline'!H27-1</f>
        <v>-6.292339684456083E-4</v>
      </c>
      <c r="I27" s="9"/>
      <c r="J27" s="30" t="s">
        <v>164</v>
      </c>
      <c r="K27" s="9"/>
      <c r="L27" s="18">
        <f t="shared" si="0"/>
        <v>0</v>
      </c>
      <c r="M27" s="18">
        <f t="shared" si="0"/>
        <v>-1.0787997958264794E-2</v>
      </c>
      <c r="N27" s="18">
        <f t="shared" si="0"/>
        <v>-4.3981672877342781E-2</v>
      </c>
      <c r="O27" s="18">
        <f t="shared" si="0"/>
        <v>-6.8683053789884929E-2</v>
      </c>
      <c r="P27" s="18">
        <f t="shared" si="0"/>
        <v>-0.4826843204665473</v>
      </c>
      <c r="Q27" s="18">
        <f t="shared" si="0"/>
        <v>-0.62179756353245064</v>
      </c>
      <c r="R27" s="10"/>
      <c r="S27" s="29" t="s">
        <v>156</v>
      </c>
      <c r="T27" s="9" t="s">
        <v>313</v>
      </c>
      <c r="U27" s="18">
        <f t="shared" ref="U27:Z27" si="6">U5</f>
        <v>0</v>
      </c>
      <c r="V27" s="18">
        <f t="shared" si="6"/>
        <v>-2.1502711640005723E-3</v>
      </c>
      <c r="W27" s="18">
        <f t="shared" si="6"/>
        <v>-7.7275914511651944E-3</v>
      </c>
      <c r="X27" s="18">
        <f t="shared" si="6"/>
        <v>-1.1316255434635325E-2</v>
      </c>
      <c r="Y27" s="18">
        <f t="shared" si="6"/>
        <v>-0.20626621777318077</v>
      </c>
      <c r="Z27" s="18">
        <f t="shared" si="6"/>
        <v>-0.37227245647142304</v>
      </c>
      <c r="AA27" s="23"/>
      <c r="AB27" s="30" t="s">
        <v>142</v>
      </c>
      <c r="AC27" s="9"/>
      <c r="AD27" s="43">
        <f t="shared" ref="AD27:AI31" si="7">AD5</f>
        <v>0</v>
      </c>
      <c r="AE27" s="43">
        <f t="shared" si="7"/>
        <v>-4.7685000000114997E-3</v>
      </c>
      <c r="AF27" s="43">
        <f t="shared" si="7"/>
        <v>-0.12066580000001181</v>
      </c>
      <c r="AG27" s="43">
        <f t="shared" si="7"/>
        <v>-0.29789879999998448</v>
      </c>
      <c r="AH27" s="43">
        <f t="shared" si="7"/>
        <v>-3.2829275999999936</v>
      </c>
      <c r="AI27" s="43">
        <f t="shared" si="7"/>
        <v>-5.5522689000000014</v>
      </c>
      <c r="AJ27" s="10"/>
      <c r="AK27" s="30" t="s">
        <v>142</v>
      </c>
      <c r="AL27" s="9"/>
      <c r="AM27" s="18">
        <f t="shared" ref="AM27:AR31" si="8">AM5</f>
        <v>0</v>
      </c>
      <c r="AN27" s="18">
        <f t="shared" si="8"/>
        <v>-7.3159505671438474E-5</v>
      </c>
      <c r="AO27" s="18">
        <f t="shared" si="8"/>
        <v>-7.9902290404054721E-4</v>
      </c>
      <c r="AP27" s="18">
        <f t="shared" si="8"/>
        <v>-1.2789664281057656E-3</v>
      </c>
      <c r="AQ27" s="18">
        <f t="shared" si="8"/>
        <v>-1.5253439271331937E-2</v>
      </c>
      <c r="AR27" s="18">
        <f t="shared" si="8"/>
        <v>-1.6180091854457124E-2</v>
      </c>
      <c r="AS27" s="10"/>
      <c r="AT27" s="30" t="s">
        <v>142</v>
      </c>
      <c r="AU27" s="9"/>
      <c r="AV27" s="18">
        <f t="shared" ref="AV27:BA31" si="9">AV5</f>
        <v>0</v>
      </c>
      <c r="AW27" s="18">
        <f t="shared" si="9"/>
        <v>-7.4549771003296073E-5</v>
      </c>
      <c r="AX27" s="18">
        <f t="shared" si="9"/>
        <v>-8.0423513462191121E-4</v>
      </c>
      <c r="AY27" s="18">
        <f t="shared" si="9"/>
        <v>-1.2688265769212892E-3</v>
      </c>
      <c r="AZ27" s="18">
        <f t="shared" si="9"/>
        <v>-1.5785409834707997E-2</v>
      </c>
      <c r="BA27" s="18">
        <f t="shared" si="9"/>
        <v>-2.8579631225616797E-2</v>
      </c>
      <c r="BB27" s="10"/>
      <c r="BC27" s="30" t="s">
        <v>142</v>
      </c>
      <c r="BD27" s="9"/>
      <c r="BE27" s="18">
        <f t="shared" ref="BE27:BJ31" si="10">BE5</f>
        <v>0</v>
      </c>
      <c r="BF27" s="18">
        <f t="shared" si="10"/>
        <v>-2.2711663747188027E-4</v>
      </c>
      <c r="BG27" s="18">
        <f t="shared" si="10"/>
        <v>-1.3814230013533546E-3</v>
      </c>
      <c r="BH27" s="18">
        <f t="shared" si="10"/>
        <v>-2.1320172243134428E-3</v>
      </c>
      <c r="BI27" s="18">
        <f t="shared" si="10"/>
        <v>-2.8647827140333981E-2</v>
      </c>
      <c r="BJ27" s="18">
        <f t="shared" si="10"/>
        <v>-4.7162665006689641E-2</v>
      </c>
    </row>
    <row r="28" spans="1:62">
      <c r="A28" s="21" t="s">
        <v>284</v>
      </c>
      <c r="B28" s="21"/>
      <c r="C28" s="40">
        <f>'Tab-reporting_shock'!C28/'Tab-reporting_baseline'!C28-1</f>
        <v>0</v>
      </c>
      <c r="D28" s="40">
        <f>'Tab-reporting_shock'!D28/'Tab-reporting_baseline'!D28-1</f>
        <v>6.7119640549950788E-6</v>
      </c>
      <c r="E28" s="40">
        <f>'Tab-reporting_shock'!E28/'Tab-reporting_baseline'!E28-1</f>
        <v>1.6714512640403356E-5</v>
      </c>
      <c r="F28" s="40">
        <f>'Tab-reporting_shock'!F28/'Tab-reporting_baseline'!F28-1</f>
        <v>1.6730431993128292E-5</v>
      </c>
      <c r="G28" s="40">
        <f>'Tab-reporting_shock'!G28/'Tab-reporting_baseline'!G28-1</f>
        <v>1.7387276844282873E-4</v>
      </c>
      <c r="H28" s="40">
        <f>'Tab-reporting_shock'!H28/'Tab-reporting_baseline'!H28-1</f>
        <v>-2.9262124087425789E-4</v>
      </c>
      <c r="I28" s="9"/>
      <c r="J28" s="30" t="s">
        <v>142</v>
      </c>
      <c r="K28" s="9"/>
      <c r="L28" s="18">
        <f t="shared" si="0"/>
        <v>0</v>
      </c>
      <c r="M28" s="18">
        <f t="shared" si="0"/>
        <v>-2.1201217138457906E-3</v>
      </c>
      <c r="N28" s="18">
        <f t="shared" si="0"/>
        <v>-8.018517420032012E-3</v>
      </c>
      <c r="O28" s="18">
        <f t="shared" si="0"/>
        <v>-1.1517605571325085E-2</v>
      </c>
      <c r="P28" s="18">
        <f t="shared" si="0"/>
        <v>-0.21409939654177434</v>
      </c>
      <c r="Q28" s="18">
        <f t="shared" si="0"/>
        <v>-0.39257652537858756</v>
      </c>
      <c r="R28" s="10"/>
      <c r="S28" s="29" t="s">
        <v>157</v>
      </c>
      <c r="T28" s="9" t="s">
        <v>314</v>
      </c>
      <c r="U28" s="18">
        <f t="shared" ref="U28:Z28" si="11">U6</f>
        <v>0</v>
      </c>
      <c r="V28" s="18">
        <f t="shared" si="11"/>
        <v>-8.8744755133746134E-3</v>
      </c>
      <c r="W28" s="18">
        <f t="shared" si="11"/>
        <v>-3.2267879810860989E-2</v>
      </c>
      <c r="X28" s="18">
        <f t="shared" si="11"/>
        <v>-6.061031057933608E-2</v>
      </c>
      <c r="Y28" s="18">
        <f t="shared" si="11"/>
        <v>-0.48307176535238472</v>
      </c>
      <c r="Z28" s="18">
        <f t="shared" si="11"/>
        <v>-0.58356137349102832</v>
      </c>
      <c r="AA28" s="23"/>
      <c r="AB28" s="30" t="s">
        <v>143</v>
      </c>
      <c r="AC28" s="9"/>
      <c r="AD28" s="43">
        <f t="shared" si="7"/>
        <v>0</v>
      </c>
      <c r="AE28" s="43">
        <f t="shared" si="7"/>
        <v>-1.9468000000188113E-2</v>
      </c>
      <c r="AF28" s="43">
        <f t="shared" si="7"/>
        <v>-0.86178700000004937</v>
      </c>
      <c r="AG28" s="43">
        <f t="shared" si="7"/>
        <v>-1.7447909999998501</v>
      </c>
      <c r="AH28" s="43">
        <f t="shared" si="7"/>
        <v>-16.812840000000051</v>
      </c>
      <c r="AI28" s="43">
        <f t="shared" si="7"/>
        <v>-22.72538499999996</v>
      </c>
      <c r="AJ28" s="10"/>
      <c r="AK28" s="30" t="s">
        <v>143</v>
      </c>
      <c r="AL28" s="9"/>
      <c r="AM28" s="18">
        <f t="shared" si="8"/>
        <v>0</v>
      </c>
      <c r="AN28" s="18">
        <f t="shared" si="8"/>
        <v>-6.3710252295456904E-5</v>
      </c>
      <c r="AO28" s="18">
        <f t="shared" si="8"/>
        <v>-4.6836713933151586E-4</v>
      </c>
      <c r="AP28" s="18">
        <f t="shared" si="8"/>
        <v>-5.5006768209664436E-4</v>
      </c>
      <c r="AQ28" s="18">
        <f t="shared" si="8"/>
        <v>-4.7044113873991877E-3</v>
      </c>
      <c r="AR28" s="18">
        <f t="shared" si="8"/>
        <v>5.6121524422330094E-3</v>
      </c>
      <c r="AS28" s="10"/>
      <c r="AT28" s="30" t="s">
        <v>143</v>
      </c>
      <c r="AU28" s="9"/>
      <c r="AV28" s="18">
        <f t="shared" si="9"/>
        <v>0</v>
      </c>
      <c r="AW28" s="18">
        <f t="shared" si="9"/>
        <v>-5.6929756720558444E-5</v>
      </c>
      <c r="AX28" s="18">
        <f t="shared" si="9"/>
        <v>-5.5361925659758171E-4</v>
      </c>
      <c r="AY28" s="18">
        <f t="shared" si="9"/>
        <v>-7.9667638813862851E-4</v>
      </c>
      <c r="AZ28" s="18">
        <f t="shared" si="9"/>
        <v>-9.5198417722800466E-3</v>
      </c>
      <c r="BA28" s="18">
        <f t="shared" si="9"/>
        <v>-1.3147812261938618E-2</v>
      </c>
      <c r="BB28" s="10"/>
      <c r="BC28" s="30" t="s">
        <v>143</v>
      </c>
      <c r="BD28" s="9"/>
      <c r="BE28" s="18">
        <f t="shared" si="10"/>
        <v>0</v>
      </c>
      <c r="BF28" s="18">
        <f t="shared" si="10"/>
        <v>-1.0163495799875299E-4</v>
      </c>
      <c r="BG28" s="18">
        <f t="shared" si="10"/>
        <v>-8.7222387800856005E-4</v>
      </c>
      <c r="BH28" s="18">
        <f t="shared" si="10"/>
        <v>-1.3176241529193611E-3</v>
      </c>
      <c r="BI28" s="18">
        <f t="shared" si="10"/>
        <v>-1.4898249101869543E-2</v>
      </c>
      <c r="BJ28" s="18">
        <f t="shared" si="10"/>
        <v>-1.9680982075307774E-2</v>
      </c>
    </row>
    <row r="29" spans="1:62">
      <c r="A29" s="16" t="s">
        <v>258</v>
      </c>
      <c r="B29" t="s">
        <v>243</v>
      </c>
      <c r="C29" s="18">
        <f>'Tab-reporting_shock'!C29/'Tab-reporting_baseline'!C29-1</f>
        <v>0</v>
      </c>
      <c r="D29" s="18">
        <f>'Tab-reporting_shock'!D29/'Tab-reporting_baseline'!D29-1</f>
        <v>1.5982291043270536E-5</v>
      </c>
      <c r="E29" s="18">
        <f>'Tab-reporting_shock'!E29/'Tab-reporting_baseline'!E29-1</f>
        <v>4.0082688768539043E-5</v>
      </c>
      <c r="F29" s="18">
        <f>'Tab-reporting_shock'!F29/'Tab-reporting_baseline'!F29-1</f>
        <v>4.0185288277649889E-5</v>
      </c>
      <c r="G29" s="18">
        <f>'Tab-reporting_shock'!G29/'Tab-reporting_baseline'!G29-1</f>
        <v>4.1290485347555972E-4</v>
      </c>
      <c r="H29" s="18">
        <f>'Tab-reporting_shock'!H29/'Tab-reporting_baseline'!H29-1</f>
        <v>-6.8676987337845663E-4</v>
      </c>
      <c r="I29" s="9"/>
      <c r="J29" s="30" t="s">
        <v>143</v>
      </c>
      <c r="K29" s="9"/>
      <c r="L29" s="18">
        <f t="shared" si="0"/>
        <v>0</v>
      </c>
      <c r="M29" s="18">
        <f t="shared" si="0"/>
        <v>-3.7309331934882728E-3</v>
      </c>
      <c r="N29" s="18">
        <f t="shared" si="0"/>
        <v>-1.554820425451553E-2</v>
      </c>
      <c r="O29" s="18">
        <f t="shared" si="0"/>
        <v>-2.2934806925504203E-2</v>
      </c>
      <c r="P29" s="18">
        <f t="shared" si="0"/>
        <v>-0.32745331574814174</v>
      </c>
      <c r="Q29" s="18">
        <f t="shared" si="0"/>
        <v>-0.52294281034227175</v>
      </c>
      <c r="R29" s="10"/>
      <c r="S29" s="29" t="s">
        <v>158</v>
      </c>
      <c r="T29" s="9" t="s">
        <v>315</v>
      </c>
      <c r="U29" s="18">
        <f t="shared" ref="U29:Z29" si="12">U7</f>
        <v>0</v>
      </c>
      <c r="V29" s="18">
        <f t="shared" si="12"/>
        <v>-4.5236024606621905E-3</v>
      </c>
      <c r="W29" s="18">
        <f t="shared" si="12"/>
        <v>-2.1669149854415259E-2</v>
      </c>
      <c r="X29" s="18">
        <f t="shared" si="12"/>
        <v>-2.8130761832534712E-2</v>
      </c>
      <c r="Y29" s="18">
        <f t="shared" si="12"/>
        <v>-0.25615153195161888</v>
      </c>
      <c r="Z29" s="18">
        <f t="shared" si="12"/>
        <v>-0.39178647180431703</v>
      </c>
      <c r="AA29" s="23"/>
      <c r="AB29" s="30" t="s">
        <v>178</v>
      </c>
      <c r="AC29" s="9"/>
      <c r="AD29" s="43">
        <f t="shared" si="7"/>
        <v>0</v>
      </c>
      <c r="AE29" s="43">
        <f t="shared" si="7"/>
        <v>-2.4473599999979001E-3</v>
      </c>
      <c r="AF29" s="43">
        <f t="shared" si="7"/>
        <v>-0.18340433999999917</v>
      </c>
      <c r="AG29" s="43">
        <f t="shared" si="7"/>
        <v>-0.33414093000000022</v>
      </c>
      <c r="AH29" s="43">
        <f t="shared" si="7"/>
        <v>-3.3233433500000018</v>
      </c>
      <c r="AI29" s="43">
        <f t="shared" si="7"/>
        <v>-4.4570102399999989</v>
      </c>
      <c r="AJ29" s="10"/>
      <c r="AK29" s="30" t="s">
        <v>178</v>
      </c>
      <c r="AL29" s="9"/>
      <c r="AM29" s="18">
        <f t="shared" si="8"/>
        <v>0</v>
      </c>
      <c r="AN29" s="18">
        <f t="shared" si="8"/>
        <v>-2.3945569761563146E-4</v>
      </c>
      <c r="AO29" s="18">
        <f t="shared" si="8"/>
        <v>-7.8306087879184139E-3</v>
      </c>
      <c r="AP29" s="18">
        <f t="shared" si="8"/>
        <v>-1.4366849374081059E-2</v>
      </c>
      <c r="AQ29" s="18">
        <f t="shared" si="8"/>
        <v>-0.18402321395961496</v>
      </c>
      <c r="AR29" s="18">
        <f t="shared" si="8"/>
        <v>-0.34326990245354283</v>
      </c>
      <c r="AS29" s="10"/>
      <c r="AT29" s="30" t="s">
        <v>178</v>
      </c>
      <c r="AU29" s="9"/>
      <c r="AV29" s="18">
        <f t="shared" si="9"/>
        <v>0</v>
      </c>
      <c r="AW29" s="18">
        <f t="shared" si="9"/>
        <v>-2.8594204218213015E-4</v>
      </c>
      <c r="AX29" s="18">
        <f t="shared" si="9"/>
        <v>-7.1468482793786148E-3</v>
      </c>
      <c r="AY29" s="18">
        <f t="shared" si="9"/>
        <v>-1.0784710716411627E-2</v>
      </c>
      <c r="AZ29" s="18">
        <f t="shared" si="9"/>
        <v>-0.15049378275429137</v>
      </c>
      <c r="BA29" s="18">
        <f t="shared" si="9"/>
        <v>-0.26333048651528446</v>
      </c>
      <c r="BB29" s="10"/>
      <c r="BC29" s="30" t="s">
        <v>178</v>
      </c>
      <c r="BD29" s="9"/>
      <c r="BE29" s="18">
        <f t="shared" si="10"/>
        <v>0</v>
      </c>
      <c r="BF29" s="18">
        <f t="shared" si="10"/>
        <v>-2.969367998124639E-4</v>
      </c>
      <c r="BG29" s="18">
        <f t="shared" si="10"/>
        <v>-8.4018328070762927E-3</v>
      </c>
      <c r="BH29" s="18">
        <f t="shared" si="10"/>
        <v>-1.2778533357373445E-2</v>
      </c>
      <c r="BI29" s="18">
        <f t="shared" si="10"/>
        <v>-0.17402033216579527</v>
      </c>
      <c r="BJ29" s="18">
        <f t="shared" si="10"/>
        <v>-0.30458489986494908</v>
      </c>
    </row>
    <row r="30" spans="1:62">
      <c r="A30" s="30" t="s">
        <v>141</v>
      </c>
      <c r="B30" s="9"/>
      <c r="C30" s="35"/>
      <c r="D30" s="35"/>
      <c r="E30" s="35"/>
      <c r="F30" s="35"/>
      <c r="G30" s="35"/>
      <c r="H30" s="35"/>
      <c r="I30" s="9"/>
      <c r="J30" s="30" t="s">
        <v>178</v>
      </c>
      <c r="K30" s="9"/>
      <c r="L30" s="18">
        <f t="shared" si="0"/>
        <v>0</v>
      </c>
      <c r="M30" s="18">
        <f t="shared" si="0"/>
        <v>-2.6373730617933466E-3</v>
      </c>
      <c r="N30" s="18">
        <f t="shared" si="0"/>
        <v>-1.4173944373234049E-2</v>
      </c>
      <c r="O30" s="18">
        <f t="shared" si="0"/>
        <v>-2.1411797920136366E-2</v>
      </c>
      <c r="P30" s="18">
        <f t="shared" si="0"/>
        <v>-0.32666452152872061</v>
      </c>
      <c r="Q30" s="18">
        <f t="shared" si="0"/>
        <v>-0.5525017487161521</v>
      </c>
      <c r="R30" s="10"/>
      <c r="S30" s="31" t="s">
        <v>311</v>
      </c>
      <c r="T30" s="9" t="s">
        <v>201</v>
      </c>
      <c r="U30" s="55">
        <f t="shared" ref="U30:Z30" si="13">U8</f>
        <v>0</v>
      </c>
      <c r="V30" s="55">
        <f t="shared" si="13"/>
        <v>-1.1368775171076262E-2</v>
      </c>
      <c r="W30" s="55">
        <f t="shared" si="13"/>
        <v>-2.4453463573894774E-2</v>
      </c>
      <c r="X30" s="55">
        <f t="shared" si="13"/>
        <v>-3.0539477104958412E-2</v>
      </c>
      <c r="Y30" s="55">
        <f t="shared" si="13"/>
        <v>-0.41720900572087294</v>
      </c>
      <c r="Z30" s="55">
        <f t="shared" si="13"/>
        <v>-0.61595899509666285</v>
      </c>
      <c r="AA30" s="24"/>
      <c r="AB30" s="30" t="s">
        <v>160</v>
      </c>
      <c r="AC30" s="9"/>
      <c r="AD30" s="43">
        <f t="shared" si="7"/>
        <v>0</v>
      </c>
      <c r="AE30" s="43">
        <f t="shared" si="7"/>
        <v>4.8477359999994363E-3</v>
      </c>
      <c r="AF30" s="43">
        <f t="shared" si="7"/>
        <v>-1.9633900000000537E-2</v>
      </c>
      <c r="AG30" s="43">
        <f t="shared" si="7"/>
        <v>-5.5040259999998398E-2</v>
      </c>
      <c r="AH30" s="43">
        <f t="shared" si="7"/>
        <v>-0.67751278999999975</v>
      </c>
      <c r="AI30" s="43">
        <f t="shared" si="7"/>
        <v>-1.3154937199999992</v>
      </c>
      <c r="AJ30" s="10"/>
      <c r="AK30" s="30" t="s">
        <v>160</v>
      </c>
      <c r="AL30" s="9"/>
      <c r="AM30" s="18">
        <f t="shared" si="8"/>
        <v>0</v>
      </c>
      <c r="AN30" s="18">
        <f t="shared" si="8"/>
        <v>1.1689620673289713E-3</v>
      </c>
      <c r="AO30" s="18">
        <f t="shared" si="8"/>
        <v>-4.3212303129536167E-4</v>
      </c>
      <c r="AP30" s="18">
        <f t="shared" si="8"/>
        <v>-8.7222692353672304E-4</v>
      </c>
      <c r="AQ30" s="18">
        <f t="shared" si="8"/>
        <v>-1.7492639843737501E-2</v>
      </c>
      <c r="AR30" s="18">
        <f t="shared" si="8"/>
        <v>-1.5670416409670374E-2</v>
      </c>
      <c r="AS30" s="10"/>
      <c r="AT30" s="30" t="s">
        <v>160</v>
      </c>
      <c r="AU30" s="9"/>
      <c r="AV30" s="18">
        <f t="shared" si="9"/>
        <v>0</v>
      </c>
      <c r="AW30" s="18">
        <f t="shared" si="9"/>
        <v>1.1581107029348559E-2</v>
      </c>
      <c r="AX30" s="18">
        <f t="shared" si="9"/>
        <v>3.2171909377391783E-2</v>
      </c>
      <c r="AY30" s="18">
        <f t="shared" si="9"/>
        <v>2.9860454666144731E-2</v>
      </c>
      <c r="AZ30" s="18">
        <f t="shared" si="9"/>
        <v>0.38033875655760041</v>
      </c>
      <c r="BA30" s="18">
        <f t="shared" si="9"/>
        <v>0.27383804359216124</v>
      </c>
      <c r="BB30" s="10"/>
      <c r="BC30" s="30" t="s">
        <v>160</v>
      </c>
      <c r="BD30" s="9"/>
      <c r="BE30" s="18">
        <f t="shared" si="10"/>
        <v>0</v>
      </c>
      <c r="BF30" s="18">
        <f t="shared" si="10"/>
        <v>-2.8140773378038109E-4</v>
      </c>
      <c r="BG30" s="18">
        <f t="shared" si="10"/>
        <v>-7.2708425857423986E-3</v>
      </c>
      <c r="BH30" s="18">
        <f t="shared" si="10"/>
        <v>-9.7187105719449551E-3</v>
      </c>
      <c r="BI30" s="18">
        <f t="shared" si="10"/>
        <v>-0.13434938570995736</v>
      </c>
      <c r="BJ30" s="18">
        <f t="shared" si="10"/>
        <v>-0.22239058979874693</v>
      </c>
    </row>
    <row r="31" spans="1:62">
      <c r="A31" s="30" t="s">
        <v>142</v>
      </c>
      <c r="B31" s="9"/>
      <c r="C31" s="35"/>
      <c r="D31" s="35"/>
      <c r="E31" s="35"/>
      <c r="F31" s="35"/>
      <c r="G31" s="35"/>
      <c r="H31" s="35"/>
      <c r="I31" s="9"/>
      <c r="J31" s="30" t="s">
        <v>160</v>
      </c>
      <c r="K31" s="9"/>
      <c r="L31" s="18">
        <f t="shared" si="0"/>
        <v>0</v>
      </c>
      <c r="M31" s="18">
        <f t="shared" si="0"/>
        <v>-1.0046957421422364E-3</v>
      </c>
      <c r="N31" s="18">
        <f t="shared" si="0"/>
        <v>-1.0409094463159074E-2</v>
      </c>
      <c r="O31" s="18">
        <f t="shared" si="0"/>
        <v>-1.439960887687064E-2</v>
      </c>
      <c r="P31" s="18">
        <f t="shared" si="0"/>
        <v>-0.19450059519934215</v>
      </c>
      <c r="Q31" s="18">
        <f t="shared" si="0"/>
        <v>-0.31054350257276386</v>
      </c>
      <c r="R31" s="10"/>
      <c r="S31" s="29" t="s">
        <v>156</v>
      </c>
      <c r="T31" s="9" t="s">
        <v>307</v>
      </c>
      <c r="U31" s="18">
        <f t="shared" ref="U31:Z31" si="14">U9</f>
        <v>0</v>
      </c>
      <c r="V31" s="18">
        <f t="shared" si="14"/>
        <v>-5.0419226862316036E-3</v>
      </c>
      <c r="W31" s="18">
        <f t="shared" si="14"/>
        <v>-1.3445435994270283E-2</v>
      </c>
      <c r="X31" s="18">
        <f t="shared" si="14"/>
        <v>-1.2783902737380282E-2</v>
      </c>
      <c r="Y31" s="18">
        <f t="shared" si="14"/>
        <v>-0.3819587061275358</v>
      </c>
      <c r="Z31" s="18">
        <f t="shared" si="14"/>
        <v>-0.7898492603632058</v>
      </c>
      <c r="AA31" s="23"/>
      <c r="AB31" s="33" t="s">
        <v>180</v>
      </c>
      <c r="AC31" s="26"/>
      <c r="AD31" s="44">
        <f t="shared" si="7"/>
        <v>0</v>
      </c>
      <c r="AE31" s="44">
        <f t="shared" si="7"/>
        <v>6.8354999999883148E-2</v>
      </c>
      <c r="AF31" s="44">
        <f t="shared" si="7"/>
        <v>-1.667210999999952</v>
      </c>
      <c r="AG31" s="44">
        <f t="shared" si="7"/>
        <v>-4.0077070000002095</v>
      </c>
      <c r="AH31" s="44">
        <f t="shared" si="7"/>
        <v>-35.884602000000086</v>
      </c>
      <c r="AI31" s="44">
        <f t="shared" si="7"/>
        <v>-42.996137999999519</v>
      </c>
      <c r="AJ31" s="10"/>
      <c r="AK31" s="33" t="s">
        <v>180</v>
      </c>
      <c r="AL31" s="26"/>
      <c r="AM31" s="40">
        <f t="shared" si="8"/>
        <v>0</v>
      </c>
      <c r="AN31" s="40">
        <f t="shared" si="8"/>
        <v>1.9048546441302605E-5</v>
      </c>
      <c r="AO31" s="40">
        <f t="shared" si="8"/>
        <v>-9.1391598644940952E-4</v>
      </c>
      <c r="AP31" s="40">
        <f t="shared" si="8"/>
        <v>-1.4612971086508386E-3</v>
      </c>
      <c r="AQ31" s="40">
        <f t="shared" si="8"/>
        <v>-1.27589416698346E-2</v>
      </c>
      <c r="AR31" s="40">
        <f t="shared" si="8"/>
        <v>-5.6195683967308341E-6</v>
      </c>
      <c r="AS31" s="10"/>
      <c r="AT31" s="33" t="s">
        <v>180</v>
      </c>
      <c r="AU31" s="26"/>
      <c r="AV31" s="40">
        <f t="shared" si="9"/>
        <v>0</v>
      </c>
      <c r="AW31" s="40">
        <f t="shared" si="9"/>
        <v>2.8623591321164099E-5</v>
      </c>
      <c r="AX31" s="40">
        <f t="shared" si="9"/>
        <v>-4.9504884172146824E-4</v>
      </c>
      <c r="AY31" s="40">
        <f t="shared" si="9"/>
        <v>-7.6149727545815615E-4</v>
      </c>
      <c r="AZ31" s="40">
        <f t="shared" si="9"/>
        <v>-9.8621036605466283E-3</v>
      </c>
      <c r="BA31" s="40">
        <f t="shared" si="9"/>
        <v>-1.6971912929616861E-2</v>
      </c>
      <c r="BB31" s="10"/>
      <c r="BC31" s="33" t="s">
        <v>180</v>
      </c>
      <c r="BD31" s="26"/>
      <c r="BE31" s="40">
        <f t="shared" si="10"/>
        <v>0</v>
      </c>
      <c r="BF31" s="40">
        <f t="shared" si="10"/>
        <v>-1.1727846119802265E-4</v>
      </c>
      <c r="BG31" s="40">
        <f t="shared" si="10"/>
        <v>-1.4734770815403309E-3</v>
      </c>
      <c r="BH31" s="40">
        <f t="shared" si="10"/>
        <v>-2.3358670061114362E-3</v>
      </c>
      <c r="BI31" s="40">
        <f t="shared" si="10"/>
        <v>-2.6321869641713791E-2</v>
      </c>
      <c r="BJ31" s="40">
        <f t="shared" si="10"/>
        <v>-3.7038655005633969E-2</v>
      </c>
    </row>
    <row r="32" spans="1:62">
      <c r="A32" s="30" t="s">
        <v>143</v>
      </c>
      <c r="B32" s="9"/>
      <c r="C32" s="35"/>
      <c r="D32" s="35"/>
      <c r="E32" s="35"/>
      <c r="F32" s="35"/>
      <c r="G32" s="35"/>
      <c r="H32" s="35"/>
      <c r="I32" s="9"/>
      <c r="J32" s="31" t="s">
        <v>260</v>
      </c>
      <c r="K32" s="9"/>
      <c r="L32" s="18">
        <f t="shared" si="0"/>
        <v>0</v>
      </c>
      <c r="M32" s="18">
        <f t="shared" si="0"/>
        <v>-1.1368775171076262E-2</v>
      </c>
      <c r="N32" s="18">
        <f t="shared" si="0"/>
        <v>-2.4453463573894774E-2</v>
      </c>
      <c r="O32" s="18">
        <f t="shared" si="0"/>
        <v>-3.0539477104958412E-2</v>
      </c>
      <c r="P32" s="18">
        <f t="shared" si="0"/>
        <v>-0.41720900572087294</v>
      </c>
      <c r="Q32" s="18">
        <f t="shared" si="0"/>
        <v>-0.61595899509666285</v>
      </c>
      <c r="R32" s="10"/>
      <c r="S32" s="29" t="s">
        <v>157</v>
      </c>
      <c r="T32" s="9" t="s">
        <v>316</v>
      </c>
      <c r="U32" s="18">
        <f t="shared" ref="U32:Z32" si="15">U10</f>
        <v>0</v>
      </c>
      <c r="V32" s="18">
        <f t="shared" si="15"/>
        <v>-2.1231891115710444E-2</v>
      </c>
      <c r="W32" s="18">
        <f t="shared" si="15"/>
        <v>-4.3024214061898935E-2</v>
      </c>
      <c r="X32" s="18">
        <f t="shared" si="15"/>
        <v>-7.3472825412934095E-2</v>
      </c>
      <c r="Y32" s="18">
        <f t="shared" si="15"/>
        <v>-0.61717724969480425</v>
      </c>
      <c r="Z32" s="18">
        <f t="shared" si="15"/>
        <v>-0.52357822308422275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6.5">
      <c r="A33" s="30" t="s">
        <v>185</v>
      </c>
      <c r="B33" t="s">
        <v>114</v>
      </c>
      <c r="C33" s="18">
        <f>'Tab-reporting_shock'!C33/'Tab-reporting_baseline'!C33-1</f>
        <v>0</v>
      </c>
      <c r="D33" s="18">
        <f>'Tab-reporting_shock'!D33/'Tab-reporting_baseline'!D33-1</f>
        <v>1.5982291043270536E-5</v>
      </c>
      <c r="E33" s="18">
        <f>'Tab-reporting_shock'!E33/'Tab-reporting_baseline'!E33-1</f>
        <v>4.0082688768539043E-5</v>
      </c>
      <c r="F33" s="18">
        <f>'Tab-reporting_shock'!F33/'Tab-reporting_baseline'!F33-1</f>
        <v>4.0185288277649889E-5</v>
      </c>
      <c r="G33" s="18">
        <f>'Tab-reporting_shock'!G33/'Tab-reporting_baseline'!G33-1</f>
        <v>4.1290485347555972E-4</v>
      </c>
      <c r="H33" s="18">
        <f>'Tab-reporting_shock'!H33/'Tab-reporting_baseline'!H33-1</f>
        <v>-6.8676987337845663E-4</v>
      </c>
      <c r="I33" s="10"/>
      <c r="J33" s="21" t="s">
        <v>181</v>
      </c>
      <c r="K33" s="26"/>
      <c r="L33" s="40">
        <f t="shared" si="0"/>
        <v>0</v>
      </c>
      <c r="M33" s="40">
        <f t="shared" si="0"/>
        <v>-6.4357630336123739E-3</v>
      </c>
      <c r="N33" s="40">
        <f t="shared" si="0"/>
        <v>-2.2205174462409771E-2</v>
      </c>
      <c r="O33" s="40">
        <f t="shared" si="0"/>
        <v>-3.201342297339449E-2</v>
      </c>
      <c r="P33" s="40">
        <f t="shared" si="0"/>
        <v>-0.31992280601131218</v>
      </c>
      <c r="Q33" s="40">
        <f t="shared" si="0"/>
        <v>-0.45673232376664474</v>
      </c>
      <c r="R33" s="10"/>
      <c r="S33" s="52" t="s">
        <v>158</v>
      </c>
      <c r="T33" s="26" t="s">
        <v>317</v>
      </c>
      <c r="U33" s="56">
        <f t="shared" ref="U33:Z33" si="16">U11</f>
        <v>0</v>
      </c>
      <c r="V33" s="56">
        <f t="shared" si="16"/>
        <v>-5.7855387474565756E-3</v>
      </c>
      <c r="W33" s="56">
        <f t="shared" si="16"/>
        <v>-1.0320504053307977E-2</v>
      </c>
      <c r="X33" s="56">
        <f t="shared" si="16"/>
        <v>-6.6928732823717807E-3</v>
      </c>
      <c r="Y33" s="56">
        <f t="shared" si="16"/>
        <v>-0.11471040066498361</v>
      </c>
      <c r="Z33" s="56">
        <f t="shared" si="16"/>
        <v>-0.14837536705008902</v>
      </c>
      <c r="AA33" s="23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6.5">
      <c r="A34" s="30" t="s">
        <v>140</v>
      </c>
      <c r="B34" s="9"/>
      <c r="C34" s="35"/>
      <c r="D34" s="35"/>
      <c r="E34" s="35"/>
      <c r="F34" s="35"/>
      <c r="G34" s="35"/>
      <c r="H34" s="35"/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55">
        <f t="shared" ref="U34:Z34" si="17">U12</f>
        <v>0</v>
      </c>
      <c r="V34" s="55">
        <f t="shared" si="17"/>
        <v>-6.4357630336123739E-3</v>
      </c>
      <c r="W34" s="55">
        <f t="shared" si="17"/>
        <v>-2.2205174462409771E-2</v>
      </c>
      <c r="X34" s="55">
        <f t="shared" si="17"/>
        <v>-3.201342297339449E-2</v>
      </c>
      <c r="Y34" s="55">
        <f t="shared" si="17"/>
        <v>-0.31992280601131218</v>
      </c>
      <c r="Z34" s="55">
        <f t="shared" si="17"/>
        <v>-0.45673232376664474</v>
      </c>
      <c r="AA34" s="24"/>
      <c r="AB34" s="42"/>
      <c r="AC34" s="42"/>
      <c r="AD34" s="42"/>
      <c r="AE34" s="42"/>
      <c r="AF34" s="42"/>
      <c r="AG34" s="42"/>
      <c r="AH34" s="42"/>
      <c r="AI34" s="42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35"/>
      <c r="D35" s="35"/>
      <c r="E35" s="35"/>
      <c r="F35" s="35"/>
      <c r="G35" s="35"/>
      <c r="H35" s="3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18">
        <f t="shared" ref="U35:Z35" si="18">U13</f>
        <v>0</v>
      </c>
      <c r="V35" s="18">
        <f t="shared" si="18"/>
        <v>-3.3258688969554084E-3</v>
      </c>
      <c r="W35" s="18">
        <f t="shared" si="18"/>
        <v>-9.6124380860799219E-3</v>
      </c>
      <c r="X35" s="18">
        <f t="shared" si="18"/>
        <v>-1.2018441013431524E-2</v>
      </c>
      <c r="Y35" s="18">
        <f t="shared" si="18"/>
        <v>-0.29351458708770206</v>
      </c>
      <c r="Z35" s="18">
        <f t="shared" si="18"/>
        <v>-0.57061882184153401</v>
      </c>
      <c r="AA35" s="23"/>
      <c r="AB35" s="42"/>
      <c r="AC35" s="42"/>
      <c r="AD35" s="42"/>
      <c r="AE35" s="42"/>
      <c r="AF35" s="42"/>
      <c r="AG35" s="42"/>
      <c r="AH35" s="42"/>
      <c r="AI35" s="42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18">
        <f>'Tab-reporting_shock'!C36/'Tab-reporting_baseline'!C36-1</f>
        <v>0</v>
      </c>
      <c r="D36" s="18">
        <f>'Tab-reporting_shock'!D36/'Tab-reporting_baseline'!D36-1</f>
        <v>0</v>
      </c>
      <c r="E36" s="18">
        <f>'Tab-reporting_shock'!E36/'Tab-reporting_baseline'!E36-1</f>
        <v>0</v>
      </c>
      <c r="F36" s="18">
        <f>'Tab-reporting_shock'!F36/'Tab-reporting_baseline'!F36-1</f>
        <v>0</v>
      </c>
      <c r="G36" s="18">
        <f>'Tab-reporting_shock'!G36/'Tab-reporting_baseline'!G36-1</f>
        <v>0</v>
      </c>
      <c r="H36" s="18">
        <f>'Tab-reporting_shock'!H36/'Tab-reporting_baseline'!H36-1</f>
        <v>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18">
        <f t="shared" ref="U36:Z36" si="19">U14</f>
        <v>0</v>
      </c>
      <c r="V36" s="18">
        <f t="shared" si="19"/>
        <v>-1.2440409061192481E-2</v>
      </c>
      <c r="W36" s="18">
        <f t="shared" si="19"/>
        <v>-3.4722397888954037E-2</v>
      </c>
      <c r="X36" s="18">
        <f t="shared" si="19"/>
        <v>-6.387962825347715E-2</v>
      </c>
      <c r="Y36" s="18">
        <f t="shared" si="19"/>
        <v>-0.51459861024037823</v>
      </c>
      <c r="Z36" s="18">
        <f t="shared" si="19"/>
        <v>-0.56858779170085982</v>
      </c>
      <c r="AA36" s="23"/>
      <c r="AB36" s="42"/>
      <c r="AC36" s="42"/>
      <c r="AD36" s="42"/>
      <c r="AE36" s="42"/>
      <c r="AF36" s="42"/>
      <c r="AG36" s="42"/>
      <c r="AH36" s="42"/>
      <c r="AI36" s="42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18">
        <f>'Tab-reporting_shock'!C37/'Tab-reporting_baseline'!C37-1</f>
        <v>0</v>
      </c>
      <c r="D37" s="18">
        <f>'Tab-reporting_shock'!D37/'Tab-reporting_baseline'!D37-1</f>
        <v>4.2013728496215208E-8</v>
      </c>
      <c r="E37" s="18">
        <f>'Tab-reporting_shock'!E37/'Tab-reporting_baseline'!E37-1</f>
        <v>2.9215917463076835E-8</v>
      </c>
      <c r="F37" s="18">
        <f>'Tab-reporting_shock'!F37/'Tab-reporting_baseline'!F37-1</f>
        <v>-2.0095036745715333E-14</v>
      </c>
      <c r="G37" s="18">
        <f>'Tab-reporting_shock'!G37/'Tab-reporting_baseline'!G37-1</f>
        <v>-3.3005516542061741E-8</v>
      </c>
      <c r="H37" s="18">
        <f>'Tab-reporting_shock'!H37/'Tab-reporting_baseline'!H37-1</f>
        <v>-1.2142861272046446E-8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6">
        <f t="shared" ref="U37:Z37" si="20">U15</f>
        <v>0</v>
      </c>
      <c r="V37" s="56">
        <f t="shared" si="20"/>
        <v>-4.5821229201903346E-3</v>
      </c>
      <c r="W37" s="56">
        <f t="shared" si="20"/>
        <v>-2.1231247398235564E-2</v>
      </c>
      <c r="X37" s="56">
        <f t="shared" si="20"/>
        <v>-2.7316979164253685E-2</v>
      </c>
      <c r="Y37" s="56">
        <f t="shared" si="20"/>
        <v>-0.25043506663156956</v>
      </c>
      <c r="Z37" s="56">
        <f t="shared" si="20"/>
        <v>-0.38093374623103171</v>
      </c>
      <c r="AA37" s="23"/>
      <c r="AB37" s="42"/>
      <c r="AC37" s="42"/>
      <c r="AD37" s="42"/>
      <c r="AE37" s="42"/>
      <c r="AF37" s="42"/>
      <c r="AG37" s="42"/>
      <c r="AH37" s="42"/>
      <c r="AI37" s="42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40">
        <f>'Tab-reporting_shock'!C38/'Tab-reporting_baseline'!C38-1</f>
        <v>0</v>
      </c>
      <c r="D38" s="40">
        <f>'Tab-reporting_shock'!D38/'Tab-reporting_baseline'!D38-1</f>
        <v>6.7119640549950788E-6</v>
      </c>
      <c r="E38" s="40">
        <f>'Tab-reporting_shock'!E38/'Tab-reporting_baseline'!E38-1</f>
        <v>1.6714512640403356E-5</v>
      </c>
      <c r="F38" s="40">
        <f>'Tab-reporting_shock'!F38/'Tab-reporting_baseline'!F38-1</f>
        <v>1.6730431993128292E-5</v>
      </c>
      <c r="G38" s="40">
        <f>'Tab-reporting_shock'!G38/'Tab-reporting_baseline'!G38-1</f>
        <v>1.7387276844282873E-4</v>
      </c>
      <c r="H38" s="40">
        <f>'Tab-reporting_shock'!H38/'Tab-reporting_baseline'!H38-1</f>
        <v>-2.9262124087425789E-4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B38" s="42"/>
      <c r="AC38" s="42"/>
      <c r="AD38" s="42"/>
      <c r="AE38" s="42"/>
      <c r="AF38" s="42"/>
      <c r="AG38" s="42"/>
      <c r="AH38" s="42"/>
      <c r="AI38" s="42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288</v>
      </c>
      <c r="B39" s="10"/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B39" s="42"/>
      <c r="AC39" s="42"/>
      <c r="AD39" s="42"/>
      <c r="AE39" s="42"/>
      <c r="AF39" s="42"/>
      <c r="AG39" s="42"/>
      <c r="AH39" s="42"/>
      <c r="AI39" s="42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75">
      <c r="A41" s="9"/>
      <c r="B41" s="9"/>
      <c r="C41" s="85" t="s">
        <v>0</v>
      </c>
      <c r="D41" s="86"/>
      <c r="E41" s="86"/>
      <c r="F41" s="86"/>
      <c r="G41" s="86"/>
      <c r="H41" s="87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18">
        <f>'Tab-reporting_shock'!C43/'Tab-reporting_baseline'!C43-1</f>
        <v>0</v>
      </c>
      <c r="D43" s="18">
        <f>'Tab-reporting_shock'!D43/'Tab-reporting_baseline'!D43-1</f>
        <v>2.2361619747233163E-3</v>
      </c>
      <c r="E43" s="18">
        <f>'Tab-reporting_shock'!E43/'Tab-reporting_baseline'!E43-1</f>
        <v>2.4720643988005442E-3</v>
      </c>
      <c r="F43" s="18">
        <f>'Tab-reporting_shock'!F43/'Tab-reporting_baseline'!F43-1</f>
        <v>1.0295794471295361E-2</v>
      </c>
      <c r="G43" s="18">
        <f>'Tab-reporting_shock'!G43/'Tab-reporting_baseline'!G43-1</f>
        <v>0.88326108930229497</v>
      </c>
      <c r="H43" s="18">
        <f>'Tab-reporting_shock'!H43/'Tab-reporting_baseline'!H43-1</f>
        <v>1.8346633580640996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18">
        <f>'Tab-reporting_shock'!C44/'Tab-reporting_baseline'!C44-1</f>
        <v>0</v>
      </c>
      <c r="D44" s="18">
        <f>'Tab-reporting_shock'!D44/'Tab-reporting_baseline'!D44-1</f>
        <v>-4.4258280417802665E-3</v>
      </c>
      <c r="E44" s="18">
        <f>'Tab-reporting_shock'!E44/'Tab-reporting_baseline'!E44-1</f>
        <v>-1.3182515127865946E-2</v>
      </c>
      <c r="F44" s="18">
        <f>'Tab-reporting_shock'!F44/'Tab-reporting_baseline'!F44-1</f>
        <v>-1.4129035039830873E-2</v>
      </c>
      <c r="G44" s="18">
        <f>'Tab-reporting_shock'!G44/'Tab-reporting_baseline'!G44-1</f>
        <v>-0.34300055537639595</v>
      </c>
      <c r="H44" s="18">
        <f>'Tab-reporting_shock'!H44/'Tab-reporting_baseline'!H44-1</f>
        <v>-0.66855338330512804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40">
        <f>'Tab-reporting_shock'!C45/'Tab-reporting_baseline'!C45-1</f>
        <v>0</v>
      </c>
      <c r="D45" s="40">
        <f>'Tab-reporting_shock'!D45/'Tab-reporting_baseline'!D45-1</f>
        <v>-3.2799583479340422E-3</v>
      </c>
      <c r="E45" s="40">
        <f>'Tab-reporting_shock'!E45/'Tab-reporting_baseline'!E45-1</f>
        <v>-9.4555190615103202E-3</v>
      </c>
      <c r="F45" s="40">
        <f>'Tab-reporting_shock'!F45/'Tab-reporting_baseline'!F45-1</f>
        <v>-1.189529359684327E-2</v>
      </c>
      <c r="G45" s="40">
        <f>'Tab-reporting_shock'!G45/'Tab-reporting_baseline'!G45-1</f>
        <v>-0.29131500756063622</v>
      </c>
      <c r="H45" s="40">
        <f>'Tab-reporting_shock'!H45/'Tab-reporting_baseline'!H45-1</f>
        <v>-0.56667424329196847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18">
        <f>'Tab-reporting_shock'!C46/'Tab-reporting_baseline'!C46-1</f>
        <v>0</v>
      </c>
      <c r="D46" s="18">
        <f>'Tab-reporting_shock'!D46/'Tab-reporting_baseline'!D46-1</f>
        <v>-2.1502715323978849E-3</v>
      </c>
      <c r="E46" s="18">
        <f>'Tab-reporting_shock'!E46/'Tab-reporting_baseline'!E46-1</f>
        <v>-7.7275909829913614E-3</v>
      </c>
      <c r="F46" s="18">
        <f>'Tab-reporting_shock'!F46/'Tab-reporting_baseline'!F46-1</f>
        <v>-1.1316255242736162E-2</v>
      </c>
      <c r="G46" s="18">
        <f>'Tab-reporting_shock'!G46/'Tab-reporting_baseline'!G46-1</f>
        <v>-0.20626621812459389</v>
      </c>
      <c r="H46" s="18">
        <f>'Tab-reporting_shock'!H46/'Tab-reporting_baseline'!H46-1</f>
        <v>-0.37227245660923236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18">
        <f>'Tab-reporting_shock'!C47/'Tab-reporting_baseline'!C47-1</f>
        <v>0</v>
      </c>
      <c r="D47" s="18">
        <f>'Tab-reporting_shock'!D47/'Tab-reporting_baseline'!D47-1</f>
        <v>-2.1210015589229192E-3</v>
      </c>
      <c r="E47" s="18">
        <f>'Tab-reporting_shock'!E47/'Tab-reporting_baseline'!E47-1</f>
        <v>-7.3796826387318992E-3</v>
      </c>
      <c r="F47" s="18">
        <f>'Tab-reporting_shock'!F47/'Tab-reporting_baseline'!F47-1</f>
        <v>-1.0897450957288002E-2</v>
      </c>
      <c r="G47" s="18">
        <f>'Tab-reporting_shock'!G47/'Tab-reporting_baseline'!G47-1</f>
        <v>-0.19812726201626474</v>
      </c>
      <c r="H47" s="18">
        <f>'Tab-reporting_shock'!H47/'Tab-reporting_baseline'!H47-1</f>
        <v>-0.35335236589664876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18">
        <f>'Tab-reporting_shock'!C48/'Tab-reporting_baseline'!C48-1</f>
        <v>0</v>
      </c>
      <c r="D48" s="18">
        <f>'Tab-reporting_shock'!D48/'Tab-reporting_baseline'!D48-1</f>
        <v>-2.1076605684731131E-3</v>
      </c>
      <c r="E48" s="18">
        <f>'Tab-reporting_shock'!E48/'Tab-reporting_baseline'!E48-1</f>
        <v>-7.9562772797732162E-3</v>
      </c>
      <c r="F48" s="18">
        <f>'Tab-reporting_shock'!F48/'Tab-reporting_baseline'!F48-1</f>
        <v>-1.140760615652725E-2</v>
      </c>
      <c r="G48" s="18">
        <f>'Tab-reporting_shock'!G48/'Tab-reporting_baseline'!G48-1</f>
        <v>-0.21269230297703001</v>
      </c>
      <c r="H48" s="18">
        <f>'Tab-reporting_shock'!H48/'Tab-reporting_baseline'!H48-1</f>
        <v>-0.39122385414769945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18">
        <f>'Tab-reporting_shock'!C49/'Tab-reporting_baseline'!C49-1</f>
        <v>0</v>
      </c>
      <c r="D49" s="18">
        <f>'Tab-reporting_shock'!D49/'Tab-reporting_baseline'!D49-1</f>
        <v>-2.3755705033269292E-3</v>
      </c>
      <c r="E49" s="18">
        <f>'Tab-reporting_shock'!E49/'Tab-reporting_baseline'!E49-1</f>
        <v>-7.7367464290862831E-3</v>
      </c>
      <c r="F49" s="18">
        <f>'Tab-reporting_shock'!F49/'Tab-reporting_baseline'!F49-1</f>
        <v>-1.1097432486116166E-2</v>
      </c>
      <c r="G49" s="18">
        <f>'Tab-reporting_shock'!G49/'Tab-reporting_baseline'!G49-1</f>
        <v>-0.21062627088537167</v>
      </c>
      <c r="H49" s="18">
        <f>'Tab-reporting_shock'!H49/'Tab-reporting_baseline'!H49-1</f>
        <v>-0.38656324823570687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18">
        <f>'Tab-reporting_shock'!C50/'Tab-reporting_baseline'!C50-1</f>
        <v>0</v>
      </c>
      <c r="D50" s="18">
        <f>'Tab-reporting_shock'!D50/'Tab-reporting_baseline'!D50-1</f>
        <v>-2.4982140776051986E-3</v>
      </c>
      <c r="E50" s="18">
        <f>'Tab-reporting_shock'!E50/'Tab-reporting_baseline'!E50-1</f>
        <v>-1.3290439877557625E-2</v>
      </c>
      <c r="F50" s="18">
        <f>'Tab-reporting_shock'!F50/'Tab-reporting_baseline'!F50-1</f>
        <v>-2.0023584273936801E-2</v>
      </c>
      <c r="G50" s="18">
        <f>'Tab-reporting_shock'!G50/'Tab-reporting_baseline'!G50-1</f>
        <v>-0.31756478355573869</v>
      </c>
      <c r="H50" s="18">
        <f>'Tab-reporting_shock'!H50/'Tab-reporting_baseline'!H50-1</f>
        <v>-0.54684836472618537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18">
        <f>'Tab-reporting_shock'!C51/'Tab-reporting_baseline'!C51-1</f>
        <v>0</v>
      </c>
      <c r="D51" s="18">
        <f>'Tab-reporting_shock'!D51/'Tab-reporting_baseline'!D51-1</f>
        <v>-7.709576287143749E-4</v>
      </c>
      <c r="E51" s="18">
        <f>'Tab-reporting_shock'!E51/'Tab-reporting_baseline'!E51-1</f>
        <v>-8.7424242241250782E-3</v>
      </c>
      <c r="F51" s="18">
        <f>'Tab-reporting_shock'!F51/'Tab-reporting_baseline'!F51-1</f>
        <v>-1.6177171321816619E-2</v>
      </c>
      <c r="G51" s="18">
        <f>'Tab-reporting_shock'!G51/'Tab-reporting_baseline'!G51-1</f>
        <v>-0.18512487383930432</v>
      </c>
      <c r="H51" s="18">
        <f>'Tab-reporting_shock'!H51/'Tab-reporting_baseline'!H51-1</f>
        <v>-0.26537345755313901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18">
        <f>'Tab-reporting_shock'!C52/'Tab-reporting_baseline'!C52-1</f>
        <v>0</v>
      </c>
      <c r="D52" s="18">
        <f>'Tab-reporting_shock'!D52/'Tab-reporting_baseline'!D52-1</f>
        <v>-5.0419233709152467E-3</v>
      </c>
      <c r="E52" s="18">
        <f>'Tab-reporting_shock'!E52/'Tab-reporting_baseline'!E52-1</f>
        <v>-1.3445435763428715E-2</v>
      </c>
      <c r="F52" s="18">
        <f>'Tab-reporting_shock'!F52/'Tab-reporting_baseline'!F52-1</f>
        <v>-1.2783902854359708E-2</v>
      </c>
      <c r="G52" s="18">
        <f>'Tab-reporting_shock'!G52/'Tab-reporting_baseline'!G52-1</f>
        <v>-0.38195870612591709</v>
      </c>
      <c r="H52" s="18">
        <f>'Tab-reporting_shock'!H52/'Tab-reporting_baseline'!H52-1</f>
        <v>-0.78984926034471559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18">
        <f>'Tab-reporting_shock'!C53/'Tab-reporting_baseline'!C53-1</f>
        <v>0</v>
      </c>
      <c r="D53" s="18">
        <f>'Tab-reporting_shock'!D53/'Tab-reporting_baseline'!D53-1</f>
        <v>0</v>
      </c>
      <c r="E53" s="18">
        <f>'Tab-reporting_shock'!E53/'Tab-reporting_baseline'!E53-1</f>
        <v>0</v>
      </c>
      <c r="F53" s="18">
        <f>'Tab-reporting_shock'!F53/'Tab-reporting_baseline'!F53-1</f>
        <v>0</v>
      </c>
      <c r="G53" s="18">
        <f>'Tab-reporting_shock'!G53/'Tab-reporting_baseline'!G53-1</f>
        <v>0</v>
      </c>
      <c r="H53" s="18">
        <f>'Tab-reporting_shock'!H53/'Tab-reporting_baseline'!H53-1</f>
        <v>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5"/>
      <c r="D54" s="35"/>
      <c r="E54" s="35"/>
      <c r="F54" s="35"/>
      <c r="G54" s="35"/>
      <c r="H54" s="3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40">
        <f>'Tab-reporting_shock'!C55/'Tab-reporting_baseline'!C55-1</f>
        <v>0</v>
      </c>
      <c r="D55" s="40">
        <f>'Tab-reporting_shock'!D55/'Tab-reporting_baseline'!D55-1</f>
        <v>-3.2799588344221142E-3</v>
      </c>
      <c r="E55" s="40">
        <f>'Tab-reporting_shock'!E55/'Tab-reporting_baseline'!E55-1</f>
        <v>-9.4555187532083806E-3</v>
      </c>
      <c r="F55" s="40">
        <f>'Tab-reporting_shock'!F55/'Tab-reporting_baseline'!F55-1</f>
        <v>-1.1895293680075025E-2</v>
      </c>
      <c r="G55" s="40">
        <f>'Tab-reporting_shock'!G55/'Tab-reporting_baseline'!G55-1</f>
        <v>-0.29131500784359743</v>
      </c>
      <c r="H55" s="40">
        <f>'Tab-reporting_shock'!H55/'Tab-reporting_baseline'!H55-1</f>
        <v>-0.5666742433819012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288</v>
      </c>
      <c r="B56" s="10"/>
      <c r="C56" s="40">
        <f>'Tab-reporting_shock'!C56/'Tab-reporting_baseline'!C56-1</f>
        <v>0</v>
      </c>
      <c r="D56" s="40">
        <f>'Tab-reporting_shock'!D56/'Tab-reporting_baseline'!D56-1</f>
        <v>-3.355889102964249E-3</v>
      </c>
      <c r="E56" s="40">
        <f>'Tab-reporting_shock'!E56/'Tab-reporting_baseline'!E56-1</f>
        <v>-9.5971060496924387E-3</v>
      </c>
      <c r="F56" s="40">
        <f>'Tab-reporting_shock'!F56/'Tab-reporting_baseline'!F56-1</f>
        <v>-1.1927149894283451E-2</v>
      </c>
      <c r="G56" s="40">
        <f>'Tab-reporting_shock'!G56/'Tab-reporting_baseline'!G56-1</f>
        <v>-0.29483713066000017</v>
      </c>
      <c r="H56" s="40">
        <f>'Tab-reporting_shock'!H56/'Tab-reporting_baseline'!H56-1</f>
        <v>-0.57557262542313103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75">
      <c r="A58" s="9"/>
      <c r="B58" s="9"/>
      <c r="C58" s="85" t="s">
        <v>0</v>
      </c>
      <c r="D58" s="86"/>
      <c r="E58" s="86"/>
      <c r="F58" s="86"/>
      <c r="G58" s="86"/>
      <c r="H58" s="87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18">
        <f>'Tab-reporting_shock'!C60/'Tab-reporting_baseline'!C60-1</f>
        <v>0</v>
      </c>
      <c r="D60" s="18">
        <f>'Tab-reporting_shock'!D60/'Tab-reporting_baseline'!D60-1</f>
        <v>-1.054025231082667E-2</v>
      </c>
      <c r="E60" s="18">
        <f>'Tab-reporting_shock'!E60/'Tab-reporting_baseline'!E60-1</f>
        <v>-3.0116487997212116E-2</v>
      </c>
      <c r="F60" s="18">
        <f>'Tab-reporting_shock'!F60/'Tab-reporting_baseline'!F60-1</f>
        <v>-6.7385105858791761E-2</v>
      </c>
      <c r="G60" s="18">
        <f>'Tab-reporting_shock'!G60/'Tab-reporting_baseline'!G60-1</f>
        <v>-0.43146438918538865</v>
      </c>
      <c r="H60" s="18">
        <f>'Tab-reporting_shock'!H60/'Tab-reporting_baseline'!H60-1</f>
        <v>-0.29716346098938051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18">
        <f>'Tab-reporting_shock'!C61/'Tab-reporting_baseline'!C61-1</f>
        <v>0</v>
      </c>
      <c r="D61" s="18">
        <f>'Tab-reporting_shock'!D61/'Tab-reporting_baseline'!D61-1</f>
        <v>-9.4879835368291143E-3</v>
      </c>
      <c r="E61" s="18">
        <f>'Tab-reporting_shock'!E61/'Tab-reporting_baseline'!E61-1</f>
        <v>-2.6134417254955689E-2</v>
      </c>
      <c r="F61" s="18">
        <f>'Tab-reporting_shock'!F61/'Tab-reporting_baseline'!F61-1</f>
        <v>-4.8243904371914392E-2</v>
      </c>
      <c r="G61" s="18">
        <f>'Tab-reporting_shock'!G61/'Tab-reporting_baseline'!G61-1</f>
        <v>-0.44581776353630675</v>
      </c>
      <c r="H61" s="18">
        <f>'Tab-reporting_shock'!H61/'Tab-reporting_baseline'!H61-1</f>
        <v>-0.52022695989773193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40">
        <f>'Tab-reporting_shock'!C62/'Tab-reporting_baseline'!C62-1</f>
        <v>0</v>
      </c>
      <c r="D62" s="40">
        <f>'Tab-reporting_shock'!D62/'Tab-reporting_baseline'!D62-1</f>
        <v>-9.7217029151787093E-3</v>
      </c>
      <c r="E62" s="40">
        <f>'Tab-reporting_shock'!E62/'Tab-reporting_baseline'!E62-1</f>
        <v>-2.7002411908764734E-2</v>
      </c>
      <c r="F62" s="40">
        <f>'Tab-reporting_shock'!F62/'Tab-reporting_baseline'!F62-1</f>
        <v>-5.2086816426038518E-2</v>
      </c>
      <c r="G62" s="40">
        <f>'Tab-reporting_shock'!G62/'Tab-reporting_baseline'!G62-1</f>
        <v>-0.44384895096482047</v>
      </c>
      <c r="H62" s="40">
        <f>'Tab-reporting_shock'!H62/'Tab-reporting_baseline'!H62-1</f>
        <v>-0.49208103155422045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18">
        <f>'Tab-reporting_shock'!C63/'Tab-reporting_baseline'!C63-1</f>
        <v>0</v>
      </c>
      <c r="D63" s="18">
        <f>'Tab-reporting_shock'!D63/'Tab-reporting_baseline'!D63-1</f>
        <v>-8.8744755109786411E-3</v>
      </c>
      <c r="E63" s="18">
        <f>'Tab-reporting_shock'!E63/'Tab-reporting_baseline'!E63-1</f>
        <v>-3.2267879497203888E-2</v>
      </c>
      <c r="F63" s="18">
        <f>'Tab-reporting_shock'!F63/'Tab-reporting_baseline'!F63-1</f>
        <v>-6.0610310508878662E-2</v>
      </c>
      <c r="G63" s="18">
        <f>'Tab-reporting_shock'!G63/'Tab-reporting_baseline'!G63-1</f>
        <v>-0.48307176519329764</v>
      </c>
      <c r="H63" s="18">
        <f>'Tab-reporting_shock'!H63/'Tab-reporting_baseline'!H63-1</f>
        <v>-0.58356137321653567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18">
        <f>'Tab-reporting_shock'!C64/'Tab-reporting_baseline'!C64-1</f>
        <v>0</v>
      </c>
      <c r="D64" s="18">
        <f>'Tab-reporting_shock'!D64/'Tab-reporting_baseline'!D64-1</f>
        <v>-9.9984723167793055E-3</v>
      </c>
      <c r="E64" s="18">
        <f>'Tab-reporting_shock'!E64/'Tab-reporting_baseline'!E64-1</f>
        <v>-3.5726503952909883E-2</v>
      </c>
      <c r="F64" s="18">
        <f>'Tab-reporting_shock'!F64/'Tab-reporting_baseline'!F64-1</f>
        <v>-6.8835468314988546E-2</v>
      </c>
      <c r="G64" s="18">
        <f>'Tab-reporting_shock'!G64/'Tab-reporting_baseline'!G64-1</f>
        <v>-0.5151755098402323</v>
      </c>
      <c r="H64" s="18">
        <f>'Tab-reporting_shock'!H64/'Tab-reporting_baseline'!H64-1</f>
        <v>-0.60694464148674099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18">
        <f>'Tab-reporting_shock'!C65/'Tab-reporting_baseline'!C65-1</f>
        <v>0</v>
      </c>
      <c r="D65" s="18">
        <f>'Tab-reporting_shock'!D65/'Tab-reporting_baseline'!D65-1</f>
        <v>-2.4584669962847139E-3</v>
      </c>
      <c r="E65" s="18">
        <f>'Tab-reporting_shock'!E65/'Tab-reporting_baseline'!E65-1</f>
        <v>-9.4126617480688735E-3</v>
      </c>
      <c r="F65" s="18">
        <f>'Tab-reporting_shock'!F65/'Tab-reporting_baseline'!F65-1</f>
        <v>-1.4925533898493826E-2</v>
      </c>
      <c r="G65" s="18">
        <f>'Tab-reporting_shock'!G65/'Tab-reporting_baseline'!G65-1</f>
        <v>-0.25520920458839502</v>
      </c>
      <c r="H65" s="18">
        <f>'Tab-reporting_shock'!H65/'Tab-reporting_baseline'!H65-1</f>
        <v>-0.4167106372396131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18">
        <f>'Tab-reporting_shock'!C66/'Tab-reporting_baseline'!C66-1</f>
        <v>0</v>
      </c>
      <c r="D66" s="18">
        <f>'Tab-reporting_shock'!D66/'Tab-reporting_baseline'!D66-1</f>
        <v>-4.165457257831906E-3</v>
      </c>
      <c r="E66" s="18">
        <f>'Tab-reporting_shock'!E66/'Tab-reporting_baseline'!E66-1</f>
        <v>-1.4882448319945452E-2</v>
      </c>
      <c r="F66" s="18">
        <f>'Tab-reporting_shock'!F66/'Tab-reporting_baseline'!F66-1</f>
        <v>-2.7433264716746897E-2</v>
      </c>
      <c r="G66" s="18">
        <f>'Tab-reporting_shock'!G66/'Tab-reporting_baseline'!G66-1</f>
        <v>-0.37221643961966966</v>
      </c>
      <c r="H66" s="18">
        <f>'Tab-reporting_shock'!H66/'Tab-reporting_baseline'!H66-1</f>
        <v>-0.4998263191072172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18">
        <f>'Tab-reporting_shock'!C67/'Tab-reporting_baseline'!C67-1</f>
        <v>0</v>
      </c>
      <c r="D67" s="18">
        <f>'Tab-reporting_shock'!D67/'Tab-reporting_baseline'!D67-1</f>
        <v>-4.9357475600443346E-3</v>
      </c>
      <c r="E67" s="18">
        <f>'Tab-reporting_shock'!E67/'Tab-reporting_baseline'!E67-1</f>
        <v>-2.2267427862603495E-2</v>
      </c>
      <c r="F67" s="18">
        <f>'Tab-reporting_shock'!F67/'Tab-reporting_baseline'!F67-1</f>
        <v>-4.1643870379679759E-2</v>
      </c>
      <c r="G67" s="18">
        <f>'Tab-reporting_shock'!G67/'Tab-reporting_baseline'!G67-1</f>
        <v>-0.48639692528449174</v>
      </c>
      <c r="H67" s="18">
        <f>'Tab-reporting_shock'!H67/'Tab-reporting_baseline'!H67-1</f>
        <v>-0.63680718945074788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18">
        <f>'Tab-reporting_shock'!C68/'Tab-reporting_baseline'!C68-1</f>
        <v>0</v>
      </c>
      <c r="D68" s="18">
        <f>'Tab-reporting_shock'!D68/'Tab-reporting_baseline'!D68-1</f>
        <v>-4.517830266514089E-3</v>
      </c>
      <c r="E68" s="18">
        <f>'Tab-reporting_shock'!E68/'Tab-reporting_baseline'!E68-1</f>
        <v>-2.3227788835559204E-2</v>
      </c>
      <c r="F68" s="18">
        <f>'Tab-reporting_shock'!F68/'Tab-reporting_baseline'!F68-1</f>
        <v>-3.7948292322247501E-2</v>
      </c>
      <c r="G68" s="18">
        <f>'Tab-reporting_shock'!G68/'Tab-reporting_baseline'!G68-1</f>
        <v>-0.39540482808646027</v>
      </c>
      <c r="H68" s="18">
        <f>'Tab-reporting_shock'!H68/'Tab-reporting_baseline'!H68-1</f>
        <v>-0.52839171730936763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18">
        <f>'Tab-reporting_shock'!C69/'Tab-reporting_baseline'!C69-1</f>
        <v>0</v>
      </c>
      <c r="D69" s="18">
        <f>'Tab-reporting_shock'!D69/'Tab-reporting_baseline'!D69-1</f>
        <v>-2.1231890907714712E-2</v>
      </c>
      <c r="E69" s="18">
        <f>'Tab-reporting_shock'!E69/'Tab-reporting_baseline'!E69-1</f>
        <v>-4.3024214011151085E-2</v>
      </c>
      <c r="F69" s="18">
        <f>'Tab-reporting_shock'!F69/'Tab-reporting_baseline'!F69-1</f>
        <v>-7.3472825565052968E-2</v>
      </c>
      <c r="G69" s="18">
        <f>'Tab-reporting_shock'!G69/'Tab-reporting_baseline'!G69-1</f>
        <v>-0.61717724964375131</v>
      </c>
      <c r="H69" s="18">
        <f>'Tab-reporting_shock'!H69/'Tab-reporting_baseline'!H69-1</f>
        <v>-0.52357822309882518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18">
        <f>'Tab-reporting_shock'!C70/'Tab-reporting_baseline'!C70-1</f>
        <v>0</v>
      </c>
      <c r="D70" s="18">
        <f>'Tab-reporting_shock'!D70/'Tab-reporting_baseline'!D70-1</f>
        <v>0</v>
      </c>
      <c r="E70" s="18">
        <f>'Tab-reporting_shock'!E70/'Tab-reporting_baseline'!E70-1</f>
        <v>0</v>
      </c>
      <c r="F70" s="18">
        <f>'Tab-reporting_shock'!F70/'Tab-reporting_baseline'!F70-1</f>
        <v>0</v>
      </c>
      <c r="G70" s="18">
        <f>'Tab-reporting_shock'!G70/'Tab-reporting_baseline'!G70-1</f>
        <v>0</v>
      </c>
      <c r="H70" s="18">
        <f>'Tab-reporting_shock'!H70/'Tab-reporting_baseline'!H70-1</f>
        <v>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35"/>
      <c r="D71" s="35"/>
      <c r="E71" s="35"/>
      <c r="F71" s="35"/>
      <c r="G71" s="35"/>
      <c r="H71" s="3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40">
        <f>'Tab-reporting_shock'!C72/'Tab-reporting_baseline'!C72-1</f>
        <v>-1.7088508386109424E-10</v>
      </c>
      <c r="D72" s="40">
        <f>'Tab-reporting_shock'!D72/'Tab-reporting_baseline'!D72-1</f>
        <v>-9.7217031388122654E-3</v>
      </c>
      <c r="E72" s="40">
        <f>'Tab-reporting_shock'!E72/'Tab-reporting_baseline'!E72-1</f>
        <v>-2.7002411824934347E-2</v>
      </c>
      <c r="F72" s="40">
        <f>'Tab-reporting_shock'!F72/'Tab-reporting_baseline'!F72-1</f>
        <v>-5.2086816561662697E-2</v>
      </c>
      <c r="G72" s="40">
        <f>'Tab-reporting_shock'!G72/'Tab-reporting_baseline'!G72-1</f>
        <v>-0.44384895103395727</v>
      </c>
      <c r="H72" s="40">
        <f>'Tab-reporting_shock'!H72/'Tab-reporting_baseline'!H72-1</f>
        <v>-0.49208103162484385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288</v>
      </c>
      <c r="B73" s="10"/>
      <c r="C73" s="40">
        <f>'Tab-reporting_shock'!C73/'Tab-reporting_baseline'!C73-1</f>
        <v>0</v>
      </c>
      <c r="D73" s="40">
        <f>'Tab-reporting_shock'!D73/'Tab-reporting_baseline'!D73-1</f>
        <v>-1.3284750491195818E-2</v>
      </c>
      <c r="E73" s="40">
        <f>'Tab-reporting_shock'!E73/'Tab-reporting_baseline'!E73-1</f>
        <v>-3.6588597801255895E-2</v>
      </c>
      <c r="F73" s="40">
        <f>'Tab-reporting_shock'!F73/'Tab-reporting_baseline'!F73-1</f>
        <v>-6.8280542685239531E-2</v>
      </c>
      <c r="G73" s="40">
        <f>'Tab-reporting_shock'!G73/'Tab-reporting_baseline'!G73-1</f>
        <v>-0.5365475189962724</v>
      </c>
      <c r="H73" s="40">
        <f>'Tab-reporting_shock'!H73/'Tab-reporting_baseline'!H73-1</f>
        <v>-0.57678872365076184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75">
      <c r="A75" s="9"/>
      <c r="B75" s="9"/>
      <c r="C75" s="85" t="s">
        <v>0</v>
      </c>
      <c r="D75" s="86"/>
      <c r="E75" s="86"/>
      <c r="F75" s="86"/>
      <c r="G75" s="86"/>
      <c r="H75" s="87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34">
        <f>'Tab-reporting_shock'!C77/'Tab-reporting_baseline'!C77-1</f>
        <v>0</v>
      </c>
      <c r="D77" s="34">
        <f>'Tab-reporting_shock'!D77/'Tab-reporting_baseline'!D77-1</f>
        <v>-3.2928967698973022E-3</v>
      </c>
      <c r="E77" s="34">
        <f>'Tab-reporting_shock'!E77/'Tab-reporting_baseline'!E77-1</f>
        <v>-1.8209465630122046E-2</v>
      </c>
      <c r="F77" s="34">
        <f>'Tab-reporting_shock'!F77/'Tab-reporting_baseline'!F77-1</f>
        <v>-2.4028526392767868E-2</v>
      </c>
      <c r="G77" s="34">
        <f>'Tab-reporting_shock'!G77/'Tab-reporting_baseline'!G77-1</f>
        <v>-0.23864639041965285</v>
      </c>
      <c r="H77" s="34">
        <f>'Tab-reporting_shock'!H77/'Tab-reporting_baseline'!H77-1</f>
        <v>-0.37636888982303551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34">
        <f>'Tab-reporting_shock'!C78/'Tab-reporting_baseline'!C78-1</f>
        <v>0</v>
      </c>
      <c r="D78" s="34">
        <f>'Tab-reporting_shock'!D78/'Tab-reporting_baseline'!D78-1</f>
        <v>-4.0562787468456651E-4</v>
      </c>
      <c r="E78" s="34">
        <f>'Tab-reporting_shock'!E78/'Tab-reporting_baseline'!E78-1</f>
        <v>-1.1715711350252067E-2</v>
      </c>
      <c r="F78" s="34">
        <f>'Tab-reporting_shock'!F78/'Tab-reporting_baseline'!F78-1</f>
        <v>-1.6931749686813879E-2</v>
      </c>
      <c r="G78" s="34">
        <f>'Tab-reporting_shock'!G78/'Tab-reporting_baseline'!G78-1</f>
        <v>-0.21387434414914486</v>
      </c>
      <c r="H78" s="34">
        <f>'Tab-reporting_shock'!H78/'Tab-reporting_baseline'!H78-1</f>
        <v>-0.3664025603915354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39">
        <f>'Tab-reporting_shock'!C79/'Tab-reporting_baseline'!C79-1</f>
        <v>0</v>
      </c>
      <c r="D79" s="39">
        <f>'Tab-reporting_shock'!D79/'Tab-reporting_baseline'!D79-1</f>
        <v>-2.5146175017699557E-3</v>
      </c>
      <c r="E79" s="39">
        <f>'Tab-reporting_shock'!E79/'Tab-reporting_baseline'!E79-1</f>
        <v>-1.6422552687008762E-2</v>
      </c>
      <c r="F79" s="39">
        <f>'Tab-reporting_shock'!F79/'Tab-reporting_baseline'!F79-1</f>
        <v>-2.2079763157228149E-2</v>
      </c>
      <c r="G79" s="39">
        <f>'Tab-reporting_shock'!G79/'Tab-reporting_baseline'!G79-1</f>
        <v>-0.23175418918373869</v>
      </c>
      <c r="H79" s="39">
        <f>'Tab-reporting_shock'!H79/'Tab-reporting_baseline'!H79-1</f>
        <v>-0.37364789160663159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34">
        <f>'Tab-reporting_shock'!C80/'Tab-reporting_baseline'!C80-1</f>
        <v>0</v>
      </c>
      <c r="D80" s="34">
        <f>'Tab-reporting_shock'!D80/'Tab-reporting_baseline'!D80-1</f>
        <v>-2.4361854391167226E-3</v>
      </c>
      <c r="E80" s="34">
        <f>'Tab-reporting_shock'!E80/'Tab-reporting_baseline'!E80-1</f>
        <v>-1.6541286092309315E-2</v>
      </c>
      <c r="F80" s="34">
        <f>'Tab-reporting_shock'!F80/'Tab-reporting_baseline'!F80-1</f>
        <v>-2.2374850947567193E-2</v>
      </c>
      <c r="G80" s="34">
        <f>'Tab-reporting_shock'!G80/'Tab-reporting_baseline'!G80-1</f>
        <v>-0.23411422796374814</v>
      </c>
      <c r="H80" s="34">
        <f>'Tab-reporting_shock'!H80/'Tab-reporting_baseline'!H80-1</f>
        <v>-0.37876974913881556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34">
        <f>'Tab-reporting_shock'!C81/'Tab-reporting_baseline'!C81-1</f>
        <v>0</v>
      </c>
      <c r="D81" s="34">
        <f>'Tab-reporting_shock'!D81/'Tab-reporting_baseline'!D81-1</f>
        <v>-1.9244600003487267E-2</v>
      </c>
      <c r="E81" s="34">
        <f>'Tab-reporting_shock'!E81/'Tab-reporting_baseline'!E81-1</f>
        <v>-8.1928944952711413E-2</v>
      </c>
      <c r="F81" s="34">
        <f>'Tab-reporting_shock'!F81/'Tab-reporting_baseline'!F81-1</f>
        <v>-0.10853756879178234</v>
      </c>
      <c r="G81" s="34">
        <f>'Tab-reporting_shock'!G81/'Tab-reporting_baseline'!G81-1</f>
        <v>-0.60155528023269889</v>
      </c>
      <c r="H81" s="34">
        <f>'Tab-reporting_shock'!H81/'Tab-reporting_baseline'!H81-1</f>
        <v>-0.7584487025664941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34">
        <f>'Tab-reporting_shock'!C82/'Tab-reporting_baseline'!C82-1</f>
        <v>0</v>
      </c>
      <c r="D82" s="34">
        <f>'Tab-reporting_shock'!D82/'Tab-reporting_baseline'!D82-1</f>
        <v>-5.6861449900782457E-3</v>
      </c>
      <c r="E82" s="34">
        <f>'Tab-reporting_shock'!E82/'Tab-reporting_baseline'!E82-1</f>
        <v>-2.646392220130056E-2</v>
      </c>
      <c r="F82" s="34">
        <f>'Tab-reporting_shock'!F82/'Tab-reporting_baseline'!F82-1</f>
        <v>-3.5586118375789733E-2</v>
      </c>
      <c r="G82" s="34">
        <f>'Tab-reporting_shock'!G82/'Tab-reporting_baseline'!G82-1</f>
        <v>-0.42423887343893774</v>
      </c>
      <c r="H82" s="34">
        <f>'Tab-reporting_shock'!H82/'Tab-reporting_baseline'!H82-1</f>
        <v>-0.63462666266783785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34">
        <f>'Tab-reporting_shock'!C83/'Tab-reporting_baseline'!C83-1</f>
        <v>0</v>
      </c>
      <c r="D83" s="34">
        <f>'Tab-reporting_shock'!D83/'Tab-reporting_baseline'!D83-1</f>
        <v>-5.8347373102869415E-3</v>
      </c>
      <c r="E83" s="34">
        <f>'Tab-reporting_shock'!E83/'Tab-reporting_baseline'!E83-1</f>
        <v>-2.5698870374228577E-2</v>
      </c>
      <c r="F83" s="34">
        <f>'Tab-reporting_shock'!F83/'Tab-reporting_baseline'!F83-1</f>
        <v>-3.4273188531521281E-2</v>
      </c>
      <c r="G83" s="34">
        <f>'Tab-reporting_shock'!G83/'Tab-reporting_baseline'!G83-1</f>
        <v>-0.41618241678798507</v>
      </c>
      <c r="H83" s="34">
        <f>'Tab-reporting_shock'!H83/'Tab-reporting_baseline'!H83-1</f>
        <v>-0.62666715122716166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34">
        <f>'Tab-reporting_shock'!C84/'Tab-reporting_baseline'!C84-1</f>
        <v>0</v>
      </c>
      <c r="D84" s="34">
        <f>'Tab-reporting_shock'!D84/'Tab-reporting_baseline'!D84-1</f>
        <v>-4.0657828505363813E-4</v>
      </c>
      <c r="E84" s="34">
        <f>'Tab-reporting_shock'!E84/'Tab-reporting_baseline'!E84-1</f>
        <v>-1.1717921762155581E-2</v>
      </c>
      <c r="F84" s="34">
        <f>'Tab-reporting_shock'!F84/'Tab-reporting_baseline'!F84-1</f>
        <v>-1.693421901121217E-2</v>
      </c>
      <c r="G84" s="34">
        <f>'Tab-reporting_shock'!G84/'Tab-reporting_baseline'!G84-1</f>
        <v>-0.21390220792788173</v>
      </c>
      <c r="H84" s="34">
        <f>'Tab-reporting_shock'!H84/'Tab-reporting_baseline'!H84-1</f>
        <v>-0.36643736781478164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34">
        <f>'Tab-reporting_shock'!C85/'Tab-reporting_baseline'!C85-1</f>
        <v>0</v>
      </c>
      <c r="D85" s="34">
        <f>'Tab-reporting_shock'!D85/'Tab-reporting_baseline'!D85-1</f>
        <v>-7.2834952363665106E-4</v>
      </c>
      <c r="E85" s="34">
        <f>'Tab-reporting_shock'!E85/'Tab-reporting_baseline'!E85-1</f>
        <v>-9.4505876639863207E-3</v>
      </c>
      <c r="F85" s="34">
        <f>'Tab-reporting_shock'!F85/'Tab-reporting_baseline'!F85-1</f>
        <v>-1.2579847109025599E-2</v>
      </c>
      <c r="G85" s="34">
        <f>'Tab-reporting_shock'!G85/'Tab-reporting_baseline'!G85-1</f>
        <v>-0.17781047413683571</v>
      </c>
      <c r="H85" s="34">
        <f>'Tab-reporting_shock'!H85/'Tab-reporting_baseline'!H85-1</f>
        <v>-0.29463928799730787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34">
        <f>'Tab-reporting_shock'!C86/'Tab-reporting_baseline'!C86-1</f>
        <v>0</v>
      </c>
      <c r="D86" s="34">
        <f>'Tab-reporting_shock'!D86/'Tab-reporting_baseline'!D86-1</f>
        <v>-5.785538903728904E-3</v>
      </c>
      <c r="E86" s="34">
        <f>'Tab-reporting_shock'!E86/'Tab-reporting_baseline'!E86-1</f>
        <v>-1.0320504220771687E-2</v>
      </c>
      <c r="F86" s="34">
        <f>'Tab-reporting_shock'!F86/'Tab-reporting_baseline'!F86-1</f>
        <v>-6.6928731272963837E-3</v>
      </c>
      <c r="G86" s="34">
        <f>'Tab-reporting_shock'!G86/'Tab-reporting_baseline'!G86-1</f>
        <v>-0.11471040056298498</v>
      </c>
      <c r="H86" s="34">
        <f>'Tab-reporting_shock'!H86/'Tab-reporting_baseline'!H86-1</f>
        <v>-0.14837536677723928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47"/>
      <c r="D87" s="47"/>
      <c r="E87" s="47"/>
      <c r="F87" s="47"/>
      <c r="G87" s="47"/>
      <c r="H87" s="4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47"/>
      <c r="D88" s="47"/>
      <c r="E88" s="47"/>
      <c r="F88" s="47"/>
      <c r="G88" s="47"/>
      <c r="H88" s="4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39">
        <f>'Tab-reporting_shock'!C89/'Tab-reporting_baseline'!C89-1</f>
        <v>0</v>
      </c>
      <c r="D89" s="39">
        <f>'Tab-reporting_shock'!D89/'Tab-reporting_baseline'!D89-1</f>
        <v>-2.514617527507923E-3</v>
      </c>
      <c r="E89" s="39">
        <f>'Tab-reporting_shock'!E89/'Tab-reporting_baseline'!E89-1</f>
        <v>-1.6422552232760235E-2</v>
      </c>
      <c r="F89" s="39">
        <f>'Tab-reporting_shock'!F89/'Tab-reporting_baseline'!F89-1</f>
        <v>-2.2079763414503906E-2</v>
      </c>
      <c r="G89" s="39">
        <f>'Tab-reporting_shock'!G89/'Tab-reporting_baseline'!G89-1</f>
        <v>-0.23175418947952653</v>
      </c>
      <c r="H89" s="39">
        <f>'Tab-reporting_shock'!H89/'Tab-reporting_baseline'!H89-1</f>
        <v>-0.37364789153222355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288</v>
      </c>
      <c r="B90" s="10"/>
      <c r="C90" s="39">
        <f>'Tab-reporting_shock'!C90/'Tab-reporting_baseline'!C90-1</f>
        <v>0</v>
      </c>
      <c r="D90" s="39">
        <f>'Tab-reporting_shock'!D90/'Tab-reporting_baseline'!D90-1</f>
        <v>-1.504857854543229E-2</v>
      </c>
      <c r="E90" s="39">
        <f>'Tab-reporting_shock'!E90/'Tab-reporting_baseline'!E90-1</f>
        <v>-6.1853283788558033E-2</v>
      </c>
      <c r="F90" s="39">
        <f>'Tab-reporting_shock'!F90/'Tab-reporting_baseline'!F90-1</f>
        <v>-8.0803884153277106E-2</v>
      </c>
      <c r="G90" s="39">
        <f>'Tab-reporting_shock'!G90/'Tab-reporting_baseline'!G90-1</f>
        <v>-0.49198056284085945</v>
      </c>
      <c r="H90" s="39">
        <f>'Tab-reporting_shock'!H90/'Tab-reporting_baseline'!H90-1</f>
        <v>-0.63431382675921744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75">
      <c r="A92" s="9"/>
      <c r="B92" s="9"/>
      <c r="C92" s="85" t="s">
        <v>0</v>
      </c>
      <c r="D92" s="86"/>
      <c r="E92" s="86"/>
      <c r="F92" s="86"/>
      <c r="G92" s="86"/>
      <c r="H92" s="87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18">
        <f>'Tab-reporting_shock'!C94/'Tab-reporting_baseline'!C94-1</f>
        <v>0</v>
      </c>
      <c r="D94" s="18">
        <f>'Tab-reporting_shock'!D94/'Tab-reporting_baseline'!D94-1</f>
        <v>2.0857540363961036E-5</v>
      </c>
      <c r="E94" s="18">
        <f>'Tab-reporting_shock'!E94/'Tab-reporting_baseline'!E94-1</f>
        <v>-6.2073399613082891E-3</v>
      </c>
      <c r="F94" s="18">
        <f>'Tab-reporting_shock'!F94/'Tab-reporting_baseline'!F94-1</f>
        <v>-8.1146654465509283E-3</v>
      </c>
      <c r="G94" s="18">
        <f>'Tab-reporting_shock'!G94/'Tab-reporting_baseline'!G94-1</f>
        <v>-0.12309328158944932</v>
      </c>
      <c r="H94" s="18">
        <f>'Tab-reporting_shock'!H94/'Tab-reporting_baseline'!H94-1</f>
        <v>-0.21095858477813845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35"/>
      <c r="D95" s="35"/>
      <c r="E95" s="35"/>
      <c r="F95" s="35"/>
      <c r="G95" s="35"/>
      <c r="H95" s="35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40">
        <f>'Tab-reporting_shock'!C96/'Tab-reporting_baseline'!C96-1</f>
        <v>0</v>
      </c>
      <c r="D96" s="40">
        <f>'Tab-reporting_shock'!D96/'Tab-reporting_baseline'!D96-1</f>
        <v>2.0857540363961036E-5</v>
      </c>
      <c r="E96" s="40">
        <f>'Tab-reporting_shock'!E96/'Tab-reporting_baseline'!E96-1</f>
        <v>-6.2073399613082891E-3</v>
      </c>
      <c r="F96" s="40">
        <f>'Tab-reporting_shock'!F96/'Tab-reporting_baseline'!F96-1</f>
        <v>-8.1146654465509283E-3</v>
      </c>
      <c r="G96" s="40">
        <f>'Tab-reporting_shock'!G96/'Tab-reporting_baseline'!G96-1</f>
        <v>-0.12309328158944932</v>
      </c>
      <c r="H96" s="40">
        <f>'Tab-reporting_shock'!H96/'Tab-reporting_baseline'!H96-1</f>
        <v>-0.21095858477813845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18">
        <f>'Tab-reporting_shock'!C97/'Tab-reporting_baseline'!C97-1</f>
        <v>0</v>
      </c>
      <c r="D97" s="18">
        <f>'Tab-reporting_shock'!D97/'Tab-reporting_baseline'!D97-1</f>
        <v>5.0977566082632819E-4</v>
      </c>
      <c r="E97" s="18">
        <f>'Tab-reporting_shock'!E97/'Tab-reporting_baseline'!E97-1</f>
        <v>-6.1456112796371976E-3</v>
      </c>
      <c r="F97" s="18">
        <f>'Tab-reporting_shock'!F97/'Tab-reporting_baseline'!F97-1</f>
        <v>-9.5668245897270188E-3</v>
      </c>
      <c r="G97" s="18">
        <f>'Tab-reporting_shock'!G97/'Tab-reporting_baseline'!G97-1</f>
        <v>-0.14677787132404274</v>
      </c>
      <c r="H97" s="18">
        <f>'Tab-reporting_shock'!H97/'Tab-reporting_baseline'!H97-1</f>
        <v>-0.26400887583319776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18">
        <f>'Tab-reporting_shock'!C98/'Tab-reporting_baseline'!C98-1</f>
        <v>0</v>
      </c>
      <c r="D98" s="18">
        <f>'Tab-reporting_shock'!D98/'Tab-reporting_baseline'!D98-1</f>
        <v>1.5151000771815859E-3</v>
      </c>
      <c r="E98" s="18">
        <f>'Tab-reporting_shock'!E98/'Tab-reporting_baseline'!E98-1</f>
        <v>-1.925213843817386E-3</v>
      </c>
      <c r="F98" s="18">
        <f>'Tab-reporting_shock'!F98/'Tab-reporting_baseline'!F98-1</f>
        <v>-3.0653172337609114E-3</v>
      </c>
      <c r="G98" s="18">
        <f>'Tab-reporting_shock'!G98/'Tab-reporting_baseline'!G98-1</f>
        <v>-9.1178493779624614E-2</v>
      </c>
      <c r="H98" s="18">
        <f>'Tab-reporting_shock'!H98/'Tab-reporting_baseline'!H98-1</f>
        <v>-0.19463779130544012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18">
        <f>'Tab-reporting_shock'!C99/'Tab-reporting_baseline'!C99-1</f>
        <v>0</v>
      </c>
      <c r="D99" s="18">
        <f>'Tab-reporting_shock'!D99/'Tab-reporting_baseline'!D99-1</f>
        <v>-6.1994192376713109E-4</v>
      </c>
      <c r="E99" s="18">
        <f>'Tab-reporting_shock'!E99/'Tab-reporting_baseline'!E99-1</f>
        <v>-1.164773531034824E-2</v>
      </c>
      <c r="F99" s="18">
        <f>'Tab-reporting_shock'!F99/'Tab-reporting_baseline'!F99-1</f>
        <v>-1.843085143700629E-2</v>
      </c>
      <c r="G99" s="18">
        <f>'Tab-reporting_shock'!G99/'Tab-reporting_baseline'!G99-1</f>
        <v>-0.22094773956899882</v>
      </c>
      <c r="H99" s="18">
        <f>'Tab-reporting_shock'!H99/'Tab-reporting_baseline'!H99-1</f>
        <v>-0.3584177665439483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18">
        <f>'Tab-reporting_shock'!C100/'Tab-reporting_baseline'!C100-1</f>
        <v>0</v>
      </c>
      <c r="D100" s="18">
        <f>'Tab-reporting_shock'!D100/'Tab-reporting_baseline'!D100-1</f>
        <v>-7.331037359298298E-4</v>
      </c>
      <c r="E100" s="18">
        <f>'Tab-reporting_shock'!E100/'Tab-reporting_baseline'!E100-1</f>
        <v>-1.089513766927741E-2</v>
      </c>
      <c r="F100" s="18">
        <f>'Tab-reporting_shock'!F100/'Tab-reporting_baseline'!F100-1</f>
        <v>-1.7130537807974799E-2</v>
      </c>
      <c r="G100" s="18">
        <f>'Tab-reporting_shock'!G100/'Tab-reporting_baseline'!G100-1</f>
        <v>-0.21023147723058211</v>
      </c>
      <c r="H100" s="18">
        <f>'Tab-reporting_shock'!H100/'Tab-reporting_baseline'!H100-1</f>
        <v>-0.34451609657385474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18">
        <f>'Tab-reporting_shock'!C101/'Tab-reporting_baseline'!C101-1</f>
        <v>0</v>
      </c>
      <c r="D101" s="18">
        <f>'Tab-reporting_shock'!D101/'Tab-reporting_baseline'!D101-1</f>
        <v>-1.0489443539276611E-3</v>
      </c>
      <c r="E101" s="18">
        <f>'Tab-reporting_shock'!E101/'Tab-reporting_baseline'!E101-1</f>
        <v>-1.7249611125943476E-2</v>
      </c>
      <c r="F101" s="18">
        <f>'Tab-reporting_shock'!F101/'Tab-reporting_baseline'!F101-1</f>
        <v>-2.7479541773992144E-2</v>
      </c>
      <c r="G101" s="18">
        <f>'Tab-reporting_shock'!G101/'Tab-reporting_baseline'!G101-1</f>
        <v>-0.32772629995525393</v>
      </c>
      <c r="H101" s="18">
        <f>'Tab-reporting_shock'!H101/'Tab-reporting_baseline'!H101-1</f>
        <v>-0.52590611364981588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5"/>
      <c r="D102" s="35"/>
      <c r="E102" s="35"/>
      <c r="F102" s="35"/>
      <c r="G102" s="35"/>
      <c r="H102" s="35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18">
        <f>'Tab-reporting_shock'!C103/'Tab-reporting_baseline'!C103-1</f>
        <v>0</v>
      </c>
      <c r="D103" s="18">
        <f>'Tab-reporting_shock'!D103/'Tab-reporting_baseline'!D103-1</f>
        <v>-9.0531340359600865E-4</v>
      </c>
      <c r="E103" s="18">
        <f>'Tab-reporting_shock'!E103/'Tab-reporting_baseline'!E103-1</f>
        <v>-6.2521735490717045E-3</v>
      </c>
      <c r="F103" s="18">
        <f>'Tab-reporting_shock'!F103/'Tab-reporting_baseline'!F103-1</f>
        <v>-4.4638348140874085E-3</v>
      </c>
      <c r="G103" s="18">
        <f>'Tab-reporting_shock'!G103/'Tab-reporting_baseline'!G103-1</f>
        <v>-6.4021363959116506E-2</v>
      </c>
      <c r="H103" s="18">
        <f>'Tab-reporting_shock'!H103/'Tab-reporting_baseline'!H103-1</f>
        <v>-8.1793371322624764E-2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18">
        <f>'Tab-reporting_shock'!C104/'Tab-reporting_baseline'!C104-1</f>
        <v>0</v>
      </c>
      <c r="D104" s="18">
        <f>'Tab-reporting_shock'!D104/'Tab-reporting_baseline'!D104-1</f>
        <v>-7.8246894732814098E-4</v>
      </c>
      <c r="E104" s="18">
        <f>'Tab-reporting_shock'!E104/'Tab-reporting_baseline'!E104-1</f>
        <v>-7.2851060696158543E-3</v>
      </c>
      <c r="F104" s="18">
        <f>'Tab-reporting_shock'!F104/'Tab-reporting_baseline'!F104-1</f>
        <v>-1.1616775422812697E-2</v>
      </c>
      <c r="G104" s="18">
        <f>'Tab-reporting_shock'!G104/'Tab-reporting_baseline'!G104-1</f>
        <v>-0.15233448041966602</v>
      </c>
      <c r="H104" s="18">
        <f>'Tab-reporting_shock'!H104/'Tab-reporting_baseline'!H104-1</f>
        <v>-0.26975465987109626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41"/>
      <c r="D105" s="41"/>
      <c r="E105" s="41"/>
      <c r="F105" s="41"/>
      <c r="G105" s="41"/>
      <c r="H105" s="4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40">
        <f>'Tab-reporting_shock'!C106/'Tab-reporting_baseline'!C106-1</f>
        <v>0</v>
      </c>
      <c r="D106" s="40">
        <f>'Tab-reporting_shock'!D106/'Tab-reporting_baseline'!D106-1</f>
        <v>2.0857211518565677E-5</v>
      </c>
      <c r="E106" s="40">
        <f>'Tab-reporting_shock'!E106/'Tab-reporting_baseline'!E106-1</f>
        <v>-6.2073400064848183E-3</v>
      </c>
      <c r="F106" s="40">
        <f>'Tab-reporting_shock'!F106/'Tab-reporting_baseline'!F106-1</f>
        <v>-8.1146653714651018E-3</v>
      </c>
      <c r="G106" s="40">
        <f>'Tab-reporting_shock'!G106/'Tab-reporting_baseline'!G106-1</f>
        <v>-0.12309328152037768</v>
      </c>
      <c r="H106" s="40">
        <f>'Tab-reporting_shock'!H106/'Tab-reporting_baseline'!H106-1</f>
        <v>-0.21095858478720608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288</v>
      </c>
      <c r="B107" s="10"/>
      <c r="C107" s="40">
        <f>'Tab-reporting_shock'!C107/'Tab-reporting_baseline'!C107-1</f>
        <v>0</v>
      </c>
      <c r="D107" s="40">
        <f>'Tab-reporting_shock'!D107/'Tab-reporting_baseline'!D107-1</f>
        <v>7.4990489702164709E-5</v>
      </c>
      <c r="E107" s="40">
        <f>'Tab-reporting_shock'!E107/'Tab-reporting_baseline'!E107-1</f>
        <v>-5.8902429204946705E-3</v>
      </c>
      <c r="F107" s="40">
        <f>'Tab-reporting_shock'!F107/'Tab-reporting_baseline'!F107-1</f>
        <v>-7.5846706017846932E-3</v>
      </c>
      <c r="G107" s="40">
        <f>'Tab-reporting_shock'!G107/'Tab-reporting_baseline'!G107-1</f>
        <v>-0.11770256818667624</v>
      </c>
      <c r="H107" s="40">
        <f>'Tab-reporting_shock'!H107/'Tab-reporting_baseline'!H107-1</f>
        <v>-0.20292695438412434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75">
      <c r="A109" s="9"/>
      <c r="B109" s="9"/>
      <c r="C109" s="85" t="s">
        <v>0</v>
      </c>
      <c r="D109" s="86"/>
      <c r="E109" s="86"/>
      <c r="F109" s="86"/>
      <c r="G109" s="86"/>
      <c r="H109" s="87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18">
        <f t="shared" ref="C111:H126" si="21">C4</f>
        <v>0</v>
      </c>
      <c r="D111" s="18">
        <f t="shared" si="21"/>
        <v>-2.5460586069715463E-3</v>
      </c>
      <c r="E111" s="18">
        <f t="shared" si="21"/>
        <v>-1.4024090239116549E-2</v>
      </c>
      <c r="F111" s="18">
        <f t="shared" si="21"/>
        <v>-2.0140467070640211E-2</v>
      </c>
      <c r="G111" s="18">
        <f t="shared" si="21"/>
        <v>-0.19828426056662085</v>
      </c>
      <c r="H111" s="18">
        <f t="shared" si="21"/>
        <v>-0.30983499177579243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18">
        <f t="shared" si="21"/>
        <v>0</v>
      </c>
      <c r="D112" s="18">
        <f t="shared" si="21"/>
        <v>3.6691630316276758E-6</v>
      </c>
      <c r="E112" s="18">
        <f t="shared" si="21"/>
        <v>9.1127232082488518E-6</v>
      </c>
      <c r="F112" s="18">
        <f t="shared" si="21"/>
        <v>9.1149326186812374E-6</v>
      </c>
      <c r="G112" s="18">
        <f t="shared" si="21"/>
        <v>9.5067253143676922E-5</v>
      </c>
      <c r="H112" s="18">
        <f t="shared" si="21"/>
        <v>-1.6060480281965273E-4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18">
        <f t="shared" si="21"/>
        <v>0</v>
      </c>
      <c r="D113" s="18">
        <f t="shared" si="21"/>
        <v>2.2361619747233163E-3</v>
      </c>
      <c r="E113" s="18">
        <f t="shared" si="21"/>
        <v>2.4720643988005442E-3</v>
      </c>
      <c r="F113" s="18">
        <f t="shared" si="21"/>
        <v>1.0295794471295361E-2</v>
      </c>
      <c r="G113" s="18">
        <f t="shared" si="21"/>
        <v>0.88326108930229497</v>
      </c>
      <c r="H113" s="18">
        <f t="shared" si="21"/>
        <v>1.8346633580640996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18">
        <f t="shared" si="21"/>
        <v>0</v>
      </c>
      <c r="D114" s="18">
        <f t="shared" si="21"/>
        <v>-1.054025231082667E-2</v>
      </c>
      <c r="E114" s="18">
        <f t="shared" si="21"/>
        <v>-3.0116487997212116E-2</v>
      </c>
      <c r="F114" s="18">
        <f t="shared" si="21"/>
        <v>-6.7385105858791761E-2</v>
      </c>
      <c r="G114" s="18">
        <f t="shared" si="21"/>
        <v>-0.43146438918538865</v>
      </c>
      <c r="H114" s="18">
        <f t="shared" si="21"/>
        <v>-0.29716346098938051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18">
        <f t="shared" si="21"/>
        <v>0</v>
      </c>
      <c r="D115" s="18">
        <f t="shared" si="21"/>
        <v>-3.2928967698973022E-3</v>
      </c>
      <c r="E115" s="18">
        <f t="shared" si="21"/>
        <v>-1.8209465630122046E-2</v>
      </c>
      <c r="F115" s="18">
        <f t="shared" si="21"/>
        <v>-2.4028526392767868E-2</v>
      </c>
      <c r="G115" s="18">
        <f t="shared" si="21"/>
        <v>-0.23864639041965285</v>
      </c>
      <c r="H115" s="18">
        <f t="shared" si="21"/>
        <v>-0.37636888982303551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18">
        <f t="shared" si="21"/>
        <v>0</v>
      </c>
      <c r="D116" s="18">
        <f t="shared" si="21"/>
        <v>2.0857540363961036E-5</v>
      </c>
      <c r="E116" s="18">
        <f t="shared" si="21"/>
        <v>-6.2073399613082891E-3</v>
      </c>
      <c r="F116" s="18">
        <f t="shared" si="21"/>
        <v>-8.1146654465509283E-3</v>
      </c>
      <c r="G116" s="18">
        <f t="shared" si="21"/>
        <v>-0.12309328158944932</v>
      </c>
      <c r="H116" s="18">
        <f t="shared" si="21"/>
        <v>-0.21095858477813845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18">
        <f t="shared" si="21"/>
        <v>0</v>
      </c>
      <c r="D117" s="18">
        <f t="shared" si="21"/>
        <v>-4.1669080066472075E-3</v>
      </c>
      <c r="E117" s="18">
        <f t="shared" si="21"/>
        <v>-1.4921378312415468E-2</v>
      </c>
      <c r="F117" s="18">
        <f t="shared" si="21"/>
        <v>-2.3065477733159923E-2</v>
      </c>
      <c r="G117" s="18">
        <f t="shared" si="21"/>
        <v>-0.29591706560744968</v>
      </c>
      <c r="H117" s="18">
        <f t="shared" si="21"/>
        <v>-0.45896861920916876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40">
        <f t="shared" si="21"/>
        <v>0</v>
      </c>
      <c r="D118" s="40">
        <f t="shared" si="21"/>
        <v>-3.1895094878172658E-3</v>
      </c>
      <c r="E118" s="40">
        <f t="shared" si="21"/>
        <v>-1.4341025135700236E-2</v>
      </c>
      <c r="F118" s="40">
        <f t="shared" si="21"/>
        <v>-2.1238959102845012E-2</v>
      </c>
      <c r="G118" s="40">
        <f t="shared" si="21"/>
        <v>-0.23607539974898906</v>
      </c>
      <c r="H118" s="40">
        <f t="shared" si="21"/>
        <v>-0.36429793480187644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18">
        <f t="shared" si="21"/>
        <v>0</v>
      </c>
      <c r="D119" s="18">
        <f t="shared" si="21"/>
        <v>-2.7676954404775023E-3</v>
      </c>
      <c r="E119" s="18">
        <f t="shared" si="21"/>
        <v>-1.5652003948404491E-2</v>
      </c>
      <c r="F119" s="18">
        <f t="shared" si="21"/>
        <v>-2.2978368216812539E-2</v>
      </c>
      <c r="G119" s="18">
        <f t="shared" si="21"/>
        <v>-0.24027830782030335</v>
      </c>
      <c r="H119" s="18">
        <f t="shared" si="21"/>
        <v>-0.37322015777059869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18">
        <f t="shared" si="21"/>
        <v>0</v>
      </c>
      <c r="D120" s="18">
        <f t="shared" si="21"/>
        <v>-9.2861301828428555E-3</v>
      </c>
      <c r="E120" s="18">
        <f t="shared" si="21"/>
        <v>-3.7041984538675465E-2</v>
      </c>
      <c r="F120" s="18">
        <f t="shared" si="21"/>
        <v>-5.525714904872947E-2</v>
      </c>
      <c r="G120" s="18">
        <f t="shared" si="21"/>
        <v>-0.39812304822860911</v>
      </c>
      <c r="H120" s="18">
        <f t="shared" si="21"/>
        <v>-0.52226987226359056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18">
        <f t="shared" si="21"/>
        <v>0</v>
      </c>
      <c r="D121" s="18">
        <f t="shared" si="21"/>
        <v>-2.0287976200712432E-3</v>
      </c>
      <c r="E121" s="18">
        <f t="shared" si="21"/>
        <v>-8.4205330398118283E-3</v>
      </c>
      <c r="F121" s="18">
        <f t="shared" si="21"/>
        <v>-1.2464395563293929E-2</v>
      </c>
      <c r="G121" s="18">
        <f t="shared" si="21"/>
        <v>-0.21520896682958146</v>
      </c>
      <c r="H121" s="18">
        <f t="shared" si="21"/>
        <v>-0.38683113255811574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18">
        <f t="shared" si="21"/>
        <v>0</v>
      </c>
      <c r="D122" s="18">
        <f t="shared" si="21"/>
        <v>-2.6293141547678589E-3</v>
      </c>
      <c r="E122" s="18">
        <f t="shared" si="21"/>
        <v>-1.3576308151878269E-2</v>
      </c>
      <c r="F122" s="18">
        <f t="shared" si="21"/>
        <v>-2.0137062621228607E-2</v>
      </c>
      <c r="G122" s="18">
        <f t="shared" si="21"/>
        <v>-0.26607502877440548</v>
      </c>
      <c r="H122" s="18">
        <f t="shared" si="21"/>
        <v>-0.42579476716100551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18">
        <f t="shared" si="21"/>
        <v>0</v>
      </c>
      <c r="D123" s="18">
        <f t="shared" si="21"/>
        <v>-3.3519570822426736E-4</v>
      </c>
      <c r="E123" s="18">
        <f t="shared" si="21"/>
        <v>-1.0125288066002547E-2</v>
      </c>
      <c r="F123" s="18">
        <f t="shared" si="21"/>
        <v>-1.5097045218365635E-2</v>
      </c>
      <c r="G123" s="18">
        <f t="shared" si="21"/>
        <v>-0.19739080600814563</v>
      </c>
      <c r="H123" s="18">
        <f t="shared" si="21"/>
        <v>-0.34285339797797243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18">
        <f t="shared" si="21"/>
        <v>0</v>
      </c>
      <c r="D124" s="18">
        <f t="shared" si="21"/>
        <v>-9.5426350764282741E-4</v>
      </c>
      <c r="E124" s="18">
        <f t="shared" si="21"/>
        <v>-1.0233510492657083E-2</v>
      </c>
      <c r="F124" s="18">
        <f t="shared" si="21"/>
        <v>-1.4067004535069483E-2</v>
      </c>
      <c r="G124" s="18">
        <f t="shared" si="21"/>
        <v>-0.19146459622341228</v>
      </c>
      <c r="H124" s="18">
        <f t="shared" si="21"/>
        <v>-0.30762850370063255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18">
        <f t="shared" si="21"/>
        <v>0</v>
      </c>
      <c r="D125" s="18">
        <f t="shared" si="21"/>
        <v>-9.1066701792079652E-3</v>
      </c>
      <c r="E125" s="18">
        <f t="shared" si="21"/>
        <v>-1.8120176214847961E-2</v>
      </c>
      <c r="F125" s="18">
        <f t="shared" si="21"/>
        <v>-2.3345957978047838E-2</v>
      </c>
      <c r="G125" s="18">
        <f t="shared" si="21"/>
        <v>-0.32178451689690091</v>
      </c>
      <c r="H125" s="18">
        <f t="shared" si="21"/>
        <v>-0.45092996540933783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18">
        <f t="shared" si="21"/>
        <v>0</v>
      </c>
      <c r="D126" s="18">
        <f t="shared" si="21"/>
        <v>-1.4313597247239684E-5</v>
      </c>
      <c r="E126" s="18">
        <f t="shared" si="21"/>
        <v>-1.7087288836026282E-4</v>
      </c>
      <c r="F126" s="18">
        <f t="shared" si="21"/>
        <v>-3.5119195623001254E-4</v>
      </c>
      <c r="G126" s="18">
        <f t="shared" si="21"/>
        <v>-7.6628964114437981E-3</v>
      </c>
      <c r="H126" s="18">
        <f t="shared" si="21"/>
        <v>-1.9909026086787796E-2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18">
        <f t="shared" ref="C127:H128" si="22">C20</f>
        <v>0</v>
      </c>
      <c r="D127" s="18">
        <f t="shared" si="22"/>
        <v>5.251718948606765E-8</v>
      </c>
      <c r="E127" s="18">
        <f t="shared" si="22"/>
        <v>-4.8693193810400714E-8</v>
      </c>
      <c r="F127" s="18">
        <f t="shared" si="22"/>
        <v>-4.4302365109771813E-8</v>
      </c>
      <c r="G127" s="18">
        <f t="shared" si="22"/>
        <v>1.1001841726532291E-7</v>
      </c>
      <c r="H127" s="18">
        <f t="shared" si="22"/>
        <v>-1.8214302088814804E-7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40">
        <f t="shared" si="22"/>
        <v>0</v>
      </c>
      <c r="D128" s="40">
        <f t="shared" si="22"/>
        <v>-3.1895094878172658E-3</v>
      </c>
      <c r="E128" s="40">
        <f t="shared" si="22"/>
        <v>-1.4341025135700236E-2</v>
      </c>
      <c r="F128" s="40">
        <f t="shared" si="22"/>
        <v>-2.1238959102845012E-2</v>
      </c>
      <c r="G128" s="40">
        <f t="shared" si="22"/>
        <v>-0.23607539974898906</v>
      </c>
      <c r="H128" s="40">
        <f t="shared" si="22"/>
        <v>-0.36429793480187644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31" t="s">
        <v>289</v>
      </c>
      <c r="C129" s="40">
        <f>C22</f>
        <v>0</v>
      </c>
      <c r="D129" s="40">
        <f t="shared" ref="D129:H129" si="23">D22</f>
        <v>-7.8853725662084706E-3</v>
      </c>
      <c r="E129" s="40">
        <f t="shared" si="23"/>
        <v>-2.6522634540380063E-2</v>
      </c>
      <c r="F129" s="40">
        <f t="shared" si="23"/>
        <v>-3.7335256772219383E-2</v>
      </c>
      <c r="G129" s="40">
        <f t="shared" si="23"/>
        <v>-0.34462046191423579</v>
      </c>
      <c r="H129" s="40">
        <f t="shared" si="23"/>
        <v>-0.47795365432739922</v>
      </c>
    </row>
  </sheetData>
  <mergeCells count="21">
    <mergeCell ref="C109:H109"/>
    <mergeCell ref="AV24:BA24"/>
    <mergeCell ref="BE24:BJ24"/>
    <mergeCell ref="C41:H41"/>
    <mergeCell ref="C58:H58"/>
    <mergeCell ref="C75:H75"/>
    <mergeCell ref="C92:H92"/>
    <mergeCell ref="AM24:AR24"/>
    <mergeCell ref="U24:Z24"/>
    <mergeCell ref="C23:H23"/>
    <mergeCell ref="L23:Q23"/>
    <mergeCell ref="C24:H24"/>
    <mergeCell ref="L24:Q24"/>
    <mergeCell ref="AD24:AI24"/>
    <mergeCell ref="BE2:BJ2"/>
    <mergeCell ref="C2:H2"/>
    <mergeCell ref="L2:Q2"/>
    <mergeCell ref="AD2:AI2"/>
    <mergeCell ref="AM2:AR2"/>
    <mergeCell ref="AV2:BA2"/>
    <mergeCell ref="U2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P25"/>
  <sheetViews>
    <sheetView tabSelected="1" zoomScale="99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32" sqref="I32"/>
    </sheetView>
  </sheetViews>
  <sheetFormatPr baseColWidth="10" defaultColWidth="11.42578125" defaultRowHeight="15"/>
  <cols>
    <col min="2" max="2" width="46.42578125" customWidth="1"/>
    <col min="3" max="3" width="13.7109375" customWidth="1"/>
  </cols>
  <sheetData>
    <row r="1" spans="2:39"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</row>
    <row r="2" spans="2:39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2:39">
      <c r="B3" s="10" t="s">
        <v>396</v>
      </c>
      <c r="C3" t="s">
        <v>386</v>
      </c>
      <c r="D3" s="69">
        <f>VLOOKUP($C3,Baseline_SUB!$A$1:$AT$50,D$1,FALSE)</f>
        <v>1</v>
      </c>
      <c r="E3" s="69">
        <f>VLOOKUP($C3,Baseline_SUB!$A$1:$AT$50,E$1,FALSE)</f>
        <v>1.041916844</v>
      </c>
      <c r="F3" s="69">
        <f>VLOOKUP($C3,Baseline_SUB!$A$1:$AT$50,F$1,FALSE)</f>
        <v>1.0863394319999999</v>
      </c>
      <c r="G3" s="69">
        <f>VLOOKUP($C3,Baseline_SUB!$A$1:$AT$50,G$1,FALSE)</f>
        <v>1.131508556</v>
      </c>
      <c r="H3" s="69">
        <f>VLOOKUP($C3,Baseline_SUB!$A$1:$AT$50,H$1,FALSE)</f>
        <v>1.1784385740000001</v>
      </c>
      <c r="I3" s="69">
        <f>VLOOKUP($C3,Baseline_SUB!$A$1:$AT$50,I$1,FALSE)</f>
        <v>1.22839717</v>
      </c>
      <c r="J3" s="69">
        <f>VLOOKUP($C3,Baseline_SUB!$A$1:$AT$50,J$1,FALSE)</f>
        <v>1.2790074600000001</v>
      </c>
      <c r="K3" s="69">
        <f>VLOOKUP($C3,Baseline_SUB!$A$1:$AT$50,K$1,FALSE)</f>
        <v>1.332096344</v>
      </c>
      <c r="L3" s="69">
        <f>VLOOKUP($C3,Baseline_SUB!$A$1:$AT$50,L$1,FALSE)</f>
        <v>1.388064441</v>
      </c>
      <c r="M3" s="69">
        <f>VLOOKUP($C3,Baseline_SUB!$A$1:$AT$50,M$1,FALSE)</f>
        <v>1.453032554</v>
      </c>
      <c r="N3" s="69">
        <f>VLOOKUP($C3,Baseline_SUB!$A$1:$AT$50,N$1,FALSE)</f>
        <v>1.52690653</v>
      </c>
      <c r="O3" s="69">
        <f>VLOOKUP($C3,Baseline_SUB!$A$1:$AT$50,O$1,FALSE)</f>
        <v>1.6060244159999999</v>
      </c>
      <c r="P3" s="69">
        <f>VLOOKUP($C3,Baseline_SUB!$A$1:$AT$50,P$1,FALSE)</f>
        <v>1.688776458</v>
      </c>
      <c r="Q3" s="69">
        <f>VLOOKUP($C3,Baseline_SUB!$A$1:$AT$50,Q$1,FALSE)</f>
        <v>1.7741215299999999</v>
      </c>
      <c r="R3" s="69">
        <f>VLOOKUP($C3,Baseline_SUB!$A$1:$AT$50,R$1,FALSE)</f>
        <v>1.8615384370000001</v>
      </c>
      <c r="S3" s="69">
        <f>VLOOKUP($C3,Baseline_SUB!$A$1:$AT$50,S$1,FALSE)</f>
        <v>1.952177684</v>
      </c>
      <c r="T3" s="69">
        <f>VLOOKUP($C3,Baseline_SUB!$A$1:$AT$50,T$1,FALSE)</f>
        <v>2.041610022</v>
      </c>
      <c r="U3" s="69">
        <f>VLOOKUP($C3,Baseline_SUB!$A$1:$AT$50,U$1,FALSE)</f>
        <v>2.1311561879999998</v>
      </c>
      <c r="V3" s="69">
        <f>VLOOKUP($C3,Baseline_SUB!$A$1:$AT$50,V$1,FALSE)</f>
        <v>2.222987185</v>
      </c>
      <c r="W3" s="69">
        <f>VLOOKUP($C3,Baseline_SUB!$A$1:$AT$50,W$1,FALSE)</f>
        <v>2.3183162070000001</v>
      </c>
      <c r="X3" s="69">
        <f>VLOOKUP($C3,Baseline_SUB!$A$1:$AT$50,X$1,FALSE)</f>
        <v>2.4178679930000002</v>
      </c>
      <c r="Y3" s="69">
        <f>VLOOKUP($C3,Baseline_SUB!$A$1:$AT$50,Y$1,FALSE)</f>
        <v>2.5221652520000002</v>
      </c>
      <c r="Z3" s="69">
        <f>VLOOKUP($C3,Baseline_SUB!$A$1:$AT$50,Z$1,FALSE)</f>
        <v>2.6316016200000001</v>
      </c>
      <c r="AA3" s="69">
        <f>VLOOKUP($C3,Baseline_SUB!$A$1:$AT$50,AA$1,FALSE)</f>
        <v>2.7465104829999998</v>
      </c>
      <c r="AB3" s="69">
        <f>VLOOKUP($C3,Baseline_SUB!$A$1:$AT$50,AB$1,FALSE)</f>
        <v>2.8671857850000002</v>
      </c>
      <c r="AC3" s="69">
        <f>VLOOKUP($C3,Baseline_SUB!$A$1:$AT$50,AC$1,FALSE)</f>
        <v>2.9938817590000002</v>
      </c>
      <c r="AD3" s="69">
        <f>VLOOKUP($C3,Baseline_SUB!$A$1:$AT$50,AD$1,FALSE)</f>
        <v>3.1263946100000002</v>
      </c>
      <c r="AE3" s="69">
        <f>VLOOKUP($C3,Baseline_SUB!$A$1:$AT$50,AE$1,FALSE)</f>
        <v>3.2641732370000001</v>
      </c>
      <c r="AF3" s="69">
        <f>VLOOKUP($C3,Baseline_SUB!$A$1:$AT$50,AF$1,FALSE)</f>
        <v>3.4069607589999999</v>
      </c>
      <c r="AG3" s="69">
        <f>VLOOKUP($C3,Baseline_SUB!$A$1:$AT$50,AG$1,FALSE)</f>
        <v>3.5546670300000001</v>
      </c>
      <c r="AH3" s="69">
        <f>VLOOKUP($C3,Baseline_SUB!$A$1:$AT$50,AH$1,FALSE)</f>
        <v>3.7072950489999998</v>
      </c>
      <c r="AI3" s="69">
        <f>VLOOKUP($C3,Baseline_SUB!$A$1:$AT$50,AI$1,FALSE)</f>
        <v>3.8648141800000002</v>
      </c>
      <c r="AJ3" s="69">
        <f>VLOOKUP($C3,Baseline_SUB!$A$1:$AT$50,AJ$1,FALSE)</f>
        <v>4.0271580499999997</v>
      </c>
      <c r="AK3" s="69">
        <f>VLOOKUP($C3,Baseline_SUB!$A$1:$AT$50,AK$1,FALSE)</f>
        <v>4.1943339310000001</v>
      </c>
      <c r="AL3" s="69">
        <f>VLOOKUP($C3,Baseline_SUB!$A$1:$AT$50,AL$1,FALSE)</f>
        <v>4.366405769</v>
      </c>
      <c r="AM3" s="69">
        <f>VLOOKUP($C3,Baseline_SUB!$A$1:$AT$50,AM$1,FALSE)</f>
        <v>4.543481366</v>
      </c>
    </row>
    <row r="4" spans="2:39">
      <c r="B4" s="10" t="s">
        <v>385</v>
      </c>
      <c r="C4" t="s">
        <v>394</v>
      </c>
      <c r="D4" s="69">
        <f>VLOOKUP($C4,Baseline_SUB!$A$1:$AT$50,D$1,FALSE)</f>
        <v>1</v>
      </c>
      <c r="E4" s="69">
        <f>VLOOKUP($C4,Baseline_SUB!$A$1:$AT$50,E$1,FALSE)</f>
        <v>1.04</v>
      </c>
      <c r="F4" s="69">
        <f>VLOOKUP($C4,Baseline_SUB!$A$1:$AT$50,F$1,FALSE)</f>
        <v>1.0815999999999999</v>
      </c>
      <c r="G4" s="69">
        <f>VLOOKUP($C4,Baseline_SUB!$A$1:$AT$50,G$1,FALSE)</f>
        <v>1.1248640000000001</v>
      </c>
      <c r="H4" s="69">
        <f>VLOOKUP($C4,Baseline_SUB!$A$1:$AT$50,H$1,FALSE)</f>
        <v>1.16985856</v>
      </c>
      <c r="I4" s="69">
        <f>VLOOKUP($C4,Baseline_SUB!$A$1:$AT$50,I$1,FALSE)</f>
        <v>1.2166529023999999</v>
      </c>
      <c r="J4" s="69">
        <f>VLOOKUP($C4,Baseline_SUB!$A$1:$AT$50,J$1,FALSE)</f>
        <v>1.4366383693596434</v>
      </c>
      <c r="K4" s="69">
        <f>VLOOKUP($C4,Baseline_SUB!$A$1:$AT$50,K$1,FALSE)</f>
        <v>1.7377832507485611</v>
      </c>
      <c r="L4" s="69">
        <f>VLOOKUP($C4,Baseline_SUB!$A$1:$AT$50,L$1,FALSE)</f>
        <v>2.103754548139571</v>
      </c>
      <c r="M4" s="69">
        <f>VLOOKUP($C4,Baseline_SUB!$A$1:$AT$50,M$1,FALSE)</f>
        <v>2.4901744789838207</v>
      </c>
      <c r="N4" s="69">
        <f>VLOOKUP($C4,Baseline_SUB!$A$1:$AT$50,N$1,FALSE)</f>
        <v>2.8156824312685713</v>
      </c>
      <c r="O4" s="69">
        <f>VLOOKUP($C4,Baseline_SUB!$A$1:$AT$50,O$1,FALSE)</f>
        <v>3.004975067264045</v>
      </c>
      <c r="P4" s="69">
        <f>VLOOKUP($C4,Baseline_SUB!$A$1:$AT$50,P$1,FALSE)</f>
        <v>3.0742942131730908</v>
      </c>
      <c r="Q4" s="69">
        <f>VLOOKUP($C4,Baseline_SUB!$A$1:$AT$50,Q$1,FALSE)</f>
        <v>3.0698782125598711</v>
      </c>
      <c r="R4" s="69">
        <f>VLOOKUP($C4,Baseline_SUB!$A$1:$AT$50,R$1,FALSE)</f>
        <v>3.0464344763136451</v>
      </c>
      <c r="S4" s="69">
        <f>VLOOKUP($C4,Baseline_SUB!$A$1:$AT$50,S$1,FALSE)</f>
        <v>3.0590130117485712</v>
      </c>
      <c r="T4" s="69">
        <f>VLOOKUP($C4,Baseline_SUB!$A$1:$AT$50,T$1,FALSE)</f>
        <v>3.1049611826911367</v>
      </c>
      <c r="U4" s="69">
        <f>VLOOKUP($C4,Baseline_SUB!$A$1:$AT$50,U$1,FALSE)</f>
        <v>3.1461245539738414</v>
      </c>
      <c r="V4" s="69">
        <f>VLOOKUP($C4,Baseline_SUB!$A$1:$AT$50,V$1,FALSE)</f>
        <v>3.1845916608729961</v>
      </c>
      <c r="W4" s="69">
        <f>VLOOKUP($C4,Baseline_SUB!$A$1:$AT$50,W$1,FALSE)</f>
        <v>3.2225741359229412</v>
      </c>
      <c r="X4" s="69">
        <f>VLOOKUP($C4,Baseline_SUB!$A$1:$AT$50,X$1,FALSE)</f>
        <v>3.2623955881801696</v>
      </c>
      <c r="Y4" s="69">
        <f>VLOOKUP($C4,Baseline_SUB!$A$1:$AT$50,Y$1,FALSE)</f>
        <v>3.3064966226789436</v>
      </c>
      <c r="Z4" s="69">
        <f>VLOOKUP($C4,Baseline_SUB!$A$1:$AT$50,Z$1,FALSE)</f>
        <v>3.3574574863688529</v>
      </c>
      <c r="AA4" s="69">
        <f>VLOOKUP($C4,Baseline_SUB!$A$1:$AT$50,AA$1,FALSE)</f>
        <v>3.4180401138404664</v>
      </c>
      <c r="AB4" s="69">
        <f>VLOOKUP($C4,Baseline_SUB!$A$1:$AT$50,AB$1,FALSE)</f>
        <v>3.4912520266770435</v>
      </c>
      <c r="AC4" s="69">
        <f>VLOOKUP($C4,Baseline_SUB!$A$1:$AT$50,AC$1,FALSE)</f>
        <v>3.5804356842057139</v>
      </c>
      <c r="AD4" s="69">
        <f>VLOOKUP($C4,Baseline_SUB!$A$1:$AT$50,AD$1,FALSE)</f>
        <v>3.6864608044821043</v>
      </c>
      <c r="AE4" s="69">
        <f>VLOOKUP($C4,Baseline_SUB!$A$1:$AT$50,AE$1,FALSE)</f>
        <v>3.807676809425486</v>
      </c>
      <c r="AF4" s="69">
        <f>VLOOKUP($C4,Baseline_SUB!$A$1:$AT$50,AF$1,FALSE)</f>
        <v>3.9439761792746468</v>
      </c>
      <c r="AG4" s="69">
        <f>VLOOKUP($C4,Baseline_SUB!$A$1:$AT$50,AG$1,FALSE)</f>
        <v>4.0952391216795787</v>
      </c>
      <c r="AH4" s="69">
        <f>VLOOKUP($C4,Baseline_SUB!$A$1:$AT$50,AH$1,FALSE)</f>
        <v>4.2612994798387493</v>
      </c>
      <c r="AI4" s="69">
        <f>VLOOKUP($C4,Baseline_SUB!$A$1:$AT$50,AI$1,FALSE)</f>
        <v>4.4419093374862113</v>
      </c>
      <c r="AJ4" s="69">
        <f>VLOOKUP($C4,Baseline_SUB!$A$1:$AT$50,AJ$1,FALSE)</f>
        <v>4.6367021208131929</v>
      </c>
      <c r="AK4" s="69">
        <f>VLOOKUP($C4,Baseline_SUB!$A$1:$AT$50,AK$1,FALSE)</f>
        <v>4.8451542402036978</v>
      </c>
      <c r="AL4" s="69">
        <f>VLOOKUP($C4,Baseline_SUB!$A$1:$AT$50,AL$1,FALSE)</f>
        <v>5.0665455823647543</v>
      </c>
      <c r="AM4" s="69">
        <f>VLOOKUP($C4,Baseline_SUB!$A$1:$AT$50,AM$1,FALSE)</f>
        <v>5.2999194590632115</v>
      </c>
    </row>
    <row r="5" spans="2:39">
      <c r="B5" s="10" t="s">
        <v>302</v>
      </c>
      <c r="C5" t="s">
        <v>383</v>
      </c>
      <c r="D5" s="23">
        <f>VLOOKUP($C5,Baseline_SUB!$A$1:$AT$50,D$1,FALSE)</f>
        <v>5285.7500440000003</v>
      </c>
      <c r="E5" s="23">
        <f>VLOOKUP($C5,Baseline_SUB!$A$1:$AT$50,E$1,FALSE)</f>
        <v>5293.4853899999998</v>
      </c>
      <c r="F5" s="23">
        <f>VLOOKUP($C5,Baseline_SUB!$A$1:$AT$50,F$1,FALSE)</f>
        <v>5277.6542060000002</v>
      </c>
      <c r="G5" s="23">
        <f>VLOOKUP($C5,Baseline_SUB!$A$1:$AT$50,G$1,FALSE)</f>
        <v>5299.6476629999997</v>
      </c>
      <c r="H5" s="23">
        <f>VLOOKUP($C5,Baseline_SUB!$A$1:$AT$50,H$1,FALSE)</f>
        <v>5405.3688700000002</v>
      </c>
      <c r="I5" s="23">
        <f>VLOOKUP($C5,Baseline_SUB!$A$1:$AT$50,I$1,FALSE)</f>
        <v>5595.4104799999996</v>
      </c>
      <c r="J5" s="23">
        <f>VLOOKUP($C5,Baseline_SUB!$A$1:$AT$50,J$1,FALSE)</f>
        <v>6038.6313360000004</v>
      </c>
      <c r="K5" s="23">
        <f>VLOOKUP($C5,Baseline_SUB!$A$1:$AT$50,K$1,FALSE)</f>
        <v>5840.854421</v>
      </c>
      <c r="L5" s="23">
        <f>VLOOKUP($C5,Baseline_SUB!$A$1:$AT$50,L$1,FALSE)</f>
        <v>5348.8339699999997</v>
      </c>
      <c r="M5" s="23">
        <f>VLOOKUP($C5,Baseline_SUB!$A$1:$AT$50,M$1,FALSE)</f>
        <v>4887.9579290000001</v>
      </c>
      <c r="N5" s="23">
        <f>VLOOKUP($C5,Baseline_SUB!$A$1:$AT$50,N$1,FALSE)</f>
        <v>4638.9370019999997</v>
      </c>
      <c r="O5" s="23">
        <f>VLOOKUP($C5,Baseline_SUB!$A$1:$AT$50,O$1,FALSE)</f>
        <v>4687.8364389999997</v>
      </c>
      <c r="P5" s="23">
        <f>VLOOKUP($C5,Baseline_SUB!$A$1:$AT$50,P$1,FALSE)</f>
        <v>5094.8725400000003</v>
      </c>
      <c r="Q5" s="23">
        <f>VLOOKUP($C5,Baseline_SUB!$A$1:$AT$50,Q$1,FALSE)</f>
        <v>5865.1409530000001</v>
      </c>
      <c r="R5" s="23">
        <f>VLOOKUP($C5,Baseline_SUB!$A$1:$AT$50,R$1,FALSE)</f>
        <v>6996.2681949999997</v>
      </c>
      <c r="S5" s="23">
        <f>VLOOKUP($C5,Baseline_SUB!$A$1:$AT$50,S$1,FALSE)</f>
        <v>8355.9787589999996</v>
      </c>
      <c r="T5" s="23">
        <f>VLOOKUP($C5,Baseline_SUB!$A$1:$AT$50,T$1,FALSE)</f>
        <v>8973.3184399999991</v>
      </c>
      <c r="U5" s="23">
        <f>VLOOKUP($C5,Baseline_SUB!$A$1:$AT$50,U$1,FALSE)</f>
        <v>9254.3010890000005</v>
      </c>
      <c r="V5" s="23">
        <f>VLOOKUP($C5,Baseline_SUB!$A$1:$AT$50,V$1,FALSE)</f>
        <v>9445.05242</v>
      </c>
      <c r="W5" s="23">
        <f>VLOOKUP($C5,Baseline_SUB!$A$1:$AT$50,W$1,FALSE)</f>
        <v>9654.9840889999996</v>
      </c>
      <c r="X5" s="23">
        <f>VLOOKUP($C5,Baseline_SUB!$A$1:$AT$50,X$1,FALSE)</f>
        <v>9920.8497029999999</v>
      </c>
      <c r="Y5" s="23">
        <f>VLOOKUP($C5,Baseline_SUB!$A$1:$AT$50,Y$1,FALSE)</f>
        <v>10244.94838</v>
      </c>
      <c r="Z5" s="23">
        <f>VLOOKUP($C5,Baseline_SUB!$A$1:$AT$50,Z$1,FALSE)</f>
        <v>10612.477569999999</v>
      </c>
      <c r="AA5" s="23">
        <f>VLOOKUP($C5,Baseline_SUB!$A$1:$AT$50,AA$1,FALSE)</f>
        <v>10999.209080000001</v>
      </c>
      <c r="AB5" s="23">
        <f>VLOOKUP($C5,Baseline_SUB!$A$1:$AT$50,AB$1,FALSE)</f>
        <v>11374.75779</v>
      </c>
      <c r="AC5" s="23">
        <f>VLOOKUP($C5,Baseline_SUB!$A$1:$AT$50,AC$1,FALSE)</f>
        <v>11704.38852</v>
      </c>
      <c r="AD5" s="23">
        <f>VLOOKUP($C5,Baseline_SUB!$A$1:$AT$50,AD$1,FALSE)</f>
        <v>11968.79955</v>
      </c>
      <c r="AE5" s="23">
        <f>VLOOKUP($C5,Baseline_SUB!$A$1:$AT$50,AE$1,FALSE)</f>
        <v>12173.82401</v>
      </c>
      <c r="AF5" s="23">
        <f>VLOOKUP($C5,Baseline_SUB!$A$1:$AT$50,AF$1,FALSE)</f>
        <v>12328.79682</v>
      </c>
      <c r="AG5" s="23">
        <f>VLOOKUP($C5,Baseline_SUB!$A$1:$AT$50,AG$1,FALSE)</f>
        <v>12443.47581</v>
      </c>
      <c r="AH5" s="23">
        <f>VLOOKUP($C5,Baseline_SUB!$A$1:$AT$50,AH$1,FALSE)</f>
        <v>12527.59319</v>
      </c>
      <c r="AI5" s="23">
        <f>VLOOKUP($C5,Baseline_SUB!$A$1:$AT$50,AI$1,FALSE)</f>
        <v>12590.725179999999</v>
      </c>
      <c r="AJ5" s="23">
        <f>VLOOKUP($C5,Baseline_SUB!$A$1:$AT$50,AJ$1,FALSE)</f>
        <v>12642.81157</v>
      </c>
      <c r="AK5" s="23">
        <f>VLOOKUP($C5,Baseline_SUB!$A$1:$AT$50,AK$1,FALSE)</f>
        <v>12695.000980000001</v>
      </c>
      <c r="AL5" s="23">
        <f>VLOOKUP($C5,Baseline_SUB!$A$1:$AT$50,AL$1,FALSE)</f>
        <v>12759.718870000001</v>
      </c>
      <c r="AM5" s="23">
        <f>VLOOKUP($C5,Baseline_SUB!$A$1:$AT$50,AM$1,FALSE)</f>
        <v>12850.88458</v>
      </c>
    </row>
    <row r="6" spans="2:39">
      <c r="B6" s="10" t="s">
        <v>397</v>
      </c>
      <c r="C6" t="s">
        <v>382</v>
      </c>
      <c r="D6" s="23">
        <f>VLOOKUP($C6,Baseline_SUB!$A$1:$AT$50,D$1,FALSE)</f>
        <v>18609.931690000001</v>
      </c>
      <c r="E6" s="23">
        <f>VLOOKUP($C6,Baseline_SUB!$A$1:$AT$50,E$1,FALSE)</f>
        <v>19045.121760000002</v>
      </c>
      <c r="F6" s="23">
        <f>VLOOKUP($C6,Baseline_SUB!$A$1:$AT$50,F$1,FALSE)</f>
        <v>19463.32287</v>
      </c>
      <c r="G6" s="23">
        <f>VLOOKUP($C6,Baseline_SUB!$A$1:$AT$50,G$1,FALSE)</f>
        <v>20035.802220000001</v>
      </c>
      <c r="H6" s="23">
        <f>VLOOKUP($C6,Baseline_SUB!$A$1:$AT$50,H$1,FALSE)</f>
        <v>20824.456450000001</v>
      </c>
      <c r="I6" s="23">
        <f>VLOOKUP($C6,Baseline_SUB!$A$1:$AT$50,I$1,FALSE)</f>
        <v>21721.19729</v>
      </c>
      <c r="J6" s="23">
        <f>VLOOKUP($C6,Baseline_SUB!$A$1:$AT$50,J$1,FALSE)</f>
        <v>23068.20666</v>
      </c>
      <c r="K6" s="23">
        <f>VLOOKUP($C6,Baseline_SUB!$A$1:$AT$50,K$1,FALSE)</f>
        <v>24525.407009999999</v>
      </c>
      <c r="L6" s="23">
        <f>VLOOKUP($C6,Baseline_SUB!$A$1:$AT$50,L$1,FALSE)</f>
        <v>26100.998579999999</v>
      </c>
      <c r="M6" s="23">
        <f>VLOOKUP($C6,Baseline_SUB!$A$1:$AT$50,M$1,FALSE)</f>
        <v>27478.301800000001</v>
      </c>
      <c r="N6" s="23">
        <f>VLOOKUP($C6,Baseline_SUB!$A$1:$AT$50,N$1,FALSE)</f>
        <v>28491.707310000002</v>
      </c>
      <c r="O6" s="23">
        <f>VLOOKUP($C6,Baseline_SUB!$A$1:$AT$50,O$1,FALSE)</f>
        <v>29391.552009999999</v>
      </c>
      <c r="P6" s="23">
        <f>VLOOKUP($C6,Baseline_SUB!$A$1:$AT$50,P$1,FALSE)</f>
        <v>30461.682629999999</v>
      </c>
      <c r="Q6" s="23">
        <f>VLOOKUP($C6,Baseline_SUB!$A$1:$AT$50,Q$1,FALSE)</f>
        <v>31875.537120000001</v>
      </c>
      <c r="R6" s="23">
        <f>VLOOKUP($C6,Baseline_SUB!$A$1:$AT$50,R$1,FALSE)</f>
        <v>33714.519990000001</v>
      </c>
      <c r="S6" s="23">
        <f>VLOOKUP($C6,Baseline_SUB!$A$1:$AT$50,S$1,FALSE)</f>
        <v>35917.326009999997</v>
      </c>
      <c r="T6" s="23">
        <f>VLOOKUP($C6,Baseline_SUB!$A$1:$AT$50,T$1,FALSE)</f>
        <v>37011.469620000003</v>
      </c>
      <c r="U6" s="23">
        <f>VLOOKUP($C6,Baseline_SUB!$A$1:$AT$50,U$1,FALSE)</f>
        <v>38137.095099999999</v>
      </c>
      <c r="V6" s="23">
        <f>VLOOKUP($C6,Baseline_SUB!$A$1:$AT$50,V$1,FALSE)</f>
        <v>39436.852630000001</v>
      </c>
      <c r="W6" s="23">
        <f>VLOOKUP($C6,Baseline_SUB!$A$1:$AT$50,W$1,FALSE)</f>
        <v>40903.117449999998</v>
      </c>
      <c r="X6" s="23">
        <f>VLOOKUP($C6,Baseline_SUB!$A$1:$AT$50,X$1,FALSE)</f>
        <v>42500.634510000004</v>
      </c>
      <c r="Y6" s="23">
        <f>VLOOKUP($C6,Baseline_SUB!$A$1:$AT$50,Y$1,FALSE)</f>
        <v>44187.640549999996</v>
      </c>
      <c r="Z6" s="23">
        <f>VLOOKUP($C6,Baseline_SUB!$A$1:$AT$50,Z$1,FALSE)</f>
        <v>45919.349419999999</v>
      </c>
      <c r="AA6" s="23">
        <f>VLOOKUP($C6,Baseline_SUB!$A$1:$AT$50,AA$1,FALSE)</f>
        <v>47648.371550000003</v>
      </c>
      <c r="AB6" s="23">
        <f>VLOOKUP($C6,Baseline_SUB!$A$1:$AT$50,AB$1,FALSE)</f>
        <v>49324.412049999999</v>
      </c>
      <c r="AC6" s="23">
        <f>VLOOKUP($C6,Baseline_SUB!$A$1:$AT$50,AC$1,FALSE)</f>
        <v>50894.218990000001</v>
      </c>
      <c r="AD6" s="23">
        <f>VLOOKUP($C6,Baseline_SUB!$A$1:$AT$50,AD$1,FALSE)</f>
        <v>52335.63725</v>
      </c>
      <c r="AE6" s="23">
        <f>VLOOKUP($C6,Baseline_SUB!$A$1:$AT$50,AE$1,FALSE)</f>
        <v>53661.010260000003</v>
      </c>
      <c r="AF6" s="23">
        <f>VLOOKUP($C6,Baseline_SUB!$A$1:$AT$50,AF$1,FALSE)</f>
        <v>54877.681570000001</v>
      </c>
      <c r="AG6" s="23">
        <f>VLOOKUP($C6,Baseline_SUB!$A$1:$AT$50,AG$1,FALSE)</f>
        <v>55994.75722</v>
      </c>
      <c r="AH6" s="23">
        <f>VLOOKUP($C6,Baseline_SUB!$A$1:$AT$50,AH$1,FALSE)</f>
        <v>57023.664400000001</v>
      </c>
      <c r="AI6" s="23">
        <f>VLOOKUP($C6,Baseline_SUB!$A$1:$AT$50,AI$1,FALSE)</f>
        <v>57976.925089999997</v>
      </c>
      <c r="AJ6" s="23">
        <f>VLOOKUP($C6,Baseline_SUB!$A$1:$AT$50,AJ$1,FALSE)</f>
        <v>58867.494440000002</v>
      </c>
      <c r="AK6" s="23">
        <f>VLOOKUP($C6,Baseline_SUB!$A$1:$AT$50,AK$1,FALSE)</f>
        <v>59708.725279999999</v>
      </c>
      <c r="AL6" s="23">
        <f>VLOOKUP($C6,Baseline_SUB!$A$1:$AT$50,AL$1,FALSE)</f>
        <v>60513.953289999998</v>
      </c>
      <c r="AM6" s="23">
        <f>VLOOKUP($C6,Baseline_SUB!$A$1:$AT$50,AM$1,FALSE)</f>
        <v>61296.295769999997</v>
      </c>
    </row>
    <row r="7" spans="2:39">
      <c r="B7" s="10" t="s">
        <v>388</v>
      </c>
      <c r="C7" t="s">
        <v>387</v>
      </c>
      <c r="D7" s="23">
        <f>VLOOKUP($C7,Baseline_SUB!$A$1:$AT$50,D$1,FALSE)</f>
        <v>11162.7</v>
      </c>
      <c r="E7" s="23">
        <f>VLOOKUP($C7,Baseline_SUB!$A$1:$AT$50,E$1,FALSE)</f>
        <v>11285.479928985218</v>
      </c>
      <c r="F7" s="23">
        <f>VLOOKUP($C7,Baseline_SUB!$A$1:$AT$50,F$1,FALSE)</f>
        <v>11407.308789944855</v>
      </c>
      <c r="G7" s="23">
        <f>VLOOKUP($C7,Baseline_SUB!$A$1:$AT$50,G$1,FALSE)</f>
        <v>11551.400000000005</v>
      </c>
      <c r="H7" s="23">
        <f>VLOOKUP($C7,Baseline_SUB!$A$1:$AT$50,H$1,FALSE)</f>
        <v>11770.879048631108</v>
      </c>
      <c r="I7" s="23">
        <f>VLOOKUP($C7,Baseline_SUB!$A$1:$AT$50,I$1,FALSE)</f>
        <v>11980.000000000002</v>
      </c>
      <c r="J7" s="23">
        <f>VLOOKUP($C7,Baseline_SUB!$A$1:$AT$50,J$1,FALSE)</f>
        <v>12112.666077942677</v>
      </c>
      <c r="K7" s="23">
        <f>VLOOKUP($C7,Baseline_SUB!$A$1:$AT$50,K$1,FALSE)</f>
        <v>12231.921597460443</v>
      </c>
      <c r="L7" s="23">
        <f>VLOOKUP($C7,Baseline_SUB!$A$1:$AT$50,L$1,FALSE)</f>
        <v>12340.572678531133</v>
      </c>
      <c r="M7" s="23">
        <f>VLOOKUP($C7,Baseline_SUB!$A$1:$AT$50,M$1,FALSE)</f>
        <v>12441.572796400471</v>
      </c>
      <c r="N7" s="23">
        <f>VLOOKUP($C7,Baseline_SUB!$A$1:$AT$50,N$1,FALSE)</f>
        <v>12538.000000000002</v>
      </c>
      <c r="O7" s="23">
        <f>VLOOKUP($C7,Baseline_SUB!$A$1:$AT$50,O$1,FALSE)</f>
        <v>12628.644100495194</v>
      </c>
      <c r="P7" s="23">
        <f>VLOOKUP($C7,Baseline_SUB!$A$1:$AT$50,P$1,FALSE)</f>
        <v>12711.151205467122</v>
      </c>
      <c r="Q7" s="23">
        <f>VLOOKUP($C7,Baseline_SUB!$A$1:$AT$50,Q$1,FALSE)</f>
        <v>12787.011181071741</v>
      </c>
      <c r="R7" s="23">
        <f>VLOOKUP($C7,Baseline_SUB!$A$1:$AT$50,R$1,FALSE)</f>
        <v>12857.76551901148</v>
      </c>
      <c r="S7" s="23">
        <f>VLOOKUP($C7,Baseline_SUB!$A$1:$AT$50,S$1,FALSE)</f>
        <v>12924.999999999991</v>
      </c>
      <c r="T7" s="23">
        <f>VLOOKUP($C7,Baseline_SUB!$A$1:$AT$50,T$1,FALSE)</f>
        <v>12987.339807683369</v>
      </c>
      <c r="U7" s="23">
        <f>VLOOKUP($C7,Baseline_SUB!$A$1:$AT$50,U$1,FALSE)</f>
        <v>13043.583600741978</v>
      </c>
      <c r="V7" s="23">
        <f>VLOOKUP($C7,Baseline_SUB!$A$1:$AT$50,V$1,FALSE)</f>
        <v>13095.639361843481</v>
      </c>
      <c r="W7" s="23">
        <f>VLOOKUP($C7,Baseline_SUB!$A$1:$AT$50,W$1,FALSE)</f>
        <v>13145.452294799103</v>
      </c>
      <c r="X7" s="23">
        <f>VLOOKUP($C7,Baseline_SUB!$A$1:$AT$50,X$1,FALSE)</f>
        <v>13194.999999999993</v>
      </c>
      <c r="Y7" s="23">
        <f>VLOOKUP($C7,Baseline_SUB!$A$1:$AT$50,Y$1,FALSE)</f>
        <v>13245.256873359665</v>
      </c>
      <c r="Z7" s="23">
        <f>VLOOKUP($C7,Baseline_SUB!$A$1:$AT$50,Z$1,FALSE)</f>
        <v>13294.882810161</v>
      </c>
      <c r="AA7" s="23">
        <f>VLOOKUP($C7,Baseline_SUB!$A$1:$AT$50,AA$1,FALSE)</f>
        <v>13342.390167174399</v>
      </c>
      <c r="AB7" s="23">
        <f>VLOOKUP($C7,Baseline_SUB!$A$1:$AT$50,AB$1,FALSE)</f>
        <v>13386.270942865531</v>
      </c>
      <c r="AC7" s="23">
        <f>VLOOKUP($C7,Baseline_SUB!$A$1:$AT$50,AC$1,FALSE)</f>
        <v>13424.999999999995</v>
      </c>
      <c r="AD7" s="23">
        <f>VLOOKUP($C7,Baseline_SUB!$A$1:$AT$50,AD$1,FALSE)</f>
        <v>13457.692573482454</v>
      </c>
      <c r="AE7" s="23">
        <f>VLOOKUP($C7,Baseline_SUB!$A$1:$AT$50,AE$1,FALSE)</f>
        <v>13485.300623348387</v>
      </c>
      <c r="AF7" s="23">
        <f>VLOOKUP($C7,Baseline_SUB!$A$1:$AT$50,AF$1,FALSE)</f>
        <v>13509.056174170144</v>
      </c>
      <c r="AG7" s="23">
        <f>VLOOKUP($C7,Baseline_SUB!$A$1:$AT$50,AG$1,FALSE)</f>
        <v>13530.204274765883</v>
      </c>
      <c r="AH7" s="23">
        <f>VLOOKUP($C7,Baseline_SUB!$A$1:$AT$50,AH$1,FALSE)</f>
        <v>13550.000000000007</v>
      </c>
      <c r="AI7" s="23">
        <f>VLOOKUP($C7,Baseline_SUB!$A$1:$AT$50,AI$1,FALSE)</f>
        <v>13567.99063821655</v>
      </c>
      <c r="AJ7" s="23">
        <f>VLOOKUP($C7,Baseline_SUB!$A$1:$AT$50,AJ$1,FALSE)</f>
        <v>13583.321820167159</v>
      </c>
      <c r="AK7" s="23">
        <f>VLOOKUP($C7,Baseline_SUB!$A$1:$AT$50,AK$1,FALSE)</f>
        <v>13596.655892654555</v>
      </c>
      <c r="AL7" s="23">
        <f>VLOOKUP($C7,Baseline_SUB!$A$1:$AT$50,AL$1,FALSE)</f>
        <v>13608.658946862013</v>
      </c>
      <c r="AM7" s="23">
        <f>VLOOKUP($C7,Baseline_SUB!$A$1:$AT$50,AM$1,FALSE)</f>
        <v>13620</v>
      </c>
    </row>
    <row r="8" spans="2:39">
      <c r="B8" s="10" t="s">
        <v>395</v>
      </c>
      <c r="D8" s="18">
        <f>0.0190800100009541-D9</f>
        <v>1.2780010000954099E-2</v>
      </c>
      <c r="E8" s="18">
        <f>E7/D7-1</f>
        <v>1.0999124672813609E-2</v>
      </c>
      <c r="F8" s="18">
        <f t="shared" ref="F8:S8" si="0">F7/E7-1</f>
        <v>1.0795186534046763E-2</v>
      </c>
      <c r="G8" s="18">
        <f t="shared" si="0"/>
        <v>1.2631481509658204E-2</v>
      </c>
      <c r="H8" s="18">
        <f t="shared" si="0"/>
        <v>1.9000211976998749E-2</v>
      </c>
      <c r="I8" s="18">
        <f t="shared" si="0"/>
        <v>1.7765958727884001E-2</v>
      </c>
      <c r="J8" s="18">
        <f t="shared" si="0"/>
        <v>1.1073963100390216E-2</v>
      </c>
      <c r="K8" s="18">
        <f t="shared" si="0"/>
        <v>9.8455219313717812E-3</v>
      </c>
      <c r="L8" s="18">
        <f t="shared" si="0"/>
        <v>8.8825848175193567E-3</v>
      </c>
      <c r="M8" s="18">
        <f t="shared" si="0"/>
        <v>8.1843947197886013E-3</v>
      </c>
      <c r="N8" s="18">
        <f t="shared" si="0"/>
        <v>7.7504030380650679E-3</v>
      </c>
      <c r="O8" s="18">
        <f t="shared" si="0"/>
        <v>7.2295502069861239E-3</v>
      </c>
      <c r="P8" s="18">
        <f t="shared" si="0"/>
        <v>6.533330444294716E-3</v>
      </c>
      <c r="Q8" s="18">
        <f t="shared" si="0"/>
        <v>5.9679862491126556E-3</v>
      </c>
      <c r="R8" s="18">
        <f t="shared" si="0"/>
        <v>5.5332975734372347E-3</v>
      </c>
      <c r="S8" s="18">
        <f t="shared" si="0"/>
        <v>5.2290952801323787E-3</v>
      </c>
      <c r="T8" s="18">
        <f t="shared" ref="T8" si="1">T7/S7-1</f>
        <v>4.8231959522924139E-3</v>
      </c>
      <c r="U8" s="18">
        <f t="shared" ref="U8" si="2">U7/T7-1</f>
        <v>4.3306630835466819E-3</v>
      </c>
      <c r="V8" s="18">
        <f t="shared" ref="V8" si="3">V7/U7-1</f>
        <v>3.9909094536367817E-3</v>
      </c>
      <c r="W8" s="18">
        <f t="shared" ref="W8" si="4">W7/V7-1</f>
        <v>3.8037801423242978E-3</v>
      </c>
      <c r="X8" s="18">
        <f t="shared" ref="X8" si="5">X7/W7-1</f>
        <v>3.7691898376515098E-3</v>
      </c>
      <c r="Y8" s="18">
        <f t="shared" ref="Y8" si="6">Y7/X7-1</f>
        <v>3.8087816111915807E-3</v>
      </c>
      <c r="Z8" s="18">
        <f t="shared" ref="Z8" si="7">Z7/Y7-1</f>
        <v>3.7466949320663634E-3</v>
      </c>
      <c r="AA8" s="18">
        <f t="shared" ref="AA8" si="8">AA7/Z7-1</f>
        <v>3.5733565832629655E-3</v>
      </c>
      <c r="AB8" s="18">
        <f t="shared" ref="AB8" si="9">AB7/AA7-1</f>
        <v>3.2888242017603542E-3</v>
      </c>
      <c r="AC8" s="18">
        <f t="shared" ref="AC8" si="10">AC7/AB7-1</f>
        <v>2.8931923834325524E-3</v>
      </c>
      <c r="AD8" s="18">
        <f t="shared" ref="AD8" si="11">AD7/AC7-1</f>
        <v>2.4352010042800742E-3</v>
      </c>
      <c r="AE8" s="18">
        <f t="shared" ref="AE8" si="12">AE7/AD7-1</f>
        <v>2.0514697980493768E-3</v>
      </c>
      <c r="AF8" s="18">
        <f t="shared" ref="AF8" si="13">AF7/AE7-1</f>
        <v>1.7615885240724882E-3</v>
      </c>
      <c r="AG8" s="18">
        <f t="shared" ref="AG8" si="14">AG7/AF7-1</f>
        <v>1.5654758054952644E-3</v>
      </c>
      <c r="AH8" s="18">
        <f t="shared" ref="AH8" si="15">AH7/AG7-1</f>
        <v>1.4630765975236493E-3</v>
      </c>
      <c r="AI8" s="18">
        <f t="shared" ref="AI8" si="16">AI7/AH7-1</f>
        <v>1.3277223776047009E-3</v>
      </c>
      <c r="AJ8" s="18">
        <f t="shared" ref="AJ8" si="17">AJ7/AI7-1</f>
        <v>1.129952279553148E-3</v>
      </c>
      <c r="AK8" s="18">
        <f t="shared" ref="AK8" si="18">AK7/AJ7-1</f>
        <v>9.816503403166088E-4</v>
      </c>
      <c r="AL8" s="18">
        <f t="shared" ref="AL8" si="19">AL7/AK7-1</f>
        <v>8.827945858320696E-4</v>
      </c>
      <c r="AM8" s="18">
        <f>AM7/AL7-1</f>
        <v>8.3337036972341849E-4</v>
      </c>
    </row>
    <row r="9" spans="2:39">
      <c r="B9" s="10" t="s">
        <v>389</v>
      </c>
      <c r="C9" t="s">
        <v>384</v>
      </c>
      <c r="D9" s="18">
        <f>VLOOKUP($C9,Baseline_SUB!$A$1:$AT$50,D$1,FALSE)</f>
        <v>6.3E-3</v>
      </c>
      <c r="E9" s="18">
        <f>VLOOKUP($C9,Baseline_SUB!$A$1:$AT$50,E$1,FALSE)</f>
        <v>3.1358993400000001E-3</v>
      </c>
      <c r="F9" s="18">
        <f>VLOOKUP($C9,Baseline_SUB!$A$1:$AT$50,F$1,FALSE)</f>
        <v>3.2642909899999999E-3</v>
      </c>
      <c r="G9" s="18">
        <f>VLOOKUP($C9,Baseline_SUB!$A$1:$AT$50,G$1,FALSE)</f>
        <v>1.4863808100000001E-2</v>
      </c>
      <c r="H9" s="18">
        <f>VLOOKUP($C9,Baseline_SUB!$A$1:$AT$50,H$1,FALSE)</f>
        <v>2.0186653200000002E-2</v>
      </c>
      <c r="I9" s="18">
        <f>VLOOKUP($C9,Baseline_SUB!$A$1:$AT$50,I$1,FALSE)</f>
        <v>2.2220667199999999E-2</v>
      </c>
      <c r="J9" s="18">
        <f>VLOOKUP($C9,Baseline_SUB!$A$1:$AT$50,J$1,FALSE)</f>
        <v>2.9807047499999999E-2</v>
      </c>
      <c r="K9" s="18">
        <f>VLOOKUP($C9,Baseline_SUB!$A$1:$AT$50,K$1,FALSE)</f>
        <v>3.1899952199999998E-2</v>
      </c>
      <c r="L9" s="18">
        <f>VLOOKUP($C9,Baseline_SUB!$A$1:$AT$50,L$1,FALSE)</f>
        <v>3.37444784E-2</v>
      </c>
      <c r="M9" s="18">
        <f>VLOOKUP($C9,Baseline_SUB!$A$1:$AT$50,M$1,FALSE)</f>
        <v>3.5339279899999999E-2</v>
      </c>
      <c r="N9" s="18">
        <f>VLOOKUP($C9,Baseline_SUB!$A$1:$AT$50,N$1,FALSE)</f>
        <v>3.6683191400000002E-2</v>
      </c>
      <c r="O9" s="18">
        <f>VLOOKUP($C9,Baseline_SUB!$A$1:$AT$50,O$1,FALSE)</f>
        <v>3.8136585100000002E-2</v>
      </c>
      <c r="P9" s="18">
        <f>VLOOKUP($C9,Baseline_SUB!$A$1:$AT$50,P$1,FALSE)</f>
        <v>3.9791477800000002E-2</v>
      </c>
      <c r="Q9" s="18">
        <f>VLOOKUP($C9,Baseline_SUB!$A$1:$AT$50,Q$1,FALSE)</f>
        <v>4.1332098400000003E-2</v>
      </c>
      <c r="R9" s="18">
        <f>VLOOKUP($C9,Baseline_SUB!$A$1:$AT$50,R$1,FALSE)</f>
        <v>4.2757931700000001E-2</v>
      </c>
      <c r="S9" s="18">
        <f>VLOOKUP($C9,Baseline_SUB!$A$1:$AT$50,S$1,FALSE)</f>
        <v>4.4068499999999997E-2</v>
      </c>
      <c r="T9" s="18">
        <f>VLOOKUP($C9,Baseline_SUB!$A$1:$AT$50,T$1,FALSE)</f>
        <v>4.6539746399999998E-2</v>
      </c>
      <c r="U9" s="18">
        <f>VLOOKUP($C9,Baseline_SUB!$A$1:$AT$50,U$1,FALSE)</f>
        <v>4.9765381999999997E-2</v>
      </c>
      <c r="V9" s="18">
        <f>VLOOKUP($C9,Baseline_SUB!$A$1:$AT$50,V$1,FALSE)</f>
        <v>5.2259430400000001E-2</v>
      </c>
      <c r="W9" s="18">
        <f>VLOOKUP($C9,Baseline_SUB!$A$1:$AT$50,W$1,FALSE)</f>
        <v>5.4016636700000002E-2</v>
      </c>
      <c r="X9" s="18">
        <f>VLOOKUP($C9,Baseline_SUB!$A$1:$AT$50,X$1,FALSE)</f>
        <v>5.5033293400000002E-2</v>
      </c>
      <c r="Y9" s="18">
        <f>VLOOKUP($C9,Baseline_SUB!$A$1:$AT$50,Y$1,FALSE)</f>
        <v>5.5389613900000002E-2</v>
      </c>
      <c r="Z9" s="18">
        <f>VLOOKUP($C9,Baseline_SUB!$A$1:$AT$50,Z$1,FALSE)</f>
        <v>5.5269793499999997E-2</v>
      </c>
      <c r="AA9" s="18">
        <f>VLOOKUP($C9,Baseline_SUB!$A$1:$AT$50,AA$1,FALSE)</f>
        <v>5.46840746E-2</v>
      </c>
      <c r="AB9" s="18">
        <f>VLOOKUP($C9,Baseline_SUB!$A$1:$AT$50,AB$1,FALSE)</f>
        <v>5.3633233099999997E-2</v>
      </c>
      <c r="AC9" s="18">
        <f>VLOOKUP($C9,Baseline_SUB!$A$1:$AT$50,AC$1,FALSE)</f>
        <v>5.2118659900000003E-2</v>
      </c>
      <c r="AD9" s="18">
        <f>VLOOKUP($C9,Baseline_SUB!$A$1:$AT$50,AD$1,FALSE)</f>
        <v>5.1027060899999997E-2</v>
      </c>
      <c r="AE9" s="18">
        <f>VLOOKUP($C9,Baseline_SUB!$A$1:$AT$50,AE$1,FALSE)</f>
        <v>5.0658041000000001E-2</v>
      </c>
      <c r="AF9" s="18">
        <f>VLOOKUP($C9,Baseline_SUB!$A$1:$AT$50,AF$1,FALSE)</f>
        <v>5.0276565299999999E-2</v>
      </c>
      <c r="AG9" s="18">
        <f>VLOOKUP($C9,Baseline_SUB!$A$1:$AT$50,AG$1,FALSE)</f>
        <v>4.9882647400000001E-2</v>
      </c>
      <c r="AH9" s="18">
        <f>VLOOKUP($C9,Baseline_SUB!$A$1:$AT$50,AH$1,FALSE)</f>
        <v>4.9476301399999999E-2</v>
      </c>
      <c r="AI9" s="18">
        <f>VLOOKUP($C9,Baseline_SUB!$A$1:$AT$50,AI$1,FALSE)</f>
        <v>4.9190218199999997E-2</v>
      </c>
      <c r="AJ9" s="18">
        <f>VLOOKUP($C9,Baseline_SUB!$A$1:$AT$50,AJ$1,FALSE)</f>
        <v>4.9055183799999999E-2</v>
      </c>
      <c r="AK9" s="18">
        <f>VLOOKUP($C9,Baseline_SUB!$A$1:$AT$50,AK$1,FALSE)</f>
        <v>4.8953919399999997E-2</v>
      </c>
      <c r="AL9" s="18">
        <f>VLOOKUP($C9,Baseline_SUB!$A$1:$AT$50,AL$1,FALSE)</f>
        <v>4.8886415199999998E-2</v>
      </c>
      <c r="AM9" s="18">
        <f>VLOOKUP($C9,Baseline_SUB!$A$1:$AT$50,AM$1,FALSE)</f>
        <v>4.8852664699999999E-2</v>
      </c>
    </row>
    <row r="10" spans="2:39">
      <c r="B10" s="10" t="s">
        <v>390</v>
      </c>
      <c r="C10" t="s">
        <v>391</v>
      </c>
      <c r="D10" s="23">
        <f>VLOOKUP($C10,Baseline_SUB!$A$1:$AT$50,D$1,FALSE)</f>
        <v>84688.900009999998</v>
      </c>
      <c r="E10" s="23">
        <f>VLOOKUP($C10,Baseline_SUB!$A$1:$AT$50,E$1,FALSE)</f>
        <v>85888.328720000005</v>
      </c>
      <c r="F10" s="23">
        <f>VLOOKUP($C10,Baseline_SUB!$A$1:$AT$50,F$1,FALSE)</f>
        <v>87096.993780000004</v>
      </c>
      <c r="G10" s="23">
        <f>VLOOKUP($C10,Baseline_SUB!$A$1:$AT$50,G$1,FALSE)</f>
        <v>89503.250079999998</v>
      </c>
      <c r="H10" s="23">
        <f>VLOOKUP($C10,Baseline_SUB!$A$1:$AT$50,H$1,FALSE)</f>
        <v>93034.496639999998</v>
      </c>
      <c r="I10" s="23">
        <f>VLOOKUP($C10,Baseline_SUB!$A$1:$AT$50,I$1,FALSE)</f>
        <v>96773.007410000006</v>
      </c>
      <c r="J10" s="23">
        <f>VLOOKUP($C10,Baseline_SUB!$A$1:$AT$50,J$1,FALSE)</f>
        <v>100744.6914</v>
      </c>
      <c r="K10" s="23">
        <f>VLOOKUP($C10,Baseline_SUB!$A$1:$AT$50,K$1,FALSE)</f>
        <v>104963.45170000001</v>
      </c>
      <c r="L10" s="23">
        <f>VLOOKUP($C10,Baseline_SUB!$A$1:$AT$50,L$1,FALSE)</f>
        <v>109445.3348</v>
      </c>
      <c r="M10" s="23">
        <f>VLOOKUP($C10,Baseline_SUB!$A$1:$AT$50,M$1,FALSE)</f>
        <v>114206.2885</v>
      </c>
      <c r="N10" s="23">
        <f>VLOOKUP($C10,Baseline_SUB!$A$1:$AT$50,N$1,FALSE)</f>
        <v>119261.60950000001</v>
      </c>
      <c r="O10" s="23">
        <f>VLOOKUP($C10,Baseline_SUB!$A$1:$AT$50,O$1,FALSE)</f>
        <v>124627.95480000001</v>
      </c>
      <c r="P10" s="23">
        <f>VLOOKUP($C10,Baseline_SUB!$A$1:$AT$50,P$1,FALSE)</f>
        <v>130327.0857</v>
      </c>
      <c r="Q10" s="23">
        <f>VLOOKUP($C10,Baseline_SUB!$A$1:$AT$50,Q$1,FALSE)</f>
        <v>136383.70800000001</v>
      </c>
      <c r="R10" s="23">
        <f>VLOOKUP($C10,Baseline_SUB!$A$1:$AT$50,R$1,FALSE)</f>
        <v>142827.68640000001</v>
      </c>
      <c r="S10" s="23">
        <f>VLOOKUP($C10,Baseline_SUB!$A$1:$AT$50,S$1,FALSE)</f>
        <v>149696.68049999999</v>
      </c>
      <c r="T10" s="23">
        <f>VLOOKUP($C10,Baseline_SUB!$A$1:$AT$50,T$1,FALSE)</f>
        <v>157341.34890000001</v>
      </c>
      <c r="U10" s="23">
        <f>VLOOKUP($C10,Baseline_SUB!$A$1:$AT$50,U$1,FALSE)</f>
        <v>165855.45389999999</v>
      </c>
      <c r="V10" s="23">
        <f>VLOOKUP($C10,Baseline_SUB!$A$1:$AT$50,V$1,FALSE)</f>
        <v>175212.12580000001</v>
      </c>
      <c r="W10" s="23">
        <f>VLOOKUP($C10,Baseline_SUB!$A$1:$AT$50,W$1,FALSE)</f>
        <v>185383.72899999999</v>
      </c>
      <c r="X10" s="23">
        <f>VLOOKUP($C10,Baseline_SUB!$A$1:$AT$50,X$1,FALSE)</f>
        <v>196333.38519999999</v>
      </c>
      <c r="Y10" s="23">
        <f>VLOOKUP($C10,Baseline_SUB!$A$1:$AT$50,Y$1,FALSE)</f>
        <v>208009.89610000001</v>
      </c>
      <c r="Z10" s="23">
        <f>VLOOKUP($C10,Baseline_SUB!$A$1:$AT$50,Z$1,FALSE)</f>
        <v>220342.47070000001</v>
      </c>
      <c r="AA10" s="23">
        <f>VLOOKUP($C10,Baseline_SUB!$A$1:$AT$50,AA$1,FALSE)</f>
        <v>233236.01420000001</v>
      </c>
      <c r="AB10" s="23">
        <f>VLOOKUP($C10,Baseline_SUB!$A$1:$AT$50,AB$1,FALSE)</f>
        <v>246567.3726</v>
      </c>
      <c r="AC10" s="23">
        <f>VLOOKUP($C10,Baseline_SUB!$A$1:$AT$50,AC$1,FALSE)</f>
        <v>260182.5386</v>
      </c>
      <c r="AD10" s="23">
        <f>VLOOKUP($C10,Baseline_SUB!$A$1:$AT$50,AD$1,FALSE)</f>
        <v>274139.26740000001</v>
      </c>
      <c r="AE10" s="23">
        <f>VLOOKUP($C10,Baseline_SUB!$A$1:$AT$50,AE$1,FALSE)</f>
        <v>288632.53989999997</v>
      </c>
      <c r="AF10" s="23">
        <f>VLOOKUP($C10,Baseline_SUB!$A$1:$AT$50,AF$1,FALSE)</f>
        <v>303692.24650000001</v>
      </c>
      <c r="AG10" s="23">
        <f>VLOOKUP($C10,Baseline_SUB!$A$1:$AT$50,AG$1,FALSE)</f>
        <v>319352.9656</v>
      </c>
      <c r="AH10" s="23">
        <f>VLOOKUP($C10,Baseline_SUB!$A$1:$AT$50,AH$1,FALSE)</f>
        <v>335654.31520000001</v>
      </c>
      <c r="AI10" s="23">
        <f>VLOOKUP($C10,Baseline_SUB!$A$1:$AT$50,AI$1,FALSE)</f>
        <v>352641.17330000002</v>
      </c>
      <c r="AJ10" s="23">
        <f>VLOOKUP($C10,Baseline_SUB!$A$1:$AT$50,AJ$1,FALSE)</f>
        <v>370363.96750000003</v>
      </c>
      <c r="AK10" s="23">
        <f>VLOOKUP($C10,Baseline_SUB!$A$1:$AT$50,AK$1,FALSE)</f>
        <v>388879.13410000002</v>
      </c>
      <c r="AL10" s="23">
        <f>VLOOKUP($C10,Baseline_SUB!$A$1:$AT$50,AL$1,FALSE)</f>
        <v>408249.67950000003</v>
      </c>
      <c r="AM10" s="23">
        <f>VLOOKUP($C10,Baseline_SUB!$A$1:$AT$50,AM$1,FALSE)</f>
        <v>428545.79330000002</v>
      </c>
    </row>
    <row r="11" spans="2:39">
      <c r="B11" s="10" t="s">
        <v>392</v>
      </c>
      <c r="D11" s="18">
        <f>SUM(D12:D15)</f>
        <v>-1.0839673203E-2</v>
      </c>
      <c r="E11" s="18">
        <f t="shared" ref="E11:S11" si="20">SUM(E12:E15)</f>
        <v>-9.7261503199999998E-3</v>
      </c>
      <c r="F11" s="18">
        <f t="shared" si="20"/>
        <v>-8.5565545499999996E-3</v>
      </c>
      <c r="G11" s="18">
        <f t="shared" si="20"/>
        <v>-7.3696443800000001E-3</v>
      </c>
      <c r="H11" s="18">
        <f t="shared" si="20"/>
        <v>-6.2180499640000003E-3</v>
      </c>
      <c r="I11" s="18">
        <f t="shared" si="20"/>
        <v>-5.1410245228059991E-3</v>
      </c>
      <c r="J11" s="18">
        <f t="shared" si="20"/>
        <v>-1.5497808553879E-2</v>
      </c>
      <c r="K11" s="18">
        <f t="shared" si="20"/>
        <v>-2.5409813598999999E-2</v>
      </c>
      <c r="L11" s="18">
        <f t="shared" si="20"/>
        <v>-3.6223519317000005E-2</v>
      </c>
      <c r="M11" s="18">
        <f t="shared" si="20"/>
        <v>-4.1943611339E-2</v>
      </c>
      <c r="N11" s="18">
        <f t="shared" si="20"/>
        <v>-4.2977510861000004E-2</v>
      </c>
      <c r="O11" s="18">
        <f t="shared" si="20"/>
        <v>-4.3028803273000002E-2</v>
      </c>
      <c r="P11" s="18">
        <f t="shared" si="20"/>
        <v>-4.2899346344E-2</v>
      </c>
      <c r="Q11" s="18">
        <f t="shared" si="20"/>
        <v>-4.2673666750000006E-2</v>
      </c>
      <c r="R11" s="18">
        <f t="shared" si="20"/>
        <v>-4.2675192158999994E-2</v>
      </c>
      <c r="S11" s="18">
        <f t="shared" si="20"/>
        <v>-4.2670274378999999E-2</v>
      </c>
      <c r="T11" s="18">
        <f t="shared" ref="T11:AM11" si="21">SUM(T12:T15)</f>
        <v>-3.9861662513000003E-2</v>
      </c>
      <c r="U11" s="18">
        <f t="shared" si="21"/>
        <v>-3.7127470225E-2</v>
      </c>
      <c r="V11" s="18">
        <f t="shared" si="21"/>
        <v>-3.4613365426999998E-2</v>
      </c>
      <c r="W11" s="18">
        <f t="shared" si="21"/>
        <v>-3.2305749632000003E-2</v>
      </c>
      <c r="X11" s="18">
        <f t="shared" si="21"/>
        <v>-3.0170529724999999E-2</v>
      </c>
      <c r="Y11" s="18">
        <f t="shared" si="21"/>
        <v>-2.8176862802000002E-2</v>
      </c>
      <c r="Z11" s="18">
        <f t="shared" si="21"/>
        <v>-2.6301418443999997E-2</v>
      </c>
      <c r="AA11" s="18">
        <f t="shared" si="21"/>
        <v>-2.4527225781999999E-2</v>
      </c>
      <c r="AB11" s="18">
        <f t="shared" si="21"/>
        <v>-2.2842388976000001E-2</v>
      </c>
      <c r="AC11" s="18">
        <f t="shared" si="21"/>
        <v>-2.1239097517E-2</v>
      </c>
      <c r="AD11" s="18">
        <f t="shared" si="21"/>
        <v>-1.9712080813000001E-2</v>
      </c>
      <c r="AE11" s="18">
        <f t="shared" si="21"/>
        <v>-1.8264642057999998E-2</v>
      </c>
      <c r="AF11" s="18">
        <f t="shared" si="21"/>
        <v>-1.6905147201999999E-2</v>
      </c>
      <c r="AG11" s="18">
        <f t="shared" si="21"/>
        <v>-1.5637002231000001E-2</v>
      </c>
      <c r="AH11" s="18">
        <f t="shared" si="21"/>
        <v>-1.4460514657E-2</v>
      </c>
      <c r="AI11" s="18">
        <f t="shared" si="21"/>
        <v>-1.3374227740000001E-2</v>
      </c>
      <c r="AJ11" s="18">
        <f t="shared" si="21"/>
        <v>-1.2375287815E-2</v>
      </c>
      <c r="AK11" s="18">
        <f t="shared" si="21"/>
        <v>-1.1459442125E-2</v>
      </c>
      <c r="AL11" s="18">
        <f t="shared" si="21"/>
        <v>-1.0621692237000002E-2</v>
      </c>
      <c r="AM11" s="18">
        <f t="shared" si="21"/>
        <v>-9.8567476740000007E-3</v>
      </c>
    </row>
    <row r="12" spans="2:39">
      <c r="B12" s="29" t="s">
        <v>300</v>
      </c>
      <c r="C12" t="s">
        <v>331</v>
      </c>
      <c r="D12" s="18">
        <f>VLOOKUP($C12,Baseline_SUB!$A$1:$AT$50,D$1,FALSE)</f>
        <v>0</v>
      </c>
      <c r="E12" s="18">
        <f>VLOOKUP($C12,Baseline_SUB!$A$1:$AT$50,E$1,FALSE)</f>
        <v>0</v>
      </c>
      <c r="F12" s="18">
        <f>VLOOKUP($C12,Baseline_SUB!$A$1:$AT$50,F$1,FALSE)</f>
        <v>0</v>
      </c>
      <c r="G12" s="18">
        <f>VLOOKUP($C12,Baseline_SUB!$A$1:$AT$50,G$1,FALSE)</f>
        <v>0</v>
      </c>
      <c r="H12" s="18">
        <f>VLOOKUP($C12,Baseline_SUB!$A$1:$AT$50,H$1,FALSE)</f>
        <v>0</v>
      </c>
      <c r="I12" s="18">
        <f>VLOOKUP($C12,Baseline_SUB!$A$1:$AT$50,I$1,FALSE)</f>
        <v>0</v>
      </c>
      <c r="J12" s="18">
        <f>VLOOKUP($C12,Baseline_SUB!$A$1:$AT$50,J$1,FALSE)</f>
        <v>-1.6964841499999999E-4</v>
      </c>
      <c r="K12" s="18">
        <f>VLOOKUP($C12,Baseline_SUB!$A$1:$AT$50,K$1,FALSE)</f>
        <v>-4.19108709E-4</v>
      </c>
      <c r="L12" s="18">
        <f>VLOOKUP($C12,Baseline_SUB!$A$1:$AT$50,L$1,FALSE)</f>
        <v>-6.3535519699999996E-4</v>
      </c>
      <c r="M12" s="18">
        <f>VLOOKUP($C12,Baseline_SUB!$A$1:$AT$50,M$1,FALSE)</f>
        <v>-7.8911720900000002E-4</v>
      </c>
      <c r="N12" s="18">
        <f>VLOOKUP($C12,Baseline_SUB!$A$1:$AT$50,N$1,FALSE)</f>
        <v>-8.5121626099999995E-4</v>
      </c>
      <c r="O12" s="18">
        <f>VLOOKUP($C12,Baseline_SUB!$A$1:$AT$50,O$1,FALSE)</f>
        <v>-8.0170346299999996E-4</v>
      </c>
      <c r="P12" s="18">
        <f>VLOOKUP($C12,Baseline_SUB!$A$1:$AT$50,P$1,FALSE)</f>
        <v>-7.4854400399999995E-4</v>
      </c>
      <c r="Q12" s="18">
        <f>VLOOKUP($C12,Baseline_SUB!$A$1:$AT$50,Q$1,FALSE)</f>
        <v>-6.9372637000000002E-4</v>
      </c>
      <c r="R12" s="18">
        <f>VLOOKUP($C12,Baseline_SUB!$A$1:$AT$50,R$1,FALSE)</f>
        <v>-6.6337723899999995E-4</v>
      </c>
      <c r="S12" s="18">
        <f>VLOOKUP($C12,Baseline_SUB!$A$1:$AT$50,S$1,FALSE)</f>
        <v>-6.3162079900000001E-4</v>
      </c>
      <c r="T12" s="18">
        <f>VLOOKUP($C12,Baseline_SUB!$A$1:$AT$50,T$1,FALSE)</f>
        <v>-6.0303177300000002E-4</v>
      </c>
      <c r="U12" s="18">
        <f>VLOOKUP($C12,Baseline_SUB!$A$1:$AT$50,U$1,FALSE)</f>
        <v>-5.5750867499999998E-4</v>
      </c>
      <c r="V12" s="18">
        <f>VLOOKUP($C12,Baseline_SUB!$A$1:$AT$50,V$1,FALSE)</f>
        <v>-5.1187095699999996E-4</v>
      </c>
      <c r="W12" s="18">
        <f>VLOOKUP($C12,Baseline_SUB!$A$1:$AT$50,W$1,FALSE)</f>
        <v>-4.7137124200000001E-4</v>
      </c>
      <c r="X12" s="18">
        <f>VLOOKUP($C12,Baseline_SUB!$A$1:$AT$50,X$1,FALSE)</f>
        <v>-4.3663412500000002E-4</v>
      </c>
      <c r="Y12" s="18">
        <f>VLOOKUP($C12,Baseline_SUB!$A$1:$AT$50,Y$1,FALSE)</f>
        <v>-4.0675356200000002E-4</v>
      </c>
      <c r="Z12" s="18">
        <f>VLOOKUP($C12,Baseline_SUB!$A$1:$AT$50,Z$1,FALSE)</f>
        <v>-3.80487024E-4</v>
      </c>
      <c r="AA12" s="18">
        <f>VLOOKUP($C12,Baseline_SUB!$A$1:$AT$50,AA$1,FALSE)</f>
        <v>-3.56659272E-4</v>
      </c>
      <c r="AB12" s="18">
        <f>VLOOKUP($C12,Baseline_SUB!$A$1:$AT$50,AB$1,FALSE)</f>
        <v>-3.34275836E-4</v>
      </c>
      <c r="AC12" s="18">
        <f>VLOOKUP($C12,Baseline_SUB!$A$1:$AT$50,AC$1,FALSE)</f>
        <v>-3.12540567E-4</v>
      </c>
      <c r="AD12" s="18">
        <f>VLOOKUP($C12,Baseline_SUB!$A$1:$AT$50,AD$1,FALSE)</f>
        <v>-2.9103631299999999E-4</v>
      </c>
      <c r="AE12" s="18">
        <f>VLOOKUP($C12,Baseline_SUB!$A$1:$AT$50,AE$1,FALSE)</f>
        <v>-2.6986899800000001E-4</v>
      </c>
      <c r="AF12" s="18">
        <f>VLOOKUP($C12,Baseline_SUB!$A$1:$AT$50,AF$1,FALSE)</f>
        <v>-2.4930250200000002E-4</v>
      </c>
      <c r="AG12" s="18">
        <f>VLOOKUP($C12,Baseline_SUB!$A$1:$AT$50,AG$1,FALSE)</f>
        <v>-2.2952969099999999E-4</v>
      </c>
      <c r="AH12" s="18">
        <f>VLOOKUP($C12,Baseline_SUB!$A$1:$AT$50,AH$1,FALSE)</f>
        <v>-2.1069092700000001E-4</v>
      </c>
      <c r="AI12" s="18">
        <f>VLOOKUP($C12,Baseline_SUB!$A$1:$AT$50,AI$1,FALSE)</f>
        <v>-1.9288958E-4</v>
      </c>
      <c r="AJ12" s="18">
        <f>VLOOKUP($C12,Baseline_SUB!$A$1:$AT$50,AJ$1,FALSE)</f>
        <v>-1.7619907500000001E-4</v>
      </c>
      <c r="AK12" s="18">
        <f>VLOOKUP($C12,Baseline_SUB!$A$1:$AT$50,AK$1,FALSE)</f>
        <v>-1.6066602499999999E-4</v>
      </c>
      <c r="AL12" s="18">
        <f>VLOOKUP($C12,Baseline_SUB!$A$1:$AT$50,AL$1,FALSE)</f>
        <v>-1.4631397699999999E-4</v>
      </c>
      <c r="AM12" s="18">
        <f>VLOOKUP($C12,Baseline_SUB!$A$1:$AT$50,AM$1,FALSE)</f>
        <v>-1.3314748400000001E-4</v>
      </c>
    </row>
    <row r="13" spans="2:39">
      <c r="B13" s="29" t="s">
        <v>148</v>
      </c>
      <c r="C13" t="s">
        <v>332</v>
      </c>
      <c r="D13" s="18">
        <f>VLOOKUP($C13,Baseline_SUB!$A$1:$AT$50,D$1,FALSE)</f>
        <v>-7.08475373E-4</v>
      </c>
      <c r="E13" s="18">
        <f>VLOOKUP($C13,Baseline_SUB!$A$1:$AT$50,E$1,FALSE)</f>
        <v>-1.78429923E-3</v>
      </c>
      <c r="F13" s="18">
        <f>VLOOKUP($C13,Baseline_SUB!$A$1:$AT$50,F$1,FALSE)</f>
        <v>-2.7580525599999999E-3</v>
      </c>
      <c r="G13" s="18">
        <f>VLOOKUP($C13,Baseline_SUB!$A$1:$AT$50,G$1,FALSE)</f>
        <v>-3.6217141199999998E-3</v>
      </c>
      <c r="H13" s="18">
        <f>VLOOKUP($C13,Baseline_SUB!$A$1:$AT$50,H$1,FALSE)</f>
        <v>-4.3788477700000003E-3</v>
      </c>
      <c r="I13" s="18">
        <f>VLOOKUP($C13,Baseline_SUB!$A$1:$AT$50,I$1,FALSE)</f>
        <v>-5.0556162099999998E-3</v>
      </c>
      <c r="J13" s="18">
        <f>VLOOKUP($C13,Baseline_SUB!$A$1:$AT$50,J$1,FALSE)</f>
        <v>-1.27496899E-2</v>
      </c>
      <c r="K13" s="18">
        <f>VLOOKUP($C13,Baseline_SUB!$A$1:$AT$50,K$1,FALSE)</f>
        <v>-1.5309989600000001E-2</v>
      </c>
      <c r="L13" s="18">
        <f>VLOOKUP($C13,Baseline_SUB!$A$1:$AT$50,L$1,FALSE)</f>
        <v>-1.7576613200000001E-2</v>
      </c>
      <c r="M13" s="18">
        <f>VLOOKUP($C13,Baseline_SUB!$A$1:$AT$50,M$1,FALSE)</f>
        <v>-1.92528912E-2</v>
      </c>
      <c r="N13" s="18">
        <f>VLOOKUP($C13,Baseline_SUB!$A$1:$AT$50,N$1,FALSE)</f>
        <v>-2.0027306200000001E-2</v>
      </c>
      <c r="O13" s="18">
        <f>VLOOKUP($C13,Baseline_SUB!$A$1:$AT$50,O$1,FALSE)</f>
        <v>-1.98002244E-2</v>
      </c>
      <c r="P13" s="18">
        <f>VLOOKUP($C13,Baseline_SUB!$A$1:$AT$50,P$1,FALSE)</f>
        <v>-1.94784112E-2</v>
      </c>
      <c r="Q13" s="18">
        <f>VLOOKUP($C13,Baseline_SUB!$A$1:$AT$50,Q$1,FALSE)</f>
        <v>-1.9101681400000001E-2</v>
      </c>
      <c r="R13" s="18">
        <f>VLOOKUP($C13,Baseline_SUB!$A$1:$AT$50,R$1,FALSE)</f>
        <v>-1.8936543199999999E-2</v>
      </c>
      <c r="S13" s="18">
        <f>VLOOKUP($C13,Baseline_SUB!$A$1:$AT$50,S$1,FALSE)</f>
        <v>-1.8753988900000001E-2</v>
      </c>
      <c r="T13" s="18">
        <f>VLOOKUP($C13,Baseline_SUB!$A$1:$AT$50,T$1,FALSE)</f>
        <v>-1.7662303300000001E-2</v>
      </c>
      <c r="U13" s="18">
        <f>VLOOKUP($C13,Baseline_SUB!$A$1:$AT$50,U$1,FALSE)</f>
        <v>-1.6507329899999999E-2</v>
      </c>
      <c r="V13" s="18">
        <f>VLOOKUP($C13,Baseline_SUB!$A$1:$AT$50,V$1,FALSE)</f>
        <v>-1.5390042499999999E-2</v>
      </c>
      <c r="W13" s="18">
        <f>VLOOKUP($C13,Baseline_SUB!$A$1:$AT$50,W$1,FALSE)</f>
        <v>-1.4333521300000001E-2</v>
      </c>
      <c r="X13" s="18">
        <f>VLOOKUP($C13,Baseline_SUB!$A$1:$AT$50,X$1,FALSE)</f>
        <v>-1.33406631E-2</v>
      </c>
      <c r="Y13" s="18">
        <f>VLOOKUP($C13,Baseline_SUB!$A$1:$AT$50,Y$1,FALSE)</f>
        <v>-1.24067117E-2</v>
      </c>
      <c r="Z13" s="18">
        <f>VLOOKUP($C13,Baseline_SUB!$A$1:$AT$50,Z$1,FALSE)</f>
        <v>-1.15242339E-2</v>
      </c>
      <c r="AA13" s="18">
        <f>VLOOKUP($C13,Baseline_SUB!$A$1:$AT$50,AA$1,FALSE)</f>
        <v>-1.0685396600000001E-2</v>
      </c>
      <c r="AB13" s="18">
        <f>VLOOKUP($C13,Baseline_SUB!$A$1:$AT$50,AB$1,FALSE)</f>
        <v>-9.8834390699999997E-3</v>
      </c>
      <c r="AC13" s="18">
        <f>VLOOKUP($C13,Baseline_SUB!$A$1:$AT$50,AC$1,FALSE)</f>
        <v>-9.11353453E-3</v>
      </c>
      <c r="AD13" s="18">
        <f>VLOOKUP($C13,Baseline_SUB!$A$1:$AT$50,AD$1,FALSE)</f>
        <v>-8.3744294100000002E-3</v>
      </c>
      <c r="AE13" s="18">
        <f>VLOOKUP($C13,Baseline_SUB!$A$1:$AT$50,AE$1,FALSE)</f>
        <v>-7.6712744700000004E-3</v>
      </c>
      <c r="AF13" s="18">
        <f>VLOOKUP($C13,Baseline_SUB!$A$1:$AT$50,AF$1,FALSE)</f>
        <v>-7.0111006000000003E-3</v>
      </c>
      <c r="AG13" s="18">
        <f>VLOOKUP($C13,Baseline_SUB!$A$1:$AT$50,AG$1,FALSE)</f>
        <v>-6.3978830999999996E-3</v>
      </c>
      <c r="AH13" s="18">
        <f>VLOOKUP($C13,Baseline_SUB!$A$1:$AT$50,AH$1,FALSE)</f>
        <v>-5.8333601500000004E-3</v>
      </c>
      <c r="AI13" s="18">
        <f>VLOOKUP($C13,Baseline_SUB!$A$1:$AT$50,AI$1,FALSE)</f>
        <v>-5.3177225100000001E-3</v>
      </c>
      <c r="AJ13" s="18">
        <f>VLOOKUP($C13,Baseline_SUB!$A$1:$AT$50,AJ$1,FALSE)</f>
        <v>-4.84995162E-3</v>
      </c>
      <c r="AK13" s="18">
        <f>VLOOKUP($C13,Baseline_SUB!$A$1:$AT$50,AK$1,FALSE)</f>
        <v>-4.4280280099999996E-3</v>
      </c>
      <c r="AL13" s="18">
        <f>VLOOKUP($C13,Baseline_SUB!$A$1:$AT$50,AL$1,FALSE)</f>
        <v>-4.0493496E-3</v>
      </c>
      <c r="AM13" s="18">
        <f>VLOOKUP($C13,Baseline_SUB!$A$1:$AT$50,AM$1,FALSE)</f>
        <v>-3.7110341200000002E-3</v>
      </c>
    </row>
    <row r="14" spans="2:39">
      <c r="B14" s="29" t="s">
        <v>159</v>
      </c>
      <c r="C14" t="s">
        <v>333</v>
      </c>
      <c r="D14" s="18">
        <f>VLOOKUP($C14,Baseline_SUB!$A$1:$AT$50,D$1,FALSE)</f>
        <v>-3.88126425E-3</v>
      </c>
      <c r="E14" s="18">
        <f>VLOOKUP($C14,Baseline_SUB!$A$1:$AT$50,E$1,FALSE)</f>
        <v>-3.0559331400000001E-3</v>
      </c>
      <c r="F14" s="18">
        <f>VLOOKUP($C14,Baseline_SUB!$A$1:$AT$50,F$1,FALSE)</f>
        <v>-2.24569136E-3</v>
      </c>
      <c r="G14" s="18">
        <f>VLOOKUP($C14,Baseline_SUB!$A$1:$AT$50,G$1,FALSE)</f>
        <v>-1.46698611E-3</v>
      </c>
      <c r="H14" s="18">
        <f>VLOOKUP($C14,Baseline_SUB!$A$1:$AT$50,H$1,FALSE)</f>
        <v>-7.4437159399999998E-4</v>
      </c>
      <c r="I14" s="18">
        <f>VLOOKUP($C14,Baseline_SUB!$A$1:$AT$50,I$1,FALSE)</f>
        <v>-8.5247228300000004E-5</v>
      </c>
      <c r="J14" s="18">
        <f>VLOOKUP($C14,Baseline_SUB!$A$1:$AT$50,J$1,FALSE)</f>
        <v>-2.5784243500000001E-3</v>
      </c>
      <c r="K14" s="18">
        <f>VLOOKUP($C14,Baseline_SUB!$A$1:$AT$50,K$1,FALSE)</f>
        <v>-4.9319340099999998E-3</v>
      </c>
      <c r="L14" s="18">
        <f>VLOOKUP($C14,Baseline_SUB!$A$1:$AT$50,L$1,FALSE)</f>
        <v>-6.98341862E-3</v>
      </c>
      <c r="M14" s="18">
        <f>VLOOKUP($C14,Baseline_SUB!$A$1:$AT$50,M$1,FALSE)</f>
        <v>-8.2129327300000006E-3</v>
      </c>
      <c r="N14" s="18">
        <f>VLOOKUP($C14,Baseline_SUB!$A$1:$AT$50,N$1,FALSE)</f>
        <v>-8.1551327999999992E-3</v>
      </c>
      <c r="O14" s="18">
        <f>VLOOKUP($C14,Baseline_SUB!$A$1:$AT$50,O$1,FALSE)</f>
        <v>-8.1761763099999999E-3</v>
      </c>
      <c r="P14" s="18">
        <f>VLOOKUP($C14,Baseline_SUB!$A$1:$AT$50,P$1,FALSE)</f>
        <v>-8.1645170399999994E-3</v>
      </c>
      <c r="Q14" s="18">
        <f>VLOOKUP($C14,Baseline_SUB!$A$1:$AT$50,Q$1,FALSE)</f>
        <v>-8.1369598800000009E-3</v>
      </c>
      <c r="R14" s="18">
        <f>VLOOKUP($C14,Baseline_SUB!$A$1:$AT$50,R$1,FALSE)</f>
        <v>-8.1048559199999991E-3</v>
      </c>
      <c r="S14" s="18">
        <f>VLOOKUP($C14,Baseline_SUB!$A$1:$AT$50,S$1,FALSE)</f>
        <v>-8.0756875799999992E-3</v>
      </c>
      <c r="T14" s="18">
        <f>VLOOKUP($C14,Baseline_SUB!$A$1:$AT$50,T$1,FALSE)</f>
        <v>-7.4919945399999997E-3</v>
      </c>
      <c r="U14" s="18">
        <f>VLOOKUP($C14,Baseline_SUB!$A$1:$AT$50,U$1,FALSE)</f>
        <v>-6.9489058500000001E-3</v>
      </c>
      <c r="V14" s="18">
        <f>VLOOKUP($C14,Baseline_SUB!$A$1:$AT$50,V$1,FALSE)</f>
        <v>-6.4767856699999996E-3</v>
      </c>
      <c r="W14" s="18">
        <f>VLOOKUP($C14,Baseline_SUB!$A$1:$AT$50,W$1,FALSE)</f>
        <v>-6.0603825899999998E-3</v>
      </c>
      <c r="X14" s="18">
        <f>VLOOKUP($C14,Baseline_SUB!$A$1:$AT$50,X$1,FALSE)</f>
        <v>-5.6830083999999999E-3</v>
      </c>
      <c r="Y14" s="18">
        <f>VLOOKUP($C14,Baseline_SUB!$A$1:$AT$50,Y$1,FALSE)</f>
        <v>-5.3330618400000002E-3</v>
      </c>
      <c r="Z14" s="18">
        <f>VLOOKUP($C14,Baseline_SUB!$A$1:$AT$50,Z$1,FALSE)</f>
        <v>-5.0036752999999996E-3</v>
      </c>
      <c r="AA14" s="18">
        <f>VLOOKUP($C14,Baseline_SUB!$A$1:$AT$50,AA$1,FALSE)</f>
        <v>-4.6911280000000001E-3</v>
      </c>
      <c r="AB14" s="18">
        <f>VLOOKUP($C14,Baseline_SUB!$A$1:$AT$50,AB$1,FALSE)</f>
        <v>-4.3935683499999999E-3</v>
      </c>
      <c r="AC14" s="18">
        <f>VLOOKUP($C14,Baseline_SUB!$A$1:$AT$50,AC$1,FALSE)</f>
        <v>-4.1101460999999999E-3</v>
      </c>
      <c r="AD14" s="18">
        <f>VLOOKUP($C14,Baseline_SUB!$A$1:$AT$50,AD$1,FALSE)</f>
        <v>-3.8397703999999999E-3</v>
      </c>
      <c r="AE14" s="18">
        <f>VLOOKUP($C14,Baseline_SUB!$A$1:$AT$50,AE$1,FALSE)</f>
        <v>-3.5822572999999998E-3</v>
      </c>
      <c r="AF14" s="18">
        <f>VLOOKUP($C14,Baseline_SUB!$A$1:$AT$50,AF$1,FALSE)</f>
        <v>-3.3386003999999999E-3</v>
      </c>
      <c r="AG14" s="18">
        <f>VLOOKUP($C14,Baseline_SUB!$A$1:$AT$50,AG$1,FALSE)</f>
        <v>-3.1090417000000001E-3</v>
      </c>
      <c r="AH14" s="18">
        <f>VLOOKUP($C14,Baseline_SUB!$A$1:$AT$50,AH$1,FALSE)</f>
        <v>-2.8934676599999998E-3</v>
      </c>
      <c r="AI14" s="18">
        <f>VLOOKUP($C14,Baseline_SUB!$A$1:$AT$50,AI$1,FALSE)</f>
        <v>-2.69162532E-3</v>
      </c>
      <c r="AJ14" s="18">
        <f>VLOOKUP($C14,Baseline_SUB!$A$1:$AT$50,AJ$1,FALSE)</f>
        <v>-2.5031300900000002E-3</v>
      </c>
      <c r="AK14" s="18">
        <f>VLOOKUP($C14,Baseline_SUB!$A$1:$AT$50,AK$1,FALSE)</f>
        <v>-2.3274051300000002E-3</v>
      </c>
      <c r="AL14" s="18">
        <f>VLOOKUP($C14,Baseline_SUB!$A$1:$AT$50,AL$1,FALSE)</f>
        <v>-2.1637726799999999E-3</v>
      </c>
      <c r="AM14" s="18">
        <f>VLOOKUP($C14,Baseline_SUB!$A$1:$AT$50,AM$1,FALSE)</f>
        <v>-2.01151373E-3</v>
      </c>
    </row>
    <row r="15" spans="2:39">
      <c r="B15" s="29" t="s">
        <v>140</v>
      </c>
      <c r="C15" t="s">
        <v>334</v>
      </c>
      <c r="D15" s="18">
        <f>VLOOKUP($C15,Baseline_SUB!$A$1:$AT$50,D$1,FALSE)</f>
        <v>-6.2499335800000003E-3</v>
      </c>
      <c r="E15" s="18">
        <f>VLOOKUP($C15,Baseline_SUB!$A$1:$AT$50,E$1,FALSE)</f>
        <v>-4.8859179499999997E-3</v>
      </c>
      <c r="F15" s="18">
        <f>VLOOKUP($C15,Baseline_SUB!$A$1:$AT$50,F$1,FALSE)</f>
        <v>-3.5528106300000001E-3</v>
      </c>
      <c r="G15" s="18">
        <f>VLOOKUP($C15,Baseline_SUB!$A$1:$AT$50,G$1,FALSE)</f>
        <v>-2.2809441499999999E-3</v>
      </c>
      <c r="H15" s="18">
        <f>VLOOKUP($C15,Baseline_SUB!$A$1:$AT$50,H$1,FALSE)</f>
        <v>-1.0948306E-3</v>
      </c>
      <c r="I15" s="18">
        <f>VLOOKUP($C15,Baseline_SUB!$A$1:$AT$50,I$1,FALSE)</f>
        <v>-1.61084506E-7</v>
      </c>
      <c r="J15" s="18">
        <f>VLOOKUP($C15,Baseline_SUB!$A$1:$AT$50,J$1,FALSE)</f>
        <v>-4.5888878999999999E-8</v>
      </c>
      <c r="K15" s="18">
        <f>VLOOKUP($C15,Baseline_SUB!$A$1:$AT$50,K$1,FALSE)</f>
        <v>-4.7487812800000003E-3</v>
      </c>
      <c r="L15" s="18">
        <f>VLOOKUP($C15,Baseline_SUB!$A$1:$AT$50,L$1,FALSE)</f>
        <v>-1.10281323E-2</v>
      </c>
      <c r="M15" s="18">
        <f>VLOOKUP($C15,Baseline_SUB!$A$1:$AT$50,M$1,FALSE)</f>
        <v>-1.3688670199999999E-2</v>
      </c>
      <c r="N15" s="18">
        <f>VLOOKUP($C15,Baseline_SUB!$A$1:$AT$50,N$1,FALSE)</f>
        <v>-1.3943855600000001E-2</v>
      </c>
      <c r="O15" s="18">
        <f>VLOOKUP($C15,Baseline_SUB!$A$1:$AT$50,O$1,FALSE)</f>
        <v>-1.42506991E-2</v>
      </c>
      <c r="P15" s="18">
        <f>VLOOKUP($C15,Baseline_SUB!$A$1:$AT$50,P$1,FALSE)</f>
        <v>-1.45078741E-2</v>
      </c>
      <c r="Q15" s="18">
        <f>VLOOKUP($C15,Baseline_SUB!$A$1:$AT$50,Q$1,FALSE)</f>
        <v>-1.4741299100000001E-2</v>
      </c>
      <c r="R15" s="18">
        <f>VLOOKUP($C15,Baseline_SUB!$A$1:$AT$50,R$1,FALSE)</f>
        <v>-1.4970415799999999E-2</v>
      </c>
      <c r="S15" s="18">
        <f>VLOOKUP($C15,Baseline_SUB!$A$1:$AT$50,S$1,FALSE)</f>
        <v>-1.52089771E-2</v>
      </c>
      <c r="T15" s="18">
        <f>VLOOKUP($C15,Baseline_SUB!$A$1:$AT$50,T$1,FALSE)</f>
        <v>-1.4104332900000001E-2</v>
      </c>
      <c r="U15" s="18">
        <f>VLOOKUP($C15,Baseline_SUB!$A$1:$AT$50,U$1,FALSE)</f>
        <v>-1.31137258E-2</v>
      </c>
      <c r="V15" s="18">
        <f>VLOOKUP($C15,Baseline_SUB!$A$1:$AT$50,V$1,FALSE)</f>
        <v>-1.22346663E-2</v>
      </c>
      <c r="W15" s="18">
        <f>VLOOKUP($C15,Baseline_SUB!$A$1:$AT$50,W$1,FALSE)</f>
        <v>-1.1440474500000001E-2</v>
      </c>
      <c r="X15" s="18">
        <f>VLOOKUP($C15,Baseline_SUB!$A$1:$AT$50,X$1,FALSE)</f>
        <v>-1.07102241E-2</v>
      </c>
      <c r="Y15" s="18">
        <f>VLOOKUP($C15,Baseline_SUB!$A$1:$AT$50,Y$1,FALSE)</f>
        <v>-1.00303357E-2</v>
      </c>
      <c r="Z15" s="18">
        <f>VLOOKUP($C15,Baseline_SUB!$A$1:$AT$50,Z$1,FALSE)</f>
        <v>-9.39302222E-3</v>
      </c>
      <c r="AA15" s="18">
        <f>VLOOKUP($C15,Baseline_SUB!$A$1:$AT$50,AA$1,FALSE)</f>
        <v>-8.7940419099999997E-3</v>
      </c>
      <c r="AB15" s="18">
        <f>VLOOKUP($C15,Baseline_SUB!$A$1:$AT$50,AB$1,FALSE)</f>
        <v>-8.2311057199999996E-3</v>
      </c>
      <c r="AC15" s="18">
        <f>VLOOKUP($C15,Baseline_SUB!$A$1:$AT$50,AC$1,FALSE)</f>
        <v>-7.7028763199999996E-3</v>
      </c>
      <c r="AD15" s="18">
        <f>VLOOKUP($C15,Baseline_SUB!$A$1:$AT$50,AD$1,FALSE)</f>
        <v>-7.2068446900000003E-3</v>
      </c>
      <c r="AE15" s="18">
        <f>VLOOKUP($C15,Baseline_SUB!$A$1:$AT$50,AE$1,FALSE)</f>
        <v>-6.74124129E-3</v>
      </c>
      <c r="AF15" s="18">
        <f>VLOOKUP($C15,Baseline_SUB!$A$1:$AT$50,AF$1,FALSE)</f>
        <v>-6.3061437E-3</v>
      </c>
      <c r="AG15" s="18">
        <f>VLOOKUP($C15,Baseline_SUB!$A$1:$AT$50,AG$1,FALSE)</f>
        <v>-5.9005477400000004E-3</v>
      </c>
      <c r="AH15" s="18">
        <f>VLOOKUP($C15,Baseline_SUB!$A$1:$AT$50,AH$1,FALSE)</f>
        <v>-5.52299592E-3</v>
      </c>
      <c r="AI15" s="18">
        <f>VLOOKUP($C15,Baseline_SUB!$A$1:$AT$50,AI$1,FALSE)</f>
        <v>-5.17199033E-3</v>
      </c>
      <c r="AJ15" s="18">
        <f>VLOOKUP($C15,Baseline_SUB!$A$1:$AT$50,AJ$1,FALSE)</f>
        <v>-4.8460070300000001E-3</v>
      </c>
      <c r="AK15" s="18">
        <f>VLOOKUP($C15,Baseline_SUB!$A$1:$AT$50,AK$1,FALSE)</f>
        <v>-4.5433429600000002E-3</v>
      </c>
      <c r="AL15" s="18">
        <f>VLOOKUP($C15,Baseline_SUB!$A$1:$AT$50,AL$1,FALSE)</f>
        <v>-4.2622559799999999E-3</v>
      </c>
      <c r="AM15" s="18">
        <f>VLOOKUP($C15,Baseline_SUB!$A$1:$AT$50,AM$1,FALSE)</f>
        <v>-4.0010523400000001E-3</v>
      </c>
    </row>
    <row r="16" spans="2:39">
      <c r="B16" s="10" t="s">
        <v>393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2:42">
      <c r="B17" s="29" t="s">
        <v>300</v>
      </c>
      <c r="C17" t="s">
        <v>364</v>
      </c>
      <c r="D17" s="23">
        <f>VLOOKUP($C17,Baseline_SUB!$A$1:$AT$50,D$1,FALSE)</f>
        <v>-2.73985583E-7</v>
      </c>
      <c r="E17" s="23">
        <f>VLOOKUP($C17,Baseline_SUB!$A$1:$AT$50,E$1,FALSE)</f>
        <v>-2.75757074E-7</v>
      </c>
      <c r="F17" s="23">
        <f>VLOOKUP($C17,Baseline_SUB!$A$1:$AT$50,F$1,FALSE)</f>
        <v>-2.7648926599999999E-7</v>
      </c>
      <c r="G17" s="23">
        <f>VLOOKUP($C17,Baseline_SUB!$A$1:$AT$50,G$1,FALSE)</f>
        <v>-2.8031152200000002E-7</v>
      </c>
      <c r="H17" s="23">
        <f>VLOOKUP($C17,Baseline_SUB!$A$1:$AT$50,H$1,FALSE)</f>
        <v>-2.8901560300000001E-7</v>
      </c>
      <c r="I17" s="23">
        <f>VLOOKUP($C17,Baseline_SUB!$A$1:$AT$50,I$1,FALSE)</f>
        <v>-3.01662155E-7</v>
      </c>
      <c r="J17" s="23">
        <f>VLOOKUP($C17,Baseline_SUB!$A$1:$AT$50,J$1,FALSE)</f>
        <v>-16.952190170000002</v>
      </c>
      <c r="K17" s="23">
        <f>VLOOKUP($C17,Baseline_SUB!$A$1:$AT$50,K$1,FALSE)</f>
        <v>-43.203131659999997</v>
      </c>
      <c r="L17" s="23">
        <f>VLOOKUP($C17,Baseline_SUB!$A$1:$AT$50,L$1,FALSE)</f>
        <v>-67.621881299999998</v>
      </c>
      <c r="M17" s="23">
        <f>VLOOKUP($C17,Baseline_SUB!$A$1:$AT$50,M$1,FALSE)</f>
        <v>-86.980374760000004</v>
      </c>
      <c r="N17" s="23">
        <f>VLOOKUP($C17,Baseline_SUB!$A$1:$AT$50,N$1,FALSE)</f>
        <v>-97.728622470000005</v>
      </c>
      <c r="O17" s="23">
        <f>VLOOKUP($C17,Baseline_SUB!$A$1:$AT$50,O$1,FALSE)</f>
        <v>-96.493987430000004</v>
      </c>
      <c r="P17" s="23">
        <f>VLOOKUP($C17,Baseline_SUB!$A$1:$AT$50,P$1,FALSE)</f>
        <v>-94.819436159999995</v>
      </c>
      <c r="Q17" s="23">
        <f>VLOOKUP($C17,Baseline_SUB!$A$1:$AT$50,Q$1,FALSE)</f>
        <v>-92.661464190000004</v>
      </c>
      <c r="R17" s="23">
        <f>VLOOKUP($C17,Baseline_SUB!$A$1:$AT$50,R$1,FALSE)</f>
        <v>-93.483771180000005</v>
      </c>
      <c r="S17" s="23">
        <f>VLOOKUP($C17,Baseline_SUB!$A$1:$AT$50,S$1,FALSE)</f>
        <v>-93.870032140000006</v>
      </c>
      <c r="T17" s="23">
        <f>VLOOKUP($C17,Baseline_SUB!$A$1:$AT$50,T$1,FALSE)</f>
        <v>-94.829387440000005</v>
      </c>
      <c r="U17" s="23">
        <f>VLOOKUP($C17,Baseline_SUB!$A$1:$AT$50,U$1,FALSE)</f>
        <v>-92.997828560000002</v>
      </c>
      <c r="V17" s="23">
        <f>VLOOKUP($C17,Baseline_SUB!$A$1:$AT$50,V$1,FALSE)</f>
        <v>-90.699397500000003</v>
      </c>
      <c r="W17" s="23">
        <f>VLOOKUP($C17,Baseline_SUB!$A$1:$AT$50,W$1,FALSE)</f>
        <v>-88.797060520000002</v>
      </c>
      <c r="X17" s="23">
        <f>VLOOKUP($C17,Baseline_SUB!$A$1:$AT$50,X$1,FALSE)</f>
        <v>-87.485241200000004</v>
      </c>
      <c r="Y17" s="23">
        <f>VLOOKUP($C17,Baseline_SUB!$A$1:$AT$50,Y$1,FALSE)</f>
        <v>-86.683615810000006</v>
      </c>
      <c r="Z17" s="23">
        <f>VLOOKUP($C17,Baseline_SUB!$A$1:$AT$50,Z$1,FALSE)</f>
        <v>-86.205203010000005</v>
      </c>
      <c r="AA17" s="23">
        <f>VLOOKUP($C17,Baseline_SUB!$A$1:$AT$50,AA$1,FALSE)</f>
        <v>-85.824130400000001</v>
      </c>
      <c r="AB17" s="23">
        <f>VLOOKUP($C17,Baseline_SUB!$A$1:$AT$50,AB$1,FALSE)</f>
        <v>-85.30239392</v>
      </c>
      <c r="AC17" s="23">
        <f>VLOOKUP($C17,Baseline_SUB!$A$1:$AT$50,AC$1,FALSE)</f>
        <v>-84.403071209999993</v>
      </c>
      <c r="AD17" s="23">
        <f>VLOOKUP($C17,Baseline_SUB!$A$1:$AT$50,AD$1,FALSE)</f>
        <v>-83.026944470000004</v>
      </c>
      <c r="AE17" s="23">
        <f>VLOOKUP($C17,Baseline_SUB!$A$1:$AT$50,AE$1,FALSE)</f>
        <v>-81.241547949999998</v>
      </c>
      <c r="AF17" s="23">
        <f>VLOOKUP($C17,Baseline_SUB!$A$1:$AT$50,AF$1,FALSE)</f>
        <v>-79.115965689999996</v>
      </c>
      <c r="AG17" s="23">
        <f>VLOOKUP($C17,Baseline_SUB!$A$1:$AT$50,AG$1,FALSE)</f>
        <v>-76.715786859999994</v>
      </c>
      <c r="AH17" s="23">
        <f>VLOOKUP($C17,Baseline_SUB!$A$1:$AT$50,AH$1,FALSE)</f>
        <v>-74.103704879999995</v>
      </c>
      <c r="AI17" s="23">
        <f>VLOOKUP($C17,Baseline_SUB!$A$1:$AT$50,AI$1,FALSE)</f>
        <v>-71.339933220000006</v>
      </c>
      <c r="AJ17" s="23">
        <f>VLOOKUP($C17,Baseline_SUB!$A$1:$AT$50,AJ$1,FALSE)</f>
        <v>-68.482552080000005</v>
      </c>
      <c r="AK17" s="23">
        <f>VLOOKUP($C17,Baseline_SUB!$A$1:$AT$50,AK$1,FALSE)</f>
        <v>-65.587654349999994</v>
      </c>
      <c r="AL17" s="23">
        <f>VLOOKUP($C17,Baseline_SUB!$A$1:$AT$50,AL$1,FALSE)</f>
        <v>-62.708151520000001</v>
      </c>
      <c r="AM17" s="23">
        <f>VLOOKUP($C17,Baseline_SUB!$A$1:$AT$50,AM$1,FALSE)</f>
        <v>-59.89337416</v>
      </c>
    </row>
    <row r="18" spans="2:42">
      <c r="B18" s="29" t="s">
        <v>148</v>
      </c>
      <c r="C18" t="s">
        <v>365</v>
      </c>
      <c r="D18" s="23">
        <f>VLOOKUP($C18,Baseline_SUB!$A$1:$AT$50,D$1,FALSE)</f>
        <v>-60</v>
      </c>
      <c r="E18" s="23">
        <f>VLOOKUP($C18,Baseline_SUB!$A$1:$AT$50,E$1,FALSE)</f>
        <v>-153.26965870000001</v>
      </c>
      <c r="F18" s="23">
        <f>VLOOKUP($C18,Baseline_SUB!$A$1:$AT$50,F$1,FALSE)</f>
        <v>-240.37665530000001</v>
      </c>
      <c r="G18" s="23">
        <f>VLOOKUP($C18,Baseline_SUB!$A$1:$AT$50,G$1,FALSE)</f>
        <v>-324.38653040000003</v>
      </c>
      <c r="H18" s="23">
        <f>VLOOKUP($C18,Baseline_SUB!$A$1:$AT$50,H$1,FALSE)</f>
        <v>-407.66909629999998</v>
      </c>
      <c r="I18" s="23">
        <f>VLOOKUP($C18,Baseline_SUB!$A$1:$AT$50,I$1,FALSE)</f>
        <v>-489.67102249999999</v>
      </c>
      <c r="J18" s="23">
        <f>VLOOKUP($C18,Baseline_SUB!$A$1:$AT$50,J$1,FALSE)</f>
        <v>-1274.0181950000001</v>
      </c>
      <c r="K18" s="23">
        <f>VLOOKUP($C18,Baseline_SUB!$A$1:$AT$50,K$1,FALSE)</f>
        <v>-1578.205087</v>
      </c>
      <c r="L18" s="23">
        <f>VLOOKUP($C18,Baseline_SUB!$A$1:$AT$50,L$1,FALSE)</f>
        <v>-1870.7073760000001</v>
      </c>
      <c r="M18" s="23">
        <f>VLOOKUP($C18,Baseline_SUB!$A$1:$AT$50,M$1,FALSE)</f>
        <v>-2122.1482329999999</v>
      </c>
      <c r="N18" s="23">
        <f>VLOOKUP($C18,Baseline_SUB!$A$1:$AT$50,N$1,FALSE)</f>
        <v>-2299.346399</v>
      </c>
      <c r="O18" s="23">
        <f>VLOOKUP($C18,Baseline_SUB!$A$1:$AT$50,O$1,FALSE)</f>
        <v>-2383.1786849999999</v>
      </c>
      <c r="P18" s="23">
        <f>VLOOKUP($C18,Baseline_SUB!$A$1:$AT$50,P$1,FALSE)</f>
        <v>-2467.3659269999998</v>
      </c>
      <c r="Q18" s="23">
        <f>VLOOKUP($C18,Baseline_SUB!$A$1:$AT$50,Q$1,FALSE)</f>
        <v>-2551.4235060000001</v>
      </c>
      <c r="R18" s="23">
        <f>VLOOKUP($C18,Baseline_SUB!$A$1:$AT$50,R$1,FALSE)</f>
        <v>-2668.5562410000002</v>
      </c>
      <c r="S18" s="23">
        <f>VLOOKUP($C18,Baseline_SUB!$A$1:$AT$50,S$1,FALSE)</f>
        <v>-2787.1747500000001</v>
      </c>
      <c r="T18" s="23">
        <f>VLOOKUP($C18,Baseline_SUB!$A$1:$AT$50,T$1,FALSE)</f>
        <v>-2777.474549</v>
      </c>
      <c r="U18" s="23">
        <f>VLOOKUP($C18,Baseline_SUB!$A$1:$AT$50,U$1,FALSE)</f>
        <v>-2753.5819740000002</v>
      </c>
      <c r="V18" s="23">
        <f>VLOOKUP($C18,Baseline_SUB!$A$1:$AT$50,V$1,FALSE)</f>
        <v>-2726.9911790000001</v>
      </c>
      <c r="W18" s="23">
        <f>VLOOKUP($C18,Baseline_SUB!$A$1:$AT$50,W$1,FALSE)</f>
        <v>-2700.1531730000002</v>
      </c>
      <c r="X18" s="23">
        <f>VLOOKUP($C18,Baseline_SUB!$A$1:$AT$50,X$1,FALSE)</f>
        <v>-2672.972784</v>
      </c>
      <c r="Y18" s="23">
        <f>VLOOKUP($C18,Baseline_SUB!$A$1:$AT$50,Y$1,FALSE)</f>
        <v>-2644.0054380000001</v>
      </c>
      <c r="Z18" s="23">
        <f>VLOOKUP($C18,Baseline_SUB!$A$1:$AT$50,Z$1,FALSE)</f>
        <v>-2610.992921</v>
      </c>
      <c r="AA18" s="23">
        <f>VLOOKUP($C18,Baseline_SUB!$A$1:$AT$50,AA$1,FALSE)</f>
        <v>-2571.2632370000001</v>
      </c>
      <c r="AB18" s="23">
        <f>VLOOKUP($C18,Baseline_SUB!$A$1:$AT$50,AB$1,FALSE)</f>
        <v>-2522.1117450000002</v>
      </c>
      <c r="AC18" s="23">
        <f>VLOOKUP($C18,Baseline_SUB!$A$1:$AT$50,AC$1,FALSE)</f>
        <v>-2461.1534769999998</v>
      </c>
      <c r="AD18" s="23">
        <f>VLOOKUP($C18,Baseline_SUB!$A$1:$AT$50,AD$1,FALSE)</f>
        <v>-2389.0602450000001</v>
      </c>
      <c r="AE18" s="23">
        <f>VLOOKUP($C18,Baseline_SUB!$A$1:$AT$50,AE$1,FALSE)</f>
        <v>-2309.3657210000001</v>
      </c>
      <c r="AF18" s="23">
        <f>VLOOKUP($C18,Baseline_SUB!$A$1:$AT$50,AF$1,FALSE)</f>
        <v>-2224.9676250000002</v>
      </c>
      <c r="AG18" s="23">
        <f>VLOOKUP($C18,Baseline_SUB!$A$1:$AT$50,AG$1,FALSE)</f>
        <v>-2138.366653</v>
      </c>
      <c r="AH18" s="23">
        <f>VLOOKUP($C18,Baseline_SUB!$A$1:$AT$50,AH$1,FALSE)</f>
        <v>-2051.6953709999998</v>
      </c>
      <c r="AI18" s="23">
        <f>VLOOKUP($C18,Baseline_SUB!$A$1:$AT$50,AI$1,FALSE)</f>
        <v>-1966.7520019999999</v>
      </c>
      <c r="AJ18" s="23">
        <f>VLOOKUP($C18,Baseline_SUB!$A$1:$AT$50,AJ$1,FALSE)</f>
        <v>-1885.0102589999999</v>
      </c>
      <c r="AK18" s="23">
        <f>VLOOKUP($C18,Baseline_SUB!$A$1:$AT$50,AK$1,FALSE)</f>
        <v>-1807.6252959999999</v>
      </c>
      <c r="AL18" s="23">
        <f>VLOOKUP($C18,Baseline_SUB!$A$1:$AT$50,AL$1,FALSE)</f>
        <v>-1735.495353</v>
      </c>
      <c r="AM18" s="23">
        <f>VLOOKUP($C18,Baseline_SUB!$A$1:$AT$50,AM$1,FALSE)</f>
        <v>-1669.324484</v>
      </c>
    </row>
    <row r="19" spans="2:42">
      <c r="B19" s="29" t="s">
        <v>159</v>
      </c>
      <c r="C19" t="s">
        <v>366</v>
      </c>
      <c r="D19" s="23">
        <f>VLOOKUP($C19,Baseline_SUB!$A$1:$AT$50,D$1,FALSE)</f>
        <v>-328.7</v>
      </c>
      <c r="E19" s="23">
        <f>VLOOKUP($C19,Baseline_SUB!$A$1:$AT$50,E$1,FALSE)</f>
        <v>-262.50183950000002</v>
      </c>
      <c r="F19" s="23">
        <f>VLOOKUP($C19,Baseline_SUB!$A$1:$AT$50,F$1,FALSE)</f>
        <v>-195.72207779999999</v>
      </c>
      <c r="G19" s="23">
        <f>VLOOKUP($C19,Baseline_SUB!$A$1:$AT$50,G$1,FALSE)</f>
        <v>-131.393732</v>
      </c>
      <c r="H19" s="23">
        <f>VLOOKUP($C19,Baseline_SUB!$A$1:$AT$50,H$1,FALSE)</f>
        <v>-69.300718119999999</v>
      </c>
      <c r="I19" s="23">
        <f>VLOOKUP($C19,Baseline_SUB!$A$1:$AT$50,I$1,FALSE)</f>
        <v>-8.2567773550000005</v>
      </c>
      <c r="J19" s="23">
        <f>VLOOKUP($C19,Baseline_SUB!$A$1:$AT$50,J$1,FALSE)</f>
        <v>-257.65015160000002</v>
      </c>
      <c r="K19" s="23">
        <f>VLOOKUP($C19,Baseline_SUB!$A$1:$AT$50,K$1,FALSE)</f>
        <v>-508.40030200000001</v>
      </c>
      <c r="L19" s="23">
        <f>VLOOKUP($C19,Baseline_SUB!$A$1:$AT$50,L$1,FALSE)</f>
        <v>-743.2565396</v>
      </c>
      <c r="M19" s="23">
        <f>VLOOKUP($C19,Baseline_SUB!$A$1:$AT$50,M$1,FALSE)</f>
        <v>-905.26978570000006</v>
      </c>
      <c r="N19" s="23">
        <f>VLOOKUP($C19,Baseline_SUB!$A$1:$AT$50,N$1,FALSE)</f>
        <v>-936.29542979999997</v>
      </c>
      <c r="O19" s="23">
        <f>VLOOKUP($C19,Baseline_SUB!$A$1:$AT$50,O$1,FALSE)</f>
        <v>-984.09435740000004</v>
      </c>
      <c r="P19" s="23">
        <f>VLOOKUP($C19,Baseline_SUB!$A$1:$AT$50,P$1,FALSE)</f>
        <v>-1034.2142859999999</v>
      </c>
      <c r="Q19" s="23">
        <f>VLOOKUP($C19,Baseline_SUB!$A$1:$AT$50,Q$1,FALSE)</f>
        <v>-1086.8588090000001</v>
      </c>
      <c r="R19" s="23">
        <f>VLOOKUP($C19,Baseline_SUB!$A$1:$AT$50,R$1,FALSE)</f>
        <v>-1142.1442460000001</v>
      </c>
      <c r="S19" s="23">
        <f>VLOOKUP($C19,Baseline_SUB!$A$1:$AT$50,S$1,FALSE)</f>
        <v>-1200.1901359999999</v>
      </c>
      <c r="T19" s="23">
        <f>VLOOKUP($C19,Baseline_SUB!$A$1:$AT$50,T$1,FALSE)</f>
        <v>-1178.148956</v>
      </c>
      <c r="U19" s="23">
        <f>VLOOKUP($C19,Baseline_SUB!$A$1:$AT$50,U$1,FALSE)</f>
        <v>-1159.1445719999999</v>
      </c>
      <c r="V19" s="23">
        <f>VLOOKUP($C19,Baseline_SUB!$A$1:$AT$50,V$1,FALSE)</f>
        <v>-1147.634086</v>
      </c>
      <c r="W19" s="23">
        <f>VLOOKUP($C19,Baseline_SUB!$A$1:$AT$50,W$1,FALSE)</f>
        <v>-1141.6567480000001</v>
      </c>
      <c r="X19" s="23">
        <f>VLOOKUP($C19,Baseline_SUB!$A$1:$AT$50,X$1,FALSE)</f>
        <v>-1138.663546</v>
      </c>
      <c r="Y19" s="23">
        <f>VLOOKUP($C19,Baseline_SUB!$A$1:$AT$50,Y$1,FALSE)</f>
        <v>-1136.533584</v>
      </c>
      <c r="Z19" s="23">
        <f>VLOOKUP($C19,Baseline_SUB!$A$1:$AT$50,Z$1,FALSE)</f>
        <v>-1133.6598039999999</v>
      </c>
      <c r="AA19" s="23">
        <f>VLOOKUP($C19,Baseline_SUB!$A$1:$AT$50,AA$1,FALSE)</f>
        <v>-1128.8420450000001</v>
      </c>
      <c r="AB19" s="23">
        <f>VLOOKUP($C19,Baseline_SUB!$A$1:$AT$50,AB$1,FALSE)</f>
        <v>-1121.1755599999999</v>
      </c>
      <c r="AC19" s="23">
        <f>VLOOKUP($C19,Baseline_SUB!$A$1:$AT$50,AC$1,FALSE)</f>
        <v>-1109.964563</v>
      </c>
      <c r="AD19" s="23">
        <f>VLOOKUP($C19,Baseline_SUB!$A$1:$AT$50,AD$1,FALSE)</f>
        <v>-1095.4110860000001</v>
      </c>
      <c r="AE19" s="23">
        <f>VLOOKUP($C19,Baseline_SUB!$A$1:$AT$50,AE$1,FALSE)</f>
        <v>-1078.4051899999999</v>
      </c>
      <c r="AF19" s="23">
        <f>VLOOKUP($C19,Baseline_SUB!$A$1:$AT$50,AF$1,FALSE)</f>
        <v>-1059.5023819999999</v>
      </c>
      <c r="AG19" s="23">
        <f>VLOOKUP($C19,Baseline_SUB!$A$1:$AT$50,AG$1,FALSE)</f>
        <v>-1039.1360709999999</v>
      </c>
      <c r="AH19" s="23">
        <f>VLOOKUP($C19,Baseline_SUB!$A$1:$AT$50,AH$1,FALSE)</f>
        <v>-1017.6834720000001</v>
      </c>
      <c r="AI19" s="23">
        <f>VLOOKUP($C19,Baseline_SUB!$A$1:$AT$50,AI$1,FALSE)</f>
        <v>-995.49374390000003</v>
      </c>
      <c r="AJ19" s="23">
        <f>VLOOKUP($C19,Baseline_SUB!$A$1:$AT$50,AJ$1,FALSE)</f>
        <v>-972.88102419999996</v>
      </c>
      <c r="AK19" s="23">
        <f>VLOOKUP($C19,Baseline_SUB!$A$1:$AT$50,AK$1,FALSE)</f>
        <v>-950.10157460000005</v>
      </c>
      <c r="AL19" s="23">
        <f>VLOOKUP($C19,Baseline_SUB!$A$1:$AT$50,AL$1,FALSE)</f>
        <v>-927.36310730000002</v>
      </c>
      <c r="AM19" s="23">
        <f>VLOOKUP($C19,Baseline_SUB!$A$1:$AT$50,AM$1,FALSE)</f>
        <v>-904.83380590000002</v>
      </c>
    </row>
    <row r="20" spans="2:42">
      <c r="B20" s="29" t="s">
        <v>140</v>
      </c>
      <c r="C20" t="s">
        <v>367</v>
      </c>
      <c r="D20" s="23">
        <f>VLOOKUP($C20,Baseline_SUB!$A$1:$AT$50,D$1,FALSE)</f>
        <v>-529.29999999999995</v>
      </c>
      <c r="E20" s="23">
        <f>VLOOKUP($C20,Baseline_SUB!$A$1:$AT$50,E$1,FALSE)</f>
        <v>-419.69584750000001</v>
      </c>
      <c r="F20" s="23">
        <f>VLOOKUP($C20,Baseline_SUB!$A$1:$AT$50,F$1,FALSE)</f>
        <v>-309.6433869</v>
      </c>
      <c r="G20" s="23">
        <f>VLOOKUP($C20,Baseline_SUB!$A$1:$AT$50,G$1,FALSE)</f>
        <v>-204.29761590000001</v>
      </c>
      <c r="H20" s="23">
        <f>VLOOKUP($C20,Baseline_SUB!$A$1:$AT$50,H$1,FALSE)</f>
        <v>-101.92832110000001</v>
      </c>
      <c r="I20" s="23">
        <f>VLOOKUP($C20,Baseline_SUB!$A$1:$AT$50,I$1,FALSE)</f>
        <v>-1.56021366E-2</v>
      </c>
      <c r="J20" s="23">
        <f>VLOOKUP($C20,Baseline_SUB!$A$1:$AT$50,J$1,FALSE)</f>
        <v>-4.5854657899999998E-3</v>
      </c>
      <c r="K20" s="23">
        <f>VLOOKUP($C20,Baseline_SUB!$A$1:$AT$50,K$1,FALSE)</f>
        <v>-489.52030400000001</v>
      </c>
      <c r="L20" s="23">
        <f>VLOOKUP($C20,Baseline_SUB!$A$1:$AT$50,L$1,FALSE)</f>
        <v>-1173.7419609999999</v>
      </c>
      <c r="M20" s="23">
        <f>VLOOKUP($C20,Baseline_SUB!$A$1:$AT$50,M$1,FALSE)</f>
        <v>-1508.8324620000001</v>
      </c>
      <c r="N20" s="23">
        <f>VLOOKUP($C20,Baseline_SUB!$A$1:$AT$50,N$1,FALSE)</f>
        <v>-1600.901979</v>
      </c>
      <c r="O20" s="23">
        <f>VLOOKUP($C20,Baseline_SUB!$A$1:$AT$50,O$1,FALSE)</f>
        <v>-1715.2311850000001</v>
      </c>
      <c r="P20" s="23">
        <f>VLOOKUP($C20,Baseline_SUB!$A$1:$AT$50,P$1,FALSE)</f>
        <v>-1837.73891</v>
      </c>
      <c r="Q20" s="23">
        <f>VLOOKUP($C20,Baseline_SUB!$A$1:$AT$50,Q$1,FALSE)</f>
        <v>-1969.0045190000001</v>
      </c>
      <c r="R20" s="23">
        <f>VLOOKUP($C20,Baseline_SUB!$A$1:$AT$50,R$1,FALSE)</f>
        <v>-2109.6456750000002</v>
      </c>
      <c r="S20" s="23">
        <f>VLOOKUP($C20,Baseline_SUB!$A$1:$AT$50,S$1,FALSE)</f>
        <v>-2260.3232419999999</v>
      </c>
      <c r="T20" s="23">
        <f>VLOOKUP($C20,Baseline_SUB!$A$1:$AT$50,T$1,FALSE)</f>
        <v>-2217.968124</v>
      </c>
      <c r="U20" s="23">
        <f>VLOOKUP($C20,Baseline_SUB!$A$1:$AT$50,U$1,FALSE)</f>
        <v>-2187.4960470000001</v>
      </c>
      <c r="V20" s="23">
        <f>VLOOKUP($C20,Baseline_SUB!$A$1:$AT$50,V$1,FALSE)</f>
        <v>-2167.8840100000002</v>
      </c>
      <c r="W20" s="23">
        <f>VLOOKUP($C20,Baseline_SUB!$A$1:$AT$50,W$1,FALSE)</f>
        <v>-2155.160124</v>
      </c>
      <c r="X20" s="23">
        <f>VLOOKUP($C20,Baseline_SUB!$A$1:$AT$50,X$1,FALSE)</f>
        <v>-2145.9306179999999</v>
      </c>
      <c r="Y20" s="23">
        <f>VLOOKUP($C20,Baseline_SUB!$A$1:$AT$50,Y$1,FALSE)</f>
        <v>-2137.573821</v>
      </c>
      <c r="Z20" s="23">
        <f>VLOOKUP($C20,Baseline_SUB!$A$1:$AT$50,Z$1,FALSE)</f>
        <v>-2128.134039</v>
      </c>
      <c r="AA20" s="23">
        <f>VLOOKUP($C20,Baseline_SUB!$A$1:$AT$50,AA$1,FALSE)</f>
        <v>-2116.140136</v>
      </c>
      <c r="AB20" s="23">
        <f>VLOOKUP($C20,Baseline_SUB!$A$1:$AT$50,AB$1,FALSE)</f>
        <v>-2100.4599969999999</v>
      </c>
      <c r="AC20" s="23">
        <f>VLOOKUP($C20,Baseline_SUB!$A$1:$AT$50,AC$1,FALSE)</f>
        <v>-2080.1984990000001</v>
      </c>
      <c r="AD20" s="23">
        <f>VLOOKUP($C20,Baseline_SUB!$A$1:$AT$50,AD$1,FALSE)</f>
        <v>-2055.9712549999999</v>
      </c>
      <c r="AE20" s="23">
        <f>VLOOKUP($C20,Baseline_SUB!$A$1:$AT$50,AE$1,FALSE)</f>
        <v>-2029.3878950000001</v>
      </c>
      <c r="AF20" s="23">
        <f>VLOOKUP($C20,Baseline_SUB!$A$1:$AT$50,AF$1,FALSE)</f>
        <v>-2001.2500689999999</v>
      </c>
      <c r="AG20" s="23">
        <f>VLOOKUP($C20,Baseline_SUB!$A$1:$AT$50,AG$1,FALSE)</f>
        <v>-1972.142085</v>
      </c>
      <c r="AH20" s="23">
        <f>VLOOKUP($C20,Baseline_SUB!$A$1:$AT$50,AH$1,FALSE)</f>
        <v>-1942.534815</v>
      </c>
      <c r="AI20" s="23">
        <f>VLOOKUP($C20,Baseline_SUB!$A$1:$AT$50,AI$1,FALSE)</f>
        <v>-1912.853165</v>
      </c>
      <c r="AJ20" s="23">
        <f>VLOOKUP($C20,Baseline_SUB!$A$1:$AT$50,AJ$1,FALSE)</f>
        <v>-1883.477132</v>
      </c>
      <c r="AK20" s="23">
        <f>VLOOKUP($C20,Baseline_SUB!$A$1:$AT$50,AK$1,FALSE)</f>
        <v>-1854.6995750000001</v>
      </c>
      <c r="AL20" s="23">
        <f>VLOOKUP($C20,Baseline_SUB!$A$1:$AT$50,AL$1,FALSE)</f>
        <v>-1826.744091</v>
      </c>
      <c r="AM20" s="23">
        <f>VLOOKUP($C20,Baseline_SUB!$A$1:$AT$50,AM$1,FALSE)</f>
        <v>-1799.782598</v>
      </c>
      <c r="AO20" t="s">
        <v>398</v>
      </c>
      <c r="AP20" t="s">
        <v>399</v>
      </c>
    </row>
    <row r="21" spans="2:42">
      <c r="B21" s="29"/>
      <c r="C21" t="s">
        <v>321</v>
      </c>
      <c r="D21" s="18">
        <f>VLOOKUP($C21,Baseline_SUB!$A$1:$AT$50,D$1,FALSE)</f>
        <v>1.9080010121296231E-2</v>
      </c>
      <c r="E21" s="18">
        <f>VLOOKUP($C21,Baseline_SUB!$A$1:$AT$50,E$1,FALSE)</f>
        <v>1.4162761706178584E-2</v>
      </c>
      <c r="F21" s="18">
        <f>VLOOKUP($C21,Baseline_SUB!$A$1:$AT$50,F$1,FALSE)</f>
        <v>1.4072518094283781E-2</v>
      </c>
      <c r="G21" s="18">
        <f>VLOOKUP($C21,Baseline_SUB!$A$1:$AT$50,G$1,FALSE)</f>
        <v>2.762731749476921E-2</v>
      </c>
      <c r="H21" s="18">
        <f>VLOOKUP($C21,Baseline_SUB!$A$1:$AT$50,H$1,FALSE)</f>
        <v>3.9453836110350027E-2</v>
      </c>
      <c r="I21" s="18">
        <f>VLOOKUP($C21,Baseline_SUB!$A$1:$AT$50,I$1,FALSE)</f>
        <v>4.0184134971636309E-2</v>
      </c>
      <c r="J21" s="18">
        <f>VLOOKUP($C21,Baseline_SUB!$A$1:$AT$50,J$1,FALSE)</f>
        <v>4.1041237596069369E-2</v>
      </c>
      <c r="K21" s="18">
        <f>VLOOKUP($C21,Baseline_SUB!$A$1:$AT$50,K$1,FALSE)</f>
        <v>4.1875757832734894E-2</v>
      </c>
      <c r="L21" s="18">
        <f>VLOOKUP($C21,Baseline_SUB!$A$1:$AT$50,L$1,FALSE)</f>
        <v>4.26994637410536E-2</v>
      </c>
      <c r="M21" s="18">
        <f>VLOOKUP($C21,Baseline_SUB!$A$1:$AT$50,M$1,FALSE)</f>
        <v>4.3500745908449545E-2</v>
      </c>
      <c r="N21" s="18">
        <f>VLOOKUP($C21,Baseline_SUB!$A$1:$AT$50,N$1,FALSE)</f>
        <v>4.4264821722141967E-2</v>
      </c>
      <c r="O21" s="18">
        <f>VLOOKUP($C21,Baseline_SUB!$A$1:$AT$50,O$1,FALSE)</f>
        <v>4.4996418566697338E-2</v>
      </c>
      <c r="P21" s="18">
        <f>VLOOKUP($C21,Baseline_SUB!$A$1:$AT$50,P$1,FALSE)</f>
        <v>4.5729153697064318E-2</v>
      </c>
      <c r="Q21" s="18">
        <f>VLOOKUP($C21,Baseline_SUB!$A$1:$AT$50,Q$1,FALSE)</f>
        <v>4.6472475521640577E-2</v>
      </c>
      <c r="R21" s="18">
        <f>VLOOKUP($C21,Baseline_SUB!$A$1:$AT$50,R$1,FALSE)</f>
        <v>4.7248886941833268E-2</v>
      </c>
      <c r="S21" s="18">
        <f>VLOOKUP($C21,Baseline_SUB!$A$1:$AT$50,S$1,FALSE)</f>
        <v>4.8092875220024478E-2</v>
      </c>
      <c r="T21" s="18">
        <f>VLOOKUP($C21,Baseline_SUB!$A$1:$AT$50,T$1,FALSE)</f>
        <v>5.1067721571822267E-2</v>
      </c>
      <c r="U21" s="18">
        <f>VLOOKUP($C21,Baseline_SUB!$A$1:$AT$50,U$1,FALSE)</f>
        <v>5.411231732487054E-2</v>
      </c>
      <c r="V21" s="18">
        <f>VLOOKUP($C21,Baseline_SUB!$A$1:$AT$50,V$1,FALSE)</f>
        <v>5.6414616944954199E-2</v>
      </c>
      <c r="W21" s="18">
        <f>VLOOKUP($C21,Baseline_SUB!$A$1:$AT$50,W$1,FALSE)</f>
        <v>5.8053077967963329E-2</v>
      </c>
      <c r="X21" s="18">
        <f>VLOOKUP($C21,Baseline_SUB!$A$1:$AT$50,X$1,FALSE)</f>
        <v>5.9064817926928193E-2</v>
      </c>
      <c r="Y21" s="18">
        <f>VLOOKUP($C21,Baseline_SUB!$A$1:$AT$50,Y$1,FALSE)</f>
        <v>5.9472875120578417E-2</v>
      </c>
      <c r="Z21" s="18">
        <f>VLOOKUP($C21,Baseline_SUB!$A$1:$AT$50,Z$1,FALSE)</f>
        <v>5.9288403250156607E-2</v>
      </c>
      <c r="AA21" s="18">
        <f>VLOOKUP($C21,Baseline_SUB!$A$1:$AT$50,AA$1,FALSE)</f>
        <v>5.8515925046310091E-2</v>
      </c>
      <c r="AB21" s="18">
        <f>VLOOKUP($C21,Baseline_SUB!$A$1:$AT$50,AB$1,FALSE)</f>
        <v>5.7158232812915211E-2</v>
      </c>
      <c r="AC21" s="18">
        <f>VLOOKUP($C21,Baseline_SUB!$A$1:$AT$50,AC$1,FALSE)</f>
        <v>5.5218846907565178E-2</v>
      </c>
      <c r="AD21" s="18">
        <f>VLOOKUP($C21,Baseline_SUB!$A$1:$AT$50,AD$1,FALSE)</f>
        <v>5.3642065586333665E-2</v>
      </c>
      <c r="AE21" s="18">
        <f>VLOOKUP($C21,Baseline_SUB!$A$1:$AT$50,AE$1,FALSE)</f>
        <v>5.2868283473059163E-2</v>
      </c>
      <c r="AF21" s="18">
        <f>VLOOKUP($C21,Baseline_SUB!$A$1:$AT$50,AF$1,FALSE)</f>
        <v>5.2176052655801275E-2</v>
      </c>
      <c r="AG21" s="18">
        <f>VLOOKUP($C21,Baseline_SUB!$A$1:$AT$50,AG$1,FALSE)</f>
        <v>5.1567727791825613E-2</v>
      </c>
      <c r="AH21" s="18">
        <f>VLOOKUP($C21,Baseline_SUB!$A$1:$AT$50,AH$1,FALSE)</f>
        <v>5.104492945407002E-2</v>
      </c>
      <c r="AI21" s="18">
        <f>VLOOKUP($C21,Baseline_SUB!$A$1:$AT$50,AI$1,FALSE)</f>
        <v>5.0608192210722436E-2</v>
      </c>
      <c r="AJ21" s="18">
        <f>VLOOKUP($C21,Baseline_SUB!$A$1:$AT$50,AJ$1,FALSE)</f>
        <v>5.0257302725461361E-2</v>
      </c>
      <c r="AK21" s="18">
        <f>VLOOKUP($C21,Baseline_SUB!$A$1:$AT$50,AK$1,FALSE)</f>
        <v>4.9991814065983631E-2</v>
      </c>
      <c r="AL21" s="18">
        <f>VLOOKUP($C21,Baseline_SUB!$A$1:$AT$50,AL$1,FALSE)</f>
        <v>4.9811223337631994E-2</v>
      </c>
      <c r="AM21" s="18">
        <f>VLOOKUP($C21,Baseline_SUB!$A$1:$AT$50,AM$1,FALSE)</f>
        <v>4.9714953419822461E-2</v>
      </c>
      <c r="AO21" s="80">
        <f>AVERAGE(D21:S21)</f>
        <v>3.7531400952888969E-2</v>
      </c>
      <c r="AP21" s="80">
        <f>AVERAGE(I21:S21)</f>
        <v>4.4191451974485971E-2</v>
      </c>
    </row>
    <row r="22" spans="2:42">
      <c r="B22" s="2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2:42">
      <c r="B23" s="2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2:42">
      <c r="B24" s="29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2:42">
      <c r="B25" s="29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2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baseColWidth="10" defaultColWidth="9.140625" defaultRowHeight="15"/>
  <cols>
    <col min="1" max="1" width="30.42578125" bestFit="1" customWidth="1"/>
    <col min="2" max="2" width="33.7109375" customWidth="1"/>
    <col min="3" max="43" width="11.42578125" customWidth="1"/>
  </cols>
  <sheetData>
    <row r="1" spans="1:38" s="14" customFormat="1">
      <c r="B1" s="14" t="s">
        <v>380</v>
      </c>
      <c r="C1" s="14">
        <v>42005</v>
      </c>
      <c r="D1" s="14">
        <v>42370</v>
      </c>
      <c r="E1" s="14">
        <v>42736</v>
      </c>
      <c r="F1" s="14">
        <v>43101</v>
      </c>
      <c r="G1" s="14">
        <v>43466</v>
      </c>
      <c r="H1" s="14">
        <v>43831</v>
      </c>
      <c r="I1" s="14">
        <v>44197</v>
      </c>
      <c r="J1" s="14">
        <v>44562</v>
      </c>
      <c r="K1" s="14">
        <v>44927</v>
      </c>
      <c r="L1" s="14">
        <v>45292</v>
      </c>
      <c r="M1" s="14">
        <v>45658</v>
      </c>
      <c r="N1" s="14">
        <v>46023</v>
      </c>
      <c r="O1" s="14">
        <v>46388</v>
      </c>
      <c r="P1" s="14">
        <v>46753</v>
      </c>
      <c r="Q1" s="14">
        <v>47119</v>
      </c>
      <c r="R1" s="14">
        <v>47484</v>
      </c>
      <c r="S1" s="14">
        <v>47849</v>
      </c>
      <c r="T1" s="14">
        <v>48214</v>
      </c>
      <c r="U1" s="14">
        <v>48580</v>
      </c>
      <c r="V1" s="14">
        <v>48945</v>
      </c>
      <c r="W1" s="14">
        <v>49310</v>
      </c>
      <c r="X1" s="14">
        <v>49675</v>
      </c>
      <c r="Y1" s="14">
        <v>50041</v>
      </c>
      <c r="Z1" s="14">
        <v>50406</v>
      </c>
      <c r="AA1" s="14">
        <v>50771</v>
      </c>
      <c r="AB1" s="14">
        <v>51136</v>
      </c>
      <c r="AC1" s="14">
        <v>51502</v>
      </c>
      <c r="AD1" s="14">
        <v>51867</v>
      </c>
      <c r="AE1" s="14">
        <v>52232</v>
      </c>
      <c r="AF1" s="14">
        <v>52597</v>
      </c>
      <c r="AG1" s="14">
        <v>52963</v>
      </c>
      <c r="AH1" s="14">
        <v>53328</v>
      </c>
      <c r="AI1" s="14">
        <v>53693</v>
      </c>
      <c r="AJ1" s="14">
        <v>54058</v>
      </c>
      <c r="AK1" s="14">
        <v>54424</v>
      </c>
      <c r="AL1" s="14">
        <v>54789</v>
      </c>
    </row>
    <row r="2" spans="1:38" s="83" customFormat="1">
      <c r="A2" s="83" t="s">
        <v>390</v>
      </c>
      <c r="B2" s="83" t="s">
        <v>408</v>
      </c>
      <c r="C2" s="83">
        <v>0</v>
      </c>
      <c r="D2" s="83">
        <v>0</v>
      </c>
      <c r="E2" s="83">
        <v>0</v>
      </c>
      <c r="F2" s="83">
        <v>0</v>
      </c>
      <c r="G2" s="83">
        <v>0</v>
      </c>
      <c r="H2" s="83">
        <v>0</v>
      </c>
      <c r="I2" s="83">
        <v>-4.9719741361919922E-3</v>
      </c>
      <c r="J2" s="83">
        <v>-1.4480945275552326E-2</v>
      </c>
      <c r="K2" s="83">
        <v>-2.715145424362353E-2</v>
      </c>
      <c r="L2" s="83">
        <v>-4.0461344648279329E-2</v>
      </c>
      <c r="M2" s="83">
        <v>-5.2892041508134646E-2</v>
      </c>
      <c r="N2" s="83">
        <v>-6.4041891827626429E-2</v>
      </c>
      <c r="O2" s="83">
        <v>-7.1587191180477738E-2</v>
      </c>
      <c r="P2" s="83">
        <v>-7.4788918336221588E-2</v>
      </c>
      <c r="Q2" s="83">
        <v>-7.435288120722916E-2</v>
      </c>
      <c r="R2" s="83">
        <v>-7.1714749880502637E-2</v>
      </c>
      <c r="S2" s="83">
        <v>-8.9123997588924642E-2</v>
      </c>
      <c r="T2" s="83">
        <v>-0.14124515925851844</v>
      </c>
      <c r="U2" s="83">
        <v>-0.22210871435018875</v>
      </c>
      <c r="V2" s="83">
        <v>-0.32212163560481066</v>
      </c>
      <c r="W2" s="83">
        <v>-0.43237582805147889</v>
      </c>
      <c r="X2" s="83">
        <v>-0.5457837445648428</v>
      </c>
      <c r="Y2" s="83">
        <v>-0.65722495322823038</v>
      </c>
      <c r="Z2" s="83">
        <v>-0.76330999142927292</v>
      </c>
      <c r="AA2" s="83">
        <v>-0.86200736033636982</v>
      </c>
      <c r="AB2" s="83">
        <v>-0.95225187413864321</v>
      </c>
      <c r="AC2" s="83">
        <v>-1.0336124871398122</v>
      </c>
      <c r="AD2" s="83">
        <v>-1.1062465795111831</v>
      </c>
      <c r="AE2" s="83">
        <v>-1.1706863579739157</v>
      </c>
      <c r="AF2" s="83">
        <v>-1.227659243005319</v>
      </c>
      <c r="AG2" s="83">
        <v>-1.2780070762516527</v>
      </c>
      <c r="AH2" s="83">
        <v>-1.3226743650923578</v>
      </c>
      <c r="AI2" s="83">
        <v>-1.3627057011154853</v>
      </c>
      <c r="AJ2" s="83">
        <v>-1.3992659988285028</v>
      </c>
      <c r="AK2" s="83">
        <v>-1.4337093435489279</v>
      </c>
      <c r="AL2" s="83">
        <v>-1.4676940010462158</v>
      </c>
    </row>
    <row r="3" spans="1:38" s="83" customFormat="1">
      <c r="A3" s="83" t="s">
        <v>2</v>
      </c>
      <c r="B3" s="83" t="s">
        <v>409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v>0</v>
      </c>
      <c r="I3" s="83">
        <v>-4.7565869280574713E-2</v>
      </c>
      <c r="J3" s="83">
        <v>-8.8965311918765E-2</v>
      </c>
      <c r="K3" s="83">
        <v>-0.11731864848144591</v>
      </c>
      <c r="L3" s="83">
        <v>-0.13743440044285959</v>
      </c>
      <c r="M3" s="83">
        <v>-0.15418276474805648</v>
      </c>
      <c r="N3" s="83">
        <v>-0.16944703841644815</v>
      </c>
      <c r="O3" s="83">
        <v>-0.17821121021766029</v>
      </c>
      <c r="P3" s="83">
        <v>-0.18271368271748356</v>
      </c>
      <c r="Q3" s="83">
        <v>-0.18531684439258012</v>
      </c>
      <c r="R3" s="83">
        <v>-0.18487460533348488</v>
      </c>
      <c r="S3" s="83">
        <v>-0.3540656431100242</v>
      </c>
      <c r="T3" s="83">
        <v>-0.62515017175297505</v>
      </c>
      <c r="U3" s="83">
        <v>-0.93537406746098117</v>
      </c>
      <c r="V3" s="83">
        <v>-1.2470947768040919</v>
      </c>
      <c r="W3" s="83">
        <v>-1.5385140903947714</v>
      </c>
      <c r="X3" s="83">
        <v>-1.7966955343196811</v>
      </c>
      <c r="Y3" s="83">
        <v>-2.0139875053980072</v>
      </c>
      <c r="Z3" s="83">
        <v>-2.1861544377108744</v>
      </c>
      <c r="AA3" s="83">
        <v>-2.3112811581704751</v>
      </c>
      <c r="AB3" s="83">
        <v>-2.3890588334700924</v>
      </c>
      <c r="AC3" s="83">
        <v>-2.4216361679339826</v>
      </c>
      <c r="AD3" s="83">
        <v>-2.4139799330876621</v>
      </c>
      <c r="AE3" s="83">
        <v>-2.3719319275152806</v>
      </c>
      <c r="AF3" s="83">
        <v>-2.3017286128574677</v>
      </c>
      <c r="AG3" s="83">
        <v>-2.2096523591422557</v>
      </c>
      <c r="AH3" s="83">
        <v>-2.1017514611941346</v>
      </c>
      <c r="AI3" s="83">
        <v>-1.9836893677815381</v>
      </c>
      <c r="AJ3" s="83">
        <v>-1.8607580906341625</v>
      </c>
      <c r="AK3" s="83">
        <v>-1.7379495083263974</v>
      </c>
      <c r="AL3" s="83">
        <v>-1.6200883038893665</v>
      </c>
    </row>
    <row r="4" spans="1:38" s="83" customFormat="1">
      <c r="A4" s="83" t="s">
        <v>3</v>
      </c>
      <c r="B4" s="83" t="s">
        <v>410</v>
      </c>
      <c r="C4" s="83">
        <v>0</v>
      </c>
      <c r="D4" s="83">
        <v>0</v>
      </c>
      <c r="E4" s="83">
        <v>0</v>
      </c>
      <c r="F4" s="83">
        <v>0</v>
      </c>
      <c r="G4" s="83">
        <v>0</v>
      </c>
      <c r="H4" s="83">
        <v>0</v>
      </c>
      <c r="I4" s="83">
        <v>1.9048546441302605E-3</v>
      </c>
      <c r="J4" s="83">
        <v>-8.272556084554239E-3</v>
      </c>
      <c r="K4" s="83">
        <v>-3.1834799364061084E-2</v>
      </c>
      <c r="L4" s="83">
        <v>-6.2611303852422306E-2</v>
      </c>
      <c r="M4" s="83">
        <v>-9.1391598644940952E-2</v>
      </c>
      <c r="N4" s="83">
        <v>-0.11427447081640008</v>
      </c>
      <c r="O4" s="83">
        <v>-0.13051711408162969</v>
      </c>
      <c r="P4" s="83">
        <v>-0.13965374815645415</v>
      </c>
      <c r="Q4" s="83">
        <v>-0.1439355996656233</v>
      </c>
      <c r="R4" s="83">
        <v>-0.14612971086508386</v>
      </c>
      <c r="S4" s="83">
        <v>-0.15610789148058357</v>
      </c>
      <c r="T4" s="83">
        <v>-0.21983831999620174</v>
      </c>
      <c r="U4" s="83">
        <v>-0.34176577467176505</v>
      </c>
      <c r="V4" s="83">
        <v>-0.50392555070047917</v>
      </c>
      <c r="W4" s="83">
        <v>-0.68278781825436008</v>
      </c>
      <c r="X4" s="83">
        <v>-0.85747237793598607</v>
      </c>
      <c r="Y4" s="83">
        <v>-1.0124031867253747</v>
      </c>
      <c r="Z4" s="83">
        <v>-1.1372894778942988</v>
      </c>
      <c r="AA4" s="83">
        <v>-1.2261052664857885</v>
      </c>
      <c r="AB4" s="83">
        <v>-1.27589416698346</v>
      </c>
      <c r="AC4" s="83">
        <v>-1.285638869239103</v>
      </c>
      <c r="AD4" s="83">
        <v>-1.2560212728835451</v>
      </c>
      <c r="AE4" s="83">
        <v>-1.189371587974164</v>
      </c>
      <c r="AF4" s="83">
        <v>-1.0889545540535006</v>
      </c>
      <c r="AG4" s="83">
        <v>-0.95855735386942698</v>
      </c>
      <c r="AH4" s="83">
        <v>-0.80222240769461939</v>
      </c>
      <c r="AI4" s="83">
        <v>-0.62408410940636427</v>
      </c>
      <c r="AJ4" s="83">
        <v>-0.42829914885611498</v>
      </c>
      <c r="AK4" s="83">
        <v>-0.21904077694141488</v>
      </c>
      <c r="AL4" s="83">
        <v>-5.6195683967308341E-4</v>
      </c>
    </row>
    <row r="5" spans="1:38" s="83" customFormat="1">
      <c r="A5" s="83" t="s">
        <v>513</v>
      </c>
      <c r="B5" s="83" t="s">
        <v>411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83">
        <v>-4.3686839120815613E-3</v>
      </c>
      <c r="J5" s="83">
        <v>-1.2785149749006131E-2</v>
      </c>
      <c r="K5" s="83">
        <v>-2.4208751434084963E-2</v>
      </c>
      <c r="L5" s="83">
        <v>-3.7510214064184755E-2</v>
      </c>
      <c r="M5" s="83">
        <v>-5.1981955435986826E-2</v>
      </c>
      <c r="N5" s="83">
        <v>-6.7221365468661531E-2</v>
      </c>
      <c r="O5" s="83">
        <v>-8.2370241182294635E-2</v>
      </c>
      <c r="P5" s="83">
        <v>-9.7142763752144923E-2</v>
      </c>
      <c r="Q5" s="83">
        <v>-0.11155887843087298</v>
      </c>
      <c r="R5" s="83">
        <v>-0.12562491532864817</v>
      </c>
      <c r="S5" s="83">
        <v>-0.15626219430293631</v>
      </c>
      <c r="T5" s="83">
        <v>-0.21271852727633433</v>
      </c>
      <c r="U5" s="83">
        <v>-0.29863367037965549</v>
      </c>
      <c r="V5" s="83">
        <v>-0.41410099140384293</v>
      </c>
      <c r="W5" s="83">
        <v>-0.55716838540025293</v>
      </c>
      <c r="X5" s="83">
        <v>-0.72484365854099675</v>
      </c>
      <c r="Y5" s="83">
        <v>-0.9137071049396317</v>
      </c>
      <c r="Z5" s="83">
        <v>-1.1202372230678548</v>
      </c>
      <c r="AA5" s="83">
        <v>-1.3409488897065724</v>
      </c>
      <c r="AB5" s="83">
        <v>-1.5724242178254744</v>
      </c>
      <c r="AC5" s="83">
        <v>-1.8114136580084317</v>
      </c>
      <c r="AD5" s="83">
        <v>-2.0549037846627205</v>
      </c>
      <c r="AE5" s="83">
        <v>-2.3000768729951715</v>
      </c>
      <c r="AF5" s="83">
        <v>-2.5443781113696162</v>
      </c>
      <c r="AG5" s="83">
        <v>-2.7855337009252579</v>
      </c>
      <c r="AH5" s="83">
        <v>-3.0215554497764585</v>
      </c>
      <c r="AI5" s="83">
        <v>-3.2507400925196217</v>
      </c>
      <c r="AJ5" s="83">
        <v>-3.4716742526942346</v>
      </c>
      <c r="AK5" s="83">
        <v>-3.683234307881067</v>
      </c>
      <c r="AL5" s="83">
        <v>-3.8845808702186457</v>
      </c>
    </row>
    <row r="6" spans="1:38" s="83" customFormat="1">
      <c r="A6" s="83" t="s">
        <v>5</v>
      </c>
      <c r="B6" s="83" t="s">
        <v>412</v>
      </c>
      <c r="C6" s="83">
        <v>0</v>
      </c>
      <c r="D6" s="83">
        <v>0</v>
      </c>
      <c r="E6" s="83">
        <v>0</v>
      </c>
      <c r="F6" s="83">
        <v>0</v>
      </c>
      <c r="G6" s="83">
        <v>0</v>
      </c>
      <c r="H6" s="83">
        <v>0</v>
      </c>
      <c r="I6" s="83">
        <v>-5.6364163919153665E-2</v>
      </c>
      <c r="J6" s="83">
        <v>-0.1034262974474176</v>
      </c>
      <c r="K6" s="83">
        <v>-0.13483210601248352</v>
      </c>
      <c r="L6" s="83">
        <v>-0.15803428705252198</v>
      </c>
      <c r="M6" s="83">
        <v>-0.17800756075190272</v>
      </c>
      <c r="N6" s="83">
        <v>-0.19627656480242228</v>
      </c>
      <c r="O6" s="83">
        <v>-0.20984414224013426</v>
      </c>
      <c r="P6" s="83">
        <v>-0.2226059627057464</v>
      </c>
      <c r="Q6" s="83">
        <v>-0.23698739839178584</v>
      </c>
      <c r="R6" s="83">
        <v>-0.24994511436472466</v>
      </c>
      <c r="S6" s="83">
        <v>-0.45146239796054477</v>
      </c>
      <c r="T6" s="83">
        <v>-0.75818966872392979</v>
      </c>
      <c r="U6" s="83">
        <v>-1.1091493737590108</v>
      </c>
      <c r="V6" s="83">
        <v>-1.468040973092366</v>
      </c>
      <c r="W6" s="83">
        <v>-1.8129088498529677</v>
      </c>
      <c r="X6" s="83">
        <v>-2.129695886373062</v>
      </c>
      <c r="Y6" s="83">
        <v>-2.4089742296159233</v>
      </c>
      <c r="Z6" s="83">
        <v>-2.6442430626904767</v>
      </c>
      <c r="AA6" s="83">
        <v>-2.8309500711781399</v>
      </c>
      <c r="AB6" s="83">
        <v>-2.9659005820612316</v>
      </c>
      <c r="AC6" s="83">
        <v>-3.0478908056759124</v>
      </c>
      <c r="AD6" s="83">
        <v>-3.0794134204996104</v>
      </c>
      <c r="AE6" s="83">
        <v>-3.0654382170316907</v>
      </c>
      <c r="AF6" s="83">
        <v>-3.0117111513418116</v>
      </c>
      <c r="AG6" s="83">
        <v>-2.9242860216834643</v>
      </c>
      <c r="AH6" s="83">
        <v>-2.8091583872538184</v>
      </c>
      <c r="AI6" s="83">
        <v>-2.6720506978815672</v>
      </c>
      <c r="AJ6" s="83">
        <v>-2.5183510544524279</v>
      </c>
      <c r="AK6" s="83">
        <v>-2.3530519969822028</v>
      </c>
      <c r="AL6" s="83">
        <v>-2.1807103750696277</v>
      </c>
    </row>
    <row r="7" spans="1:38" s="83" customFormat="1">
      <c r="A7" s="83" t="s">
        <v>6</v>
      </c>
      <c r="B7" s="83" t="s">
        <v>413</v>
      </c>
      <c r="C7" s="83">
        <v>0</v>
      </c>
      <c r="D7" s="83">
        <v>0</v>
      </c>
      <c r="E7" s="83">
        <v>0</v>
      </c>
      <c r="F7" s="83">
        <v>0</v>
      </c>
      <c r="G7" s="83">
        <v>0</v>
      </c>
      <c r="H7" s="83">
        <v>0</v>
      </c>
      <c r="I7" s="83">
        <v>-6.7803045767833581E-2</v>
      </c>
      <c r="J7" s="83">
        <v>-0.10258326624534853</v>
      </c>
      <c r="K7" s="83">
        <v>-0.12297621939442172</v>
      </c>
      <c r="L7" s="83">
        <v>-0.13857751929803319</v>
      </c>
      <c r="M7" s="83">
        <v>-0.15401076499704791</v>
      </c>
      <c r="N7" s="83">
        <v>-0.16887488567046693</v>
      </c>
      <c r="O7" s="83">
        <v>-0.1740616484189883</v>
      </c>
      <c r="P7" s="83">
        <v>-0.17694497769974449</v>
      </c>
      <c r="Q7" s="83">
        <v>-0.17935051644575317</v>
      </c>
      <c r="R7" s="83">
        <v>-0.17892769894005678</v>
      </c>
      <c r="S7" s="83">
        <v>-0.43243227323197519</v>
      </c>
      <c r="T7" s="83">
        <v>-0.73268370285296536</v>
      </c>
      <c r="U7" s="83">
        <v>-1.0372469672663476</v>
      </c>
      <c r="V7" s="83">
        <v>-1.3277343667843278</v>
      </c>
      <c r="W7" s="83">
        <v>-1.5931328506825659</v>
      </c>
      <c r="X7" s="83">
        <v>-1.8257489606894661</v>
      </c>
      <c r="Y7" s="83">
        <v>-2.0202963921576389</v>
      </c>
      <c r="Z7" s="83">
        <v>-2.1734787158321667</v>
      </c>
      <c r="AA7" s="83">
        <v>-2.283605702294067</v>
      </c>
      <c r="AB7" s="83">
        <v>-2.3502244248922</v>
      </c>
      <c r="AC7" s="83">
        <v>-2.3755911620220282</v>
      </c>
      <c r="AD7" s="83">
        <v>-2.36480810756452</v>
      </c>
      <c r="AE7" s="83">
        <v>-2.323083916393287</v>
      </c>
      <c r="AF7" s="83">
        <v>-2.2559586150386113</v>
      </c>
      <c r="AG7" s="83">
        <v>-2.1690371218517357</v>
      </c>
      <c r="AH7" s="83">
        <v>-2.067734708473401</v>
      </c>
      <c r="AI7" s="83">
        <v>-1.9571686064202343</v>
      </c>
      <c r="AJ7" s="83">
        <v>-1.842220254830973</v>
      </c>
      <c r="AK7" s="83">
        <v>-1.7275885862419904</v>
      </c>
      <c r="AL7" s="83">
        <v>-1.6179046862019542</v>
      </c>
    </row>
    <row r="8" spans="1:38">
      <c r="B8" t="s">
        <v>414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-1.8591879999999006E-2</v>
      </c>
      <c r="J8">
        <v>-1.2526629999999594E-2</v>
      </c>
      <c r="K8">
        <v>-5.2117300000001365E-3</v>
      </c>
      <c r="L8">
        <v>-1.0556800000005584E-3</v>
      </c>
      <c r="M8">
        <v>1.5909000000008389E-4</v>
      </c>
      <c r="N8">
        <v>5.2925999999980933E-4</v>
      </c>
      <c r="O8">
        <v>3.8346499999994399E-3</v>
      </c>
      <c r="P8">
        <v>5.32608000000101E-3</v>
      </c>
      <c r="Q8">
        <v>5.5074500000001914E-3</v>
      </c>
      <c r="R8">
        <v>5.4942400000007607E-3</v>
      </c>
      <c r="S8">
        <v>-7.268454999999896E-2</v>
      </c>
      <c r="T8">
        <v>-0.1000118199999997</v>
      </c>
      <c r="U8">
        <v>-9.4975020000000188E-2</v>
      </c>
      <c r="V8">
        <v>-7.5361470000000208E-2</v>
      </c>
      <c r="W8">
        <v>-5.116922000000107E-2</v>
      </c>
      <c r="X8">
        <v>-2.7284430000000526E-2</v>
      </c>
      <c r="Y8">
        <v>-5.938400000000954E-3</v>
      </c>
      <c r="Z8">
        <v>1.1956330000000015E-2</v>
      </c>
      <c r="AA8">
        <v>2.615238000000103E-2</v>
      </c>
      <c r="AB8">
        <v>3.6752269999999754E-2</v>
      </c>
      <c r="AC8">
        <v>4.3618930000000056E-2</v>
      </c>
      <c r="AD8">
        <v>4.6594449999999565E-2</v>
      </c>
      <c r="AE8">
        <v>4.6274550000000025E-2</v>
      </c>
      <c r="AF8">
        <v>4.3328680000000175E-2</v>
      </c>
      <c r="AG8">
        <v>3.8411380000000217E-2</v>
      </c>
      <c r="AH8">
        <v>3.2133719999999366E-2</v>
      </c>
      <c r="AI8">
        <v>2.5020829999999883E-2</v>
      </c>
      <c r="AJ8">
        <v>1.7466150000000624E-2</v>
      </c>
      <c r="AK8">
        <v>9.748910000000055E-3</v>
      </c>
      <c r="AL8">
        <v>2.0520199999998767E-3</v>
      </c>
    </row>
    <row r="9" spans="1:38" s="83" customFormat="1">
      <c r="A9" s="83" t="s">
        <v>396</v>
      </c>
      <c r="B9" s="83" t="s">
        <v>415</v>
      </c>
      <c r="C9" s="83">
        <v>0</v>
      </c>
      <c r="D9" s="83">
        <v>0</v>
      </c>
      <c r="E9" s="83">
        <v>0</v>
      </c>
      <c r="F9" s="83">
        <v>0</v>
      </c>
      <c r="G9" s="83">
        <v>0</v>
      </c>
      <c r="H9" s="83">
        <v>0</v>
      </c>
      <c r="I9" s="83">
        <v>6.7091946437902727E-2</v>
      </c>
      <c r="J9" s="83">
        <v>0.11405834171405171</v>
      </c>
      <c r="K9" s="83">
        <v>0.15226699406529765</v>
      </c>
      <c r="L9" s="83">
        <v>0.18634062895193093</v>
      </c>
      <c r="M9" s="83">
        <v>0.22047918021543822</v>
      </c>
      <c r="N9" s="83">
        <v>0.25568851625727973</v>
      </c>
      <c r="O9" s="83">
        <v>0.28511867140204039</v>
      </c>
      <c r="P9" s="83">
        <v>0.31483017964388793</v>
      </c>
      <c r="Q9" s="83">
        <v>0.34617018224909479</v>
      </c>
      <c r="R9" s="83">
        <v>0.37618081899966072</v>
      </c>
      <c r="S9" s="83">
        <v>0.64408838408414049</v>
      </c>
      <c r="T9" s="83">
        <v>0.9977090426185331</v>
      </c>
      <c r="U9" s="83">
        <v>1.4141727497183121</v>
      </c>
      <c r="V9" s="83">
        <v>1.8808368275363474</v>
      </c>
      <c r="W9" s="83">
        <v>2.3884108713622343</v>
      </c>
      <c r="X9" s="83">
        <v>2.9292153216929684</v>
      </c>
      <c r="Y9" s="83">
        <v>3.496321909088973</v>
      </c>
      <c r="Z9" s="83">
        <v>4.0828736206939276</v>
      </c>
      <c r="AA9" s="83">
        <v>4.6815825713923731</v>
      </c>
      <c r="AB9" s="83">
        <v>5.2844544553036776</v>
      </c>
      <c r="AC9" s="83">
        <v>5.8847757545231971</v>
      </c>
      <c r="AD9" s="83">
        <v>6.4780430340866779</v>
      </c>
      <c r="AE9" s="83">
        <v>7.0597983368202444</v>
      </c>
      <c r="AF9" s="83">
        <v>7.6262303814149446</v>
      </c>
      <c r="AG9" s="83">
        <v>8.1742211503166509</v>
      </c>
      <c r="AH9" s="83">
        <v>8.7013248590388947</v>
      </c>
      <c r="AI9" s="83">
        <v>9.2058111302584678</v>
      </c>
      <c r="AJ9" s="83">
        <v>9.6867914115539087</v>
      </c>
      <c r="AK9" s="83">
        <v>10.144264446165806</v>
      </c>
      <c r="AL9" s="83">
        <v>10.579166310594257</v>
      </c>
    </row>
    <row r="10" spans="1:38" s="83" customFormat="1">
      <c r="A10" s="83" t="s">
        <v>514</v>
      </c>
      <c r="B10" s="83" t="s">
        <v>416</v>
      </c>
      <c r="C10" s="83">
        <v>0</v>
      </c>
      <c r="D10" s="83">
        <v>0</v>
      </c>
      <c r="E10" s="83">
        <v>0</v>
      </c>
      <c r="F10" s="83">
        <v>0</v>
      </c>
      <c r="G10" s="83">
        <v>0</v>
      </c>
      <c r="H10" s="83">
        <v>0</v>
      </c>
      <c r="I10" s="83">
        <v>4.6419033779931951E-2</v>
      </c>
      <c r="J10" s="83">
        <v>9.9014614006232016E-2</v>
      </c>
      <c r="K10" s="83">
        <v>0.14865390615874663</v>
      </c>
      <c r="L10" s="83">
        <v>0.19219978285356376</v>
      </c>
      <c r="M10" s="83">
        <v>0.23264307073189716</v>
      </c>
      <c r="N10" s="83">
        <v>0.2727937350801124</v>
      </c>
      <c r="O10" s="83">
        <v>0.30777826933994223</v>
      </c>
      <c r="P10" s="83">
        <v>0.34205194911256509</v>
      </c>
      <c r="Q10" s="83">
        <v>0.37735102221538863</v>
      </c>
      <c r="R10" s="83">
        <v>0.41252267841351831</v>
      </c>
      <c r="S10" s="83">
        <v>0.62857828530060722</v>
      </c>
      <c r="T10" s="83">
        <v>0.97464350465128469</v>
      </c>
      <c r="U10" s="83">
        <v>1.4172640167674722</v>
      </c>
      <c r="V10" s="83">
        <v>1.9343611848160025</v>
      </c>
      <c r="W10" s="83">
        <v>2.5106778941935026</v>
      </c>
      <c r="X10" s="83">
        <v>3.1350078139627646</v>
      </c>
      <c r="Y10" s="83">
        <v>3.7983821518716487</v>
      </c>
      <c r="Z10" s="83">
        <v>4.4928135781760803</v>
      </c>
      <c r="AA10" s="83">
        <v>5.2104669904082579</v>
      </c>
      <c r="AB10" s="83">
        <v>5.9431592704268565</v>
      </c>
      <c r="AC10" s="83">
        <v>6.6826099705986186</v>
      </c>
      <c r="AD10" s="83">
        <v>7.4213524935842656</v>
      </c>
      <c r="AE10" s="83">
        <v>8.1527770255543039</v>
      </c>
      <c r="AF10" s="83">
        <v>8.8708264700675166</v>
      </c>
      <c r="AG10" s="83">
        <v>9.5701067505864934</v>
      </c>
      <c r="AH10" s="83">
        <v>10.245945628108233</v>
      </c>
      <c r="AI10" s="83">
        <v>10.894438401820029</v>
      </c>
      <c r="AJ10" s="83">
        <v>11.512514600395441</v>
      </c>
      <c r="AK10" s="83">
        <v>12.097962747419189</v>
      </c>
      <c r="AL10" s="83">
        <v>12.649417929839913</v>
      </c>
    </row>
    <row r="11" spans="1:38">
      <c r="A11" s="83" t="s">
        <v>37</v>
      </c>
      <c r="B11" t="s">
        <v>417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-4.2093494607198245E-2</v>
      </c>
      <c r="J11">
        <v>-1.7596414281695338E-2</v>
      </c>
      <c r="K11">
        <v>2.1321015788600128E-2</v>
      </c>
      <c r="L11">
        <v>6.1880005853875986E-2</v>
      </c>
      <c r="M11">
        <v>9.9315534392241389E-2</v>
      </c>
      <c r="N11">
        <v>0.13666750401519767</v>
      </c>
      <c r="O11">
        <v>0.18196667324905658</v>
      </c>
      <c r="P11">
        <v>0.21814464284748425</v>
      </c>
      <c r="Q11">
        <v>0.24945774768148077</v>
      </c>
      <c r="R11">
        <v>0.27940147565803652</v>
      </c>
      <c r="S11">
        <v>0.12210315172256347</v>
      </c>
      <c r="T11">
        <v>0.1432113250556144</v>
      </c>
      <c r="U11">
        <v>0.31404590047983127</v>
      </c>
      <c r="V11">
        <v>0.60797931491722856</v>
      </c>
      <c r="W11">
        <v>1.0032954952157169</v>
      </c>
      <c r="X11">
        <v>1.4829689374860733</v>
      </c>
      <c r="Y11">
        <v>2.0336063099847479</v>
      </c>
      <c r="Z11">
        <v>2.6441958821887601</v>
      </c>
      <c r="AA11">
        <v>3.3050081683309918</v>
      </c>
      <c r="AB11">
        <v>4.0067451040562974</v>
      </c>
      <c r="AC11">
        <v>4.7400020462427861</v>
      </c>
      <c r="AD11">
        <v>5.4950443175842523</v>
      </c>
      <c r="AE11">
        <v>6.2624158616989778</v>
      </c>
      <c r="AF11">
        <v>7.0331304656272131</v>
      </c>
      <c r="AG11">
        <v>7.7988803889582403</v>
      </c>
      <c r="AH11">
        <v>8.5522633731721633</v>
      </c>
      <c r="AI11">
        <v>9.2868739150280497</v>
      </c>
      <c r="AJ11">
        <v>9.9973079447225555</v>
      </c>
      <c r="AK11">
        <v>10.679223141932592</v>
      </c>
      <c r="AL11">
        <v>11.329349307084758</v>
      </c>
    </row>
    <row r="12" spans="1:38">
      <c r="A12" s="83" t="s">
        <v>38</v>
      </c>
      <c r="B12" t="s">
        <v>418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0.14138870564663897</v>
      </c>
      <c r="J12">
        <v>0.22339564147586533</v>
      </c>
      <c r="K12">
        <v>0.28322992943690117</v>
      </c>
      <c r="L12">
        <v>0.32882657843795737</v>
      </c>
      <c r="M12">
        <v>0.37217008038452626</v>
      </c>
      <c r="N12">
        <v>0.41570532689403361</v>
      </c>
      <c r="O12">
        <v>0.44072612739263217</v>
      </c>
      <c r="P12">
        <v>0.47302591025442098</v>
      </c>
      <c r="Q12">
        <v>0.5118832216738145</v>
      </c>
      <c r="R12">
        <v>0.5515072527090048</v>
      </c>
      <c r="S12">
        <v>1.1636190512115174</v>
      </c>
      <c r="T12">
        <v>1.8637898127061847</v>
      </c>
      <c r="U12">
        <v>2.6098667574458334</v>
      </c>
      <c r="V12">
        <v>3.3813822786121994</v>
      </c>
      <c r="W12">
        <v>4.1678288959472898</v>
      </c>
      <c r="X12">
        <v>4.9628860324436808</v>
      </c>
      <c r="Y12">
        <v>5.7614690183844797</v>
      </c>
      <c r="Z12">
        <v>6.5582588972117772</v>
      </c>
      <c r="AA12">
        <v>7.3470420088714183</v>
      </c>
      <c r="AB12">
        <v>8.1205251900546607</v>
      </c>
      <c r="AC12">
        <v>8.8719406469900832</v>
      </c>
      <c r="AD12">
        <v>9.5965693942639199</v>
      </c>
      <c r="AE12">
        <v>10.290577936855772</v>
      </c>
      <c r="AF12">
        <v>10.951073358710417</v>
      </c>
      <c r="AG12">
        <v>11.575936525811459</v>
      </c>
      <c r="AH12">
        <v>12.163644718375387</v>
      </c>
      <c r="AI12">
        <v>12.713239857429803</v>
      </c>
      <c r="AJ12">
        <v>13.224436478179102</v>
      </c>
      <c r="AK12">
        <v>13.69759230406229</v>
      </c>
      <c r="AL12">
        <v>14.133657517037502</v>
      </c>
    </row>
    <row r="13" spans="1:38">
      <c r="A13" s="83" t="s">
        <v>9</v>
      </c>
      <c r="B13" t="s">
        <v>419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2.5234025011822148E-2</v>
      </c>
      <c r="J13">
        <v>5.5356898512348707E-2</v>
      </c>
      <c r="K13">
        <v>8.5656425210389742E-2</v>
      </c>
      <c r="L13">
        <v>0.1146311090145069</v>
      </c>
      <c r="M13">
        <v>0.14316575119179831</v>
      </c>
      <c r="N13">
        <v>0.17173763014086685</v>
      </c>
      <c r="O13">
        <v>0.19702774452019511</v>
      </c>
      <c r="P13">
        <v>0.2207007648168835</v>
      </c>
      <c r="Q13">
        <v>0.2439036752966528</v>
      </c>
      <c r="R13">
        <v>0.26649898596406985</v>
      </c>
      <c r="S13">
        <v>0.385488000230505</v>
      </c>
      <c r="T13">
        <v>0.58509073982466742</v>
      </c>
      <c r="U13">
        <v>0.84948065835876996</v>
      </c>
      <c r="V13">
        <v>1.165454202473315</v>
      </c>
      <c r="W13">
        <v>1.5224779714112291</v>
      </c>
      <c r="X13">
        <v>1.9121757615515822</v>
      </c>
      <c r="Y13">
        <v>2.3276877436364085</v>
      </c>
      <c r="Z13">
        <v>2.7630512303595811</v>
      </c>
      <c r="AA13">
        <v>3.2126912061035906</v>
      </c>
      <c r="AB13">
        <v>3.6710517295177381</v>
      </c>
      <c r="AC13">
        <v>4.1328636114149608</v>
      </c>
      <c r="AD13">
        <v>4.5934342299499331</v>
      </c>
      <c r="AE13">
        <v>5.0484197433449118</v>
      </c>
      <c r="AF13">
        <v>5.493972446708062</v>
      </c>
      <c r="AG13">
        <v>5.9267658412709867</v>
      </c>
      <c r="AH13">
        <v>6.3439670845552687</v>
      </c>
      <c r="AI13">
        <v>6.7432430669934096</v>
      </c>
      <c r="AJ13">
        <v>7.1228183249637977</v>
      </c>
      <c r="AK13">
        <v>7.4814721874779666</v>
      </c>
      <c r="AL13">
        <v>7.8185148991255948</v>
      </c>
    </row>
    <row r="14" spans="1:38">
      <c r="A14" s="83" t="s">
        <v>10</v>
      </c>
      <c r="B14" t="s">
        <v>420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-5.8419547560917273E-3</v>
      </c>
      <c r="J14">
        <v>-2.3952828040962881E-2</v>
      </c>
      <c r="K14">
        <v>-4.9150129962838296E-2</v>
      </c>
      <c r="L14">
        <v>-7.6104972068458121E-2</v>
      </c>
      <c r="M14">
        <v>-9.9928276335092825E-2</v>
      </c>
      <c r="N14">
        <v>-0.11554717575685824</v>
      </c>
      <c r="O14">
        <v>-0.12131422232175559</v>
      </c>
      <c r="P14">
        <v>-0.12223826309855079</v>
      </c>
      <c r="Q14">
        <v>-0.12242482252947662</v>
      </c>
      <c r="R14">
        <v>-0.1238143024796079</v>
      </c>
      <c r="S14">
        <v>-0.21557653936969956</v>
      </c>
      <c r="T14">
        <v>-0.33472163200896077</v>
      </c>
      <c r="U14">
        <v>-0.45049665441678766</v>
      </c>
      <c r="V14">
        <v>-0.55050473979009196</v>
      </c>
      <c r="W14">
        <v>-0.63104333719912198</v>
      </c>
      <c r="X14">
        <v>-0.69247400078942256</v>
      </c>
      <c r="Y14">
        <v>-0.73724356957997061</v>
      </c>
      <c r="Z14">
        <v>-0.76900217746449506</v>
      </c>
      <c r="AA14">
        <v>-0.79213650436495975</v>
      </c>
      <c r="AB14">
        <v>-0.8114519421682953</v>
      </c>
      <c r="AC14">
        <v>-0.82953901680125064</v>
      </c>
      <c r="AD14">
        <v>-0.84660375021574641</v>
      </c>
      <c r="AE14">
        <v>-0.86384029873486368</v>
      </c>
      <c r="AF14">
        <v>-0.88191142639041376</v>
      </c>
      <c r="AG14">
        <v>-0.90100874581094947</v>
      </c>
      <c r="AH14">
        <v>-0.9209247011093824</v>
      </c>
      <c r="AI14">
        <v>-0.94113716517352231</v>
      </c>
      <c r="AJ14">
        <v>-0.96089666233152293</v>
      </c>
      <c r="AK14">
        <v>-0.97927595861583283</v>
      </c>
      <c r="AL14">
        <v>-0.99519049607660337</v>
      </c>
    </row>
    <row r="15" spans="1:38" s="83" customFormat="1">
      <c r="A15" s="83" t="s">
        <v>515</v>
      </c>
      <c r="B15" s="83" t="s">
        <v>421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2.1049429239639039E-4</v>
      </c>
      <c r="J15" s="83">
        <v>1.7626906287171451E-2</v>
      </c>
      <c r="K15" s="83">
        <v>4.4737643825687456E-2</v>
      </c>
      <c r="L15" s="83">
        <v>7.5156182200974975E-2</v>
      </c>
      <c r="M15" s="83">
        <v>0.10630859820659477</v>
      </c>
      <c r="N15" s="83">
        <v>0.13792223668613879</v>
      </c>
      <c r="O15" s="83">
        <v>0.17049929486052662</v>
      </c>
      <c r="P15" s="83">
        <v>0.20255734454603935</v>
      </c>
      <c r="Q15" s="83">
        <v>0.23405498062489816</v>
      </c>
      <c r="R15" s="83">
        <v>0.26546718689084425</v>
      </c>
      <c r="S15" s="83">
        <v>0.29390498330417181</v>
      </c>
      <c r="T15" s="83">
        <v>0.38015809888585217</v>
      </c>
      <c r="U15" s="83">
        <v>0.54275404224650714</v>
      </c>
      <c r="V15" s="83">
        <v>0.78201446708763278</v>
      </c>
      <c r="W15" s="83">
        <v>1.0918202024675194</v>
      </c>
      <c r="X15" s="83">
        <v>1.46425069778362</v>
      </c>
      <c r="Y15" s="83">
        <v>1.8912234349446111</v>
      </c>
      <c r="Z15" s="83">
        <v>2.3649249995334465</v>
      </c>
      <c r="AA15" s="83">
        <v>2.8777368249508273</v>
      </c>
      <c r="AB15" s="83">
        <v>3.421973672615497</v>
      </c>
      <c r="AC15" s="83">
        <v>3.9897233924852893</v>
      </c>
      <c r="AD15" s="83">
        <v>4.5731674321935367</v>
      </c>
      <c r="AE15" s="83">
        <v>5.1650174119410419</v>
      </c>
      <c r="AF15" s="83">
        <v>5.7585301634027752</v>
      </c>
      <c r="AG15" s="83">
        <v>6.3475696167536233</v>
      </c>
      <c r="AH15" s="83">
        <v>6.9266787138823949</v>
      </c>
      <c r="AI15" s="83">
        <v>7.4911434672496169</v>
      </c>
      <c r="AJ15" s="83">
        <v>8.0370515652196328</v>
      </c>
      <c r="AK15" s="83">
        <v>8.5613534383219161</v>
      </c>
      <c r="AL15" s="83">
        <v>9.0619160007273649</v>
      </c>
    </row>
    <row r="16" spans="1:38" s="83" customFormat="1">
      <c r="A16" s="83" t="s">
        <v>12</v>
      </c>
      <c r="B16" s="83" t="s">
        <v>422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 s="83">
        <v>0</v>
      </c>
      <c r="I16" s="83">
        <v>4.232568713995466E-2</v>
      </c>
      <c r="J16" s="83">
        <v>3.5168387653183864E-2</v>
      </c>
      <c r="K16" s="83">
        <v>2.3180656616350603E-2</v>
      </c>
      <c r="L16" s="83">
        <v>1.2815662135801098E-2</v>
      </c>
      <c r="M16" s="83">
        <v>6.3440847791751409E-3</v>
      </c>
      <c r="N16" s="83">
        <v>4.8603523086221401E-4</v>
      </c>
      <c r="O16" s="83">
        <v>-1.2270942621095404E-2</v>
      </c>
      <c r="P16" s="83">
        <v>-1.6387516173188565E-2</v>
      </c>
      <c r="Q16" s="83">
        <v>-1.6185537081248036E-2</v>
      </c>
      <c r="R16" s="83">
        <v>-1.4700162800063143E-2</v>
      </c>
      <c r="S16" s="83">
        <v>0.17060989796937598</v>
      </c>
      <c r="T16" s="83">
        <v>0.23513330048745562</v>
      </c>
      <c r="U16" s="83">
        <v>0.22573826122274099</v>
      </c>
      <c r="V16" s="83">
        <v>0.16975796233940077</v>
      </c>
      <c r="W16" s="83">
        <v>8.3349782945174589E-2</v>
      </c>
      <c r="X16" s="83">
        <v>-2.3843671920598108E-2</v>
      </c>
      <c r="Y16" s="83">
        <v>-0.14604638847316442</v>
      </c>
      <c r="Z16" s="83">
        <v>-0.2796683720012294</v>
      </c>
      <c r="AA16" s="83">
        <v>-0.42227419278525469</v>
      </c>
      <c r="AB16" s="83">
        <v>-0.57199493223860642</v>
      </c>
      <c r="AC16" s="83">
        <v>-0.72715448421541984</v>
      </c>
      <c r="AD16" s="83">
        <v>-0.8857595293522702</v>
      </c>
      <c r="AE16" s="83">
        <v>-1.0456880666298574</v>
      </c>
      <c r="AF16" s="83">
        <v>-1.2048564149296226</v>
      </c>
      <c r="AG16" s="83">
        <v>-1.3613494618819333</v>
      </c>
      <c r="AH16" s="83">
        <v>-1.5135469945683266</v>
      </c>
      <c r="AI16" s="83">
        <v>-1.6601274393356236</v>
      </c>
      <c r="AJ16" s="83">
        <v>-1.7999969726907983</v>
      </c>
      <c r="AK16" s="83">
        <v>-1.9322685539484796</v>
      </c>
      <c r="AL16" s="83">
        <v>-2.056203558589309</v>
      </c>
    </row>
    <row r="17" spans="1:38" s="83" customFormat="1">
      <c r="A17" s="83" t="s">
        <v>516</v>
      </c>
      <c r="B17" s="83" t="s">
        <v>423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6.8354999999883148E-2</v>
      </c>
      <c r="J17" s="83">
        <v>-1.8822000000000116E-2</v>
      </c>
      <c r="K17" s="83">
        <v>-0.3740099999999984</v>
      </c>
      <c r="L17" s="83">
        <v>-0.96688199999971403</v>
      </c>
      <c r="M17" s="83">
        <v>-1.667210999999952</v>
      </c>
      <c r="N17" s="83">
        <v>-2.3606230000000323</v>
      </c>
      <c r="O17" s="83">
        <v>-2.9740899999997055</v>
      </c>
      <c r="P17" s="83">
        <v>-3.4474690000001829</v>
      </c>
      <c r="Q17" s="83">
        <v>-3.7782440000000861</v>
      </c>
      <c r="R17" s="83">
        <v>-4.0077070000002095</v>
      </c>
      <c r="S17" s="83">
        <v>-3.9972550000002229</v>
      </c>
      <c r="T17" s="83">
        <v>-4.5738660000001801</v>
      </c>
      <c r="U17" s="83">
        <v>-6.2849270000001525</v>
      </c>
      <c r="V17" s="83">
        <v>-9.222678999999971</v>
      </c>
      <c r="W17" s="83">
        <v>-13.167394000000058</v>
      </c>
      <c r="X17" s="83">
        <v>-17.759960999999748</v>
      </c>
      <c r="Y17" s="83">
        <v>-22.622295000000122</v>
      </c>
      <c r="Z17" s="83">
        <v>-27.42336800000021</v>
      </c>
      <c r="AA17" s="83">
        <v>-31.905200999999579</v>
      </c>
      <c r="AB17" s="83">
        <v>-35.884602000000086</v>
      </c>
      <c r="AC17" s="83">
        <v>-39.237935999999536</v>
      </c>
      <c r="AD17" s="83">
        <v>-41.899395999999797</v>
      </c>
      <c r="AE17" s="83">
        <v>-43.861761000000115</v>
      </c>
      <c r="AF17" s="83">
        <v>-45.158621999999923</v>
      </c>
      <c r="AG17" s="83">
        <v>-45.850150000000212</v>
      </c>
      <c r="AH17" s="83">
        <v>-46.008925999999519</v>
      </c>
      <c r="AI17" s="83">
        <v>-45.713759999999638</v>
      </c>
      <c r="AJ17" s="83">
        <v>-45.050662999999986</v>
      </c>
      <c r="AK17" s="83">
        <v>-44.111512999999832</v>
      </c>
      <c r="AL17" s="83">
        <v>-42.996137999999519</v>
      </c>
    </row>
    <row r="18" spans="1:38" s="83" customFormat="1">
      <c r="A18" s="83" t="s">
        <v>517</v>
      </c>
      <c r="B18" s="83" t="s">
        <v>424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-1.2367099999993636E-3</v>
      </c>
      <c r="J18" s="83">
        <v>4.6888000000133712E-4</v>
      </c>
      <c r="K18" s="83">
        <v>6.6451900000014108E-3</v>
      </c>
      <c r="L18" s="83">
        <v>1.62845899999986E-2</v>
      </c>
      <c r="M18" s="83">
        <v>2.6954519999999871E-2</v>
      </c>
      <c r="N18" s="83">
        <v>3.6883909999999021E-2</v>
      </c>
      <c r="O18" s="83">
        <v>4.5164940000000375E-2</v>
      </c>
      <c r="P18" s="83">
        <v>5.1076790000001426E-2</v>
      </c>
      <c r="Q18" s="83">
        <v>5.4834049999999412E-2</v>
      </c>
      <c r="R18" s="83">
        <v>5.724755999999831E-2</v>
      </c>
      <c r="S18" s="83">
        <v>5.5955480000000057E-2</v>
      </c>
      <c r="T18" s="83">
        <v>6.5099490000000704E-2</v>
      </c>
      <c r="U18" s="83">
        <v>9.2320609999999026E-2</v>
      </c>
      <c r="V18" s="83">
        <v>0.13743784999999953</v>
      </c>
      <c r="W18" s="83">
        <v>0.19583177999999979</v>
      </c>
      <c r="X18" s="83">
        <v>0.26147803999999886</v>
      </c>
      <c r="Y18" s="83">
        <v>0.32874399000000221</v>
      </c>
      <c r="Z18" s="83">
        <v>0.39315239999999918</v>
      </c>
      <c r="AA18" s="83">
        <v>0.4515440399999987</v>
      </c>
      <c r="AB18" s="83">
        <v>0.50193064000000065</v>
      </c>
      <c r="AC18" s="83">
        <v>0.54312589000000133</v>
      </c>
      <c r="AD18" s="83">
        <v>0.57462507999999912</v>
      </c>
      <c r="AE18" s="83">
        <v>0.59664986999999892</v>
      </c>
      <c r="AF18" s="83">
        <v>0.60987970999999974</v>
      </c>
      <c r="AG18" s="83">
        <v>0.61526160999999802</v>
      </c>
      <c r="AH18" s="83">
        <v>0.61390591000000105</v>
      </c>
      <c r="AI18" s="83">
        <v>0.60697430999999968</v>
      </c>
      <c r="AJ18" s="83">
        <v>0.59563457999999847</v>
      </c>
      <c r="AK18" s="83">
        <v>0.5811163799999991</v>
      </c>
      <c r="AL18" s="83">
        <v>0.56475327999999936</v>
      </c>
    </row>
    <row r="19" spans="1:38" s="83" customFormat="1">
      <c r="A19" s="83" t="s">
        <v>512</v>
      </c>
      <c r="B19" s="83" t="s">
        <v>425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4.9544120000000191E-2</v>
      </c>
      <c r="J19" s="83">
        <v>0.10459398000000064</v>
      </c>
      <c r="K19" s="83">
        <v>0.15742454000000072</v>
      </c>
      <c r="L19" s="83">
        <v>0.20628198999999847</v>
      </c>
      <c r="M19" s="83">
        <v>0.24824069000000115</v>
      </c>
      <c r="N19" s="83">
        <v>0.27943183000000149</v>
      </c>
      <c r="O19" s="83">
        <v>0.29721543000000017</v>
      </c>
      <c r="P19" s="83">
        <v>0.31145026999999936</v>
      </c>
      <c r="Q19" s="83">
        <v>0.32877404999999971</v>
      </c>
      <c r="R19" s="83">
        <v>0.34899173000000061</v>
      </c>
      <c r="S19" s="83">
        <v>0.58843316000000145</v>
      </c>
      <c r="T19" s="83">
        <v>0.92124416000000098</v>
      </c>
      <c r="U19" s="83">
        <v>1.2791850999999994</v>
      </c>
      <c r="V19" s="83">
        <v>1.6290660700000001</v>
      </c>
      <c r="W19" s="83">
        <v>1.9551164600000004</v>
      </c>
      <c r="X19" s="83">
        <v>2.249915329999999</v>
      </c>
      <c r="Y19" s="83">
        <v>2.5103935800000006</v>
      </c>
      <c r="Z19" s="83">
        <v>2.7358780499999997</v>
      </c>
      <c r="AA19" s="83">
        <v>2.9270451400000006</v>
      </c>
      <c r="AB19" s="83">
        <v>3.0853251499999996</v>
      </c>
      <c r="AC19" s="83">
        <v>3.2109903900000001</v>
      </c>
      <c r="AD19" s="83">
        <v>3.3053453600000005</v>
      </c>
      <c r="AE19" s="83">
        <v>3.37307362</v>
      </c>
      <c r="AF19" s="83">
        <v>3.4182724099999993</v>
      </c>
      <c r="AG19" s="83">
        <v>3.4445031800000003</v>
      </c>
      <c r="AH19" s="83">
        <v>3.4549499999999997</v>
      </c>
      <c r="AI19" s="83">
        <v>3.4524367899999997</v>
      </c>
      <c r="AJ19" s="83">
        <v>3.4393368399999997</v>
      </c>
      <c r="AK19" s="83">
        <v>3.4176407599999998</v>
      </c>
      <c r="AL19" s="83">
        <v>3.3890155499999999</v>
      </c>
    </row>
    <row r="20" spans="1:38" s="83" customFormat="1">
      <c r="A20" s="83" t="s">
        <v>507</v>
      </c>
      <c r="B20" s="83" t="s">
        <v>426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9.1250690000000204E-2</v>
      </c>
      <c r="J20" s="83">
        <v>0.12884484000000029</v>
      </c>
      <c r="K20" s="83">
        <v>0.1611776500000002</v>
      </c>
      <c r="L20" s="83">
        <v>0.19304906999999955</v>
      </c>
      <c r="M20" s="83">
        <v>0.22473074000000023</v>
      </c>
      <c r="N20" s="83">
        <v>0.25025986999999972</v>
      </c>
      <c r="O20" s="83">
        <v>0.25730354</v>
      </c>
      <c r="P20" s="83">
        <v>0.26984811000000003</v>
      </c>
      <c r="Q20" s="83">
        <v>0.28861010999999998</v>
      </c>
      <c r="R20" s="83">
        <v>0.30978491999999991</v>
      </c>
      <c r="S20" s="83">
        <v>0.72518601999999976</v>
      </c>
      <c r="T20" s="83">
        <v>1.0810721209999998</v>
      </c>
      <c r="U20" s="83">
        <v>1.38144067843</v>
      </c>
      <c r="V20" s="83">
        <v>1.6381060549999999</v>
      </c>
      <c r="W20" s="83">
        <v>1.862557724</v>
      </c>
      <c r="X20" s="83">
        <v>2.0637813556999998</v>
      </c>
      <c r="Y20" s="83">
        <v>2.24790657</v>
      </c>
      <c r="Z20" s="83">
        <v>2.4185166499999999</v>
      </c>
      <c r="AA20" s="83">
        <v>2.5771666200000003</v>
      </c>
      <c r="AB20" s="83">
        <v>2.72399557</v>
      </c>
      <c r="AC20" s="83">
        <v>2.8582765399999999</v>
      </c>
      <c r="AD20" s="83">
        <v>2.9794714500000001</v>
      </c>
      <c r="AE20" s="83">
        <v>3.0875955800000003</v>
      </c>
      <c r="AF20" s="83">
        <v>3.1825715000000003</v>
      </c>
      <c r="AG20" s="83">
        <v>3.2643831599999991</v>
      </c>
      <c r="AH20" s="83">
        <v>3.3331700099999999</v>
      </c>
      <c r="AI20" s="83">
        <v>3.3893238199999995</v>
      </c>
      <c r="AJ20" s="83">
        <v>3.4334689000000003</v>
      </c>
      <c r="AK20" s="83">
        <v>3.4663751399999998</v>
      </c>
      <c r="AL20" s="83">
        <v>3.4889403799999998</v>
      </c>
    </row>
    <row r="21" spans="1:38" s="83" customFormat="1">
      <c r="A21" s="83" t="s">
        <v>508</v>
      </c>
      <c r="B21" s="83" t="s">
        <v>427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-0.12636942999999512</v>
      </c>
      <c r="J21" s="83">
        <v>-0.28051600999999815</v>
      </c>
      <c r="K21" s="83">
        <v>-0.46191619000000017</v>
      </c>
      <c r="L21" s="83">
        <v>-0.66724273000000611</v>
      </c>
      <c r="M21" s="83">
        <v>-0.89212559000000358</v>
      </c>
      <c r="N21" s="83">
        <v>-1.1261828600000023</v>
      </c>
      <c r="O21" s="83">
        <v>-1.3481070000000095</v>
      </c>
      <c r="P21" s="83">
        <v>-1.5721197299999989</v>
      </c>
      <c r="Q21" s="83">
        <v>-1.8082792800000025</v>
      </c>
      <c r="R21" s="83">
        <v>-2.0572789400000069</v>
      </c>
      <c r="S21" s="83">
        <v>-2.8594991099999967</v>
      </c>
      <c r="T21" s="83">
        <v>-4.0061964399999983</v>
      </c>
      <c r="U21" s="83">
        <v>-5.3996317500000002</v>
      </c>
      <c r="V21" s="83">
        <v>-6.9729654300000057</v>
      </c>
      <c r="W21" s="83">
        <v>-8.6795324599999937</v>
      </c>
      <c r="X21" s="83">
        <v>-10.486948090000004</v>
      </c>
      <c r="Y21" s="83">
        <v>-12.373444110000003</v>
      </c>
      <c r="Z21" s="83">
        <v>-14.324907999999997</v>
      </c>
      <c r="AA21" s="83">
        <v>-16.332883650000003</v>
      </c>
      <c r="AB21" s="83">
        <v>-18.393439130000001</v>
      </c>
      <c r="AC21" s="83">
        <v>-20.493731400000001</v>
      </c>
      <c r="AD21" s="83">
        <v>-22.61443118</v>
      </c>
      <c r="AE21" s="83">
        <v>-24.746194849999998</v>
      </c>
      <c r="AF21" s="83">
        <v>-26.878973369999997</v>
      </c>
      <c r="AG21" s="83">
        <v>-29.002665309999998</v>
      </c>
      <c r="AH21" s="83">
        <v>-31.108470130000001</v>
      </c>
      <c r="AI21" s="83">
        <v>-33.188847410000001</v>
      </c>
      <c r="AJ21" s="83">
        <v>-35.236166799999999</v>
      </c>
      <c r="AK21" s="83">
        <v>-37.243005240000002</v>
      </c>
      <c r="AL21" s="83">
        <v>-39.202382639999996</v>
      </c>
    </row>
    <row r="22" spans="1:38" s="83" customFormat="1">
      <c r="A22" s="83" t="s">
        <v>506</v>
      </c>
      <c r="B22" s="83" t="s">
        <v>428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0</v>
      </c>
      <c r="I22" s="83">
        <v>-0.64357633075774467</v>
      </c>
      <c r="J22" s="83">
        <v>-1.2192061932070342</v>
      </c>
      <c r="K22" s="83">
        <v>-1.6310196856676118</v>
      </c>
      <c r="L22" s="83">
        <v>-1.9444107698878721</v>
      </c>
      <c r="M22" s="83">
        <v>-2.2205174252465376</v>
      </c>
      <c r="N22" s="83">
        <v>-2.4762554387914748</v>
      </c>
      <c r="O22" s="83">
        <v>-2.6673476535213014</v>
      </c>
      <c r="P22" s="83">
        <v>-2.8426239924091989</v>
      </c>
      <c r="Q22" s="83">
        <v>-3.0285106106170967</v>
      </c>
      <c r="R22" s="83">
        <v>-3.2013422934728308</v>
      </c>
      <c r="S22" s="83">
        <v>-5.3537711357672046</v>
      </c>
      <c r="T22" s="83">
        <v>-8.415250405392193</v>
      </c>
      <c r="U22" s="83">
        <v>-11.799664955979461</v>
      </c>
      <c r="V22" s="83">
        <v>-15.217698025929483</v>
      </c>
      <c r="W22" s="83">
        <v>-18.527508853506468</v>
      </c>
      <c r="X22" s="83">
        <v>-21.659534374089151</v>
      </c>
      <c r="Y22" s="83">
        <v>-24.580937411518821</v>
      </c>
      <c r="Z22" s="83">
        <v>-27.278136264356924</v>
      </c>
      <c r="AA22" s="83">
        <v>-29.747826498445573</v>
      </c>
      <c r="AB22" s="83">
        <v>-31.992280605923661</v>
      </c>
      <c r="AC22" s="83">
        <v>-34.023221810719093</v>
      </c>
      <c r="AD22" s="83">
        <v>-35.861757550984727</v>
      </c>
      <c r="AE22" s="83">
        <v>-37.528650294155078</v>
      </c>
      <c r="AF22" s="83">
        <v>-39.043116584098634</v>
      </c>
      <c r="AG22" s="83">
        <v>-40.422067810316634</v>
      </c>
      <c r="AH22" s="83">
        <v>-41.679653619562131</v>
      </c>
      <c r="AI22" s="83">
        <v>-42.827031792756273</v>
      </c>
      <c r="AJ22" s="83">
        <v>-43.872350928365044</v>
      </c>
      <c r="AK22" s="83">
        <v>-44.820628804145372</v>
      </c>
      <c r="AL22" s="83">
        <v>-45.673232373967132</v>
      </c>
    </row>
    <row r="23" spans="1:38" s="83" customFormat="1">
      <c r="A23" s="83" t="s">
        <v>509</v>
      </c>
      <c r="B23" s="83" t="s">
        <v>429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0</v>
      </c>
      <c r="I23" s="83">
        <v>-3.3208787019016042E-2</v>
      </c>
      <c r="J23" s="83">
        <v>-6.2091803331962556E-2</v>
      </c>
      <c r="K23" s="83">
        <v>-8.1907547876595765E-2</v>
      </c>
      <c r="L23" s="83">
        <v>-9.577018169188245E-2</v>
      </c>
      <c r="M23" s="83">
        <v>-0.10700150747170419</v>
      </c>
      <c r="N23" s="83">
        <v>-0.11715183823268607</v>
      </c>
      <c r="O23" s="83">
        <v>-0.12298719728066254</v>
      </c>
      <c r="P23" s="83">
        <v>-0.1261842066942484</v>
      </c>
      <c r="Q23" s="83">
        <v>-0.1283733109605279</v>
      </c>
      <c r="R23" s="83">
        <v>-0.12861975252685684</v>
      </c>
      <c r="S23" s="83">
        <v>-0.24714431566691447</v>
      </c>
      <c r="T23" s="83">
        <v>-0.43646433263295265</v>
      </c>
      <c r="U23" s="83">
        <v>-0.65222557787151225</v>
      </c>
      <c r="V23" s="83">
        <v>-0.86812192670912203</v>
      </c>
      <c r="W23" s="83">
        <v>-1.0693543524761695</v>
      </c>
      <c r="X23" s="83">
        <v>-1.2474304101150007</v>
      </c>
      <c r="Y23" s="83">
        <v>-1.3974396720786109</v>
      </c>
      <c r="Z23" s="83">
        <v>-1.5166780362515779</v>
      </c>
      <c r="AA23" s="83">
        <v>-1.603888972940297</v>
      </c>
      <c r="AB23" s="83">
        <v>-1.65880701419215</v>
      </c>
      <c r="AC23" s="83">
        <v>-1.6819364638019085</v>
      </c>
      <c r="AD23" s="83">
        <v>-1.6758626735834554</v>
      </c>
      <c r="AE23" s="83">
        <v>-1.645084244849162</v>
      </c>
      <c r="AF23" s="83">
        <v>-1.5942944792869715</v>
      </c>
      <c r="AG23" s="83">
        <v>-1.5281077488736576</v>
      </c>
      <c r="AH23" s="83">
        <v>-1.4508895691676236</v>
      </c>
      <c r="AI23" s="83">
        <v>-1.3666914560202124</v>
      </c>
      <c r="AJ23" s="83">
        <v>-1.2792782805159937</v>
      </c>
      <c r="AK23" s="83">
        <v>-1.1921646346326142</v>
      </c>
      <c r="AL23" s="83">
        <v>-1.1087079080657143</v>
      </c>
    </row>
    <row r="24" spans="1:38" s="83" customFormat="1">
      <c r="A24" s="83" t="s">
        <v>511</v>
      </c>
      <c r="B24" s="83" t="s">
        <v>430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0</v>
      </c>
      <c r="I24" s="83">
        <v>3.7840207230998581E-4</v>
      </c>
      <c r="J24" s="83">
        <v>-1.6524418470505295E-3</v>
      </c>
      <c r="K24" s="83">
        <v>-6.4201366032115431E-3</v>
      </c>
      <c r="L24" s="83">
        <v>-1.2775583719277972E-2</v>
      </c>
      <c r="M24" s="83">
        <v>-1.8863052489662639E-2</v>
      </c>
      <c r="N24" s="83">
        <v>-2.3833529201106558E-2</v>
      </c>
      <c r="O24" s="83">
        <v>-2.748992644742115E-2</v>
      </c>
      <c r="P24" s="83">
        <v>-2.9711070768071404E-2</v>
      </c>
      <c r="Q24" s="83">
        <v>-3.0959578716525295E-2</v>
      </c>
      <c r="R24" s="83">
        <v>-3.1820291432582221E-2</v>
      </c>
      <c r="S24" s="83">
        <v>-3.4237929429624357E-2</v>
      </c>
      <c r="T24" s="83">
        <v>-4.8448144520136099E-2</v>
      </c>
      <c r="U24" s="83">
        <v>-7.5652857583216215E-2</v>
      </c>
      <c r="V24" s="83">
        <v>-0.11207795911797414</v>
      </c>
      <c r="W24" s="83">
        <v>-0.15265005474983237</v>
      </c>
      <c r="X24" s="83">
        <v>-0.19278662098230931</v>
      </c>
      <c r="Y24" s="83">
        <v>-0.22898866405422572</v>
      </c>
      <c r="Z24" s="83">
        <v>-0.25885996297393438</v>
      </c>
      <c r="AA24" s="83">
        <v>-0.280905284708377</v>
      </c>
      <c r="AB24" s="83">
        <v>-0.29428379941251015</v>
      </c>
      <c r="AC24" s="83">
        <v>-0.29847086401019479</v>
      </c>
      <c r="AD24" s="83">
        <v>-0.29335270385430373</v>
      </c>
      <c r="AE24" s="83">
        <v>-0.27936164646205275</v>
      </c>
      <c r="AF24" s="83">
        <v>-0.25714704369728286</v>
      </c>
      <c r="AG24" s="83">
        <v>-0.22750042392424014</v>
      </c>
      <c r="AH24" s="83">
        <v>-0.19130132868123575</v>
      </c>
      <c r="AI24" s="83">
        <v>-0.14948167440181281</v>
      </c>
      <c r="AJ24" s="83">
        <v>-0.10300864069939475</v>
      </c>
      <c r="AK24" s="83">
        <v>-5.2880048862354381E-2</v>
      </c>
      <c r="AL24" s="83">
        <v>-1.3613480965663364E-4</v>
      </c>
    </row>
    <row r="25" spans="1:38" s="83" customFormat="1">
      <c r="A25" s="83" t="s">
        <v>510</v>
      </c>
      <c r="B25" s="83" t="s">
        <v>431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83">
        <v>2.7858440588769687E-2</v>
      </c>
      <c r="J25" s="83">
        <v>4.9263309430588695E-2</v>
      </c>
      <c r="K25" s="83">
        <v>6.1176157140320056E-2</v>
      </c>
      <c r="L25" s="83">
        <v>6.8084394494615952E-2</v>
      </c>
      <c r="M25" s="83">
        <v>7.2972560377866244E-2</v>
      </c>
      <c r="N25" s="83">
        <v>7.6943419438985042E-2</v>
      </c>
      <c r="O25" s="83">
        <v>7.8889924874614464E-2</v>
      </c>
      <c r="P25" s="83">
        <v>8.1106315132596349E-2</v>
      </c>
      <c r="Q25" s="83">
        <v>8.498000146840122E-2</v>
      </c>
      <c r="R25" s="83">
        <v>8.8725374241016661E-2</v>
      </c>
      <c r="S25" s="83">
        <v>0.19225826657444872</v>
      </c>
      <c r="T25" s="83">
        <v>0.3436672998065301</v>
      </c>
      <c r="U25" s="83">
        <v>0.50576976105612037</v>
      </c>
      <c r="V25" s="83">
        <v>0.65807824482805499</v>
      </c>
      <c r="W25" s="83">
        <v>0.78962865048180808</v>
      </c>
      <c r="X25" s="83">
        <v>0.89443325768768089</v>
      </c>
      <c r="Y25" s="83">
        <v>0.96920332844393009</v>
      </c>
      <c r="Z25" s="83">
        <v>1.0122280206587408</v>
      </c>
      <c r="AA25" s="83">
        <v>1.0227868648668061</v>
      </c>
      <c r="AB25" s="83">
        <v>1.0008389164052804</v>
      </c>
      <c r="AC25" s="83">
        <v>0.94679482608117094</v>
      </c>
      <c r="AD25" s="83">
        <v>0.86296881178504026</v>
      </c>
      <c r="AE25" s="83">
        <v>0.75375951358047111</v>
      </c>
      <c r="AF25" s="83">
        <v>0.62378227684759757</v>
      </c>
      <c r="AG25" s="83">
        <v>0.47760109952550189</v>
      </c>
      <c r="AH25" s="83">
        <v>0.3195165469352173</v>
      </c>
      <c r="AI25" s="83">
        <v>0.15346738610579655</v>
      </c>
      <c r="AJ25" s="83">
        <v>-1.6979080184601921E-2</v>
      </c>
      <c r="AK25" s="83">
        <v>-0.18866461841275742</v>
      </c>
      <c r="AL25" s="83">
        <v>-0.35884998150558212</v>
      </c>
    </row>
    <row r="26" spans="1:38">
      <c r="B26" t="s">
        <v>432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5"/>
  <sheetViews>
    <sheetView workbookViewId="0">
      <selection activeCell="D46" sqref="D46"/>
    </sheetView>
  </sheetViews>
  <sheetFormatPr baseColWidth="10" defaultColWidth="21" defaultRowHeight="15"/>
  <sheetData>
    <row r="1" spans="2:38" s="14" customFormat="1">
      <c r="B1" s="14" t="s">
        <v>381</v>
      </c>
      <c r="C1" s="14">
        <v>42005</v>
      </c>
      <c r="D1" s="14">
        <v>42370</v>
      </c>
      <c r="E1" s="14">
        <v>42736</v>
      </c>
      <c r="F1" s="14">
        <v>43101</v>
      </c>
      <c r="G1" s="14">
        <v>43466</v>
      </c>
      <c r="H1" s="14">
        <v>43831</v>
      </c>
      <c r="I1" s="14">
        <v>44197</v>
      </c>
      <c r="J1" s="14">
        <v>44562</v>
      </c>
      <c r="K1" s="14">
        <v>44927</v>
      </c>
      <c r="L1" s="14">
        <v>45292</v>
      </c>
      <c r="M1" s="14">
        <v>45658</v>
      </c>
      <c r="N1" s="14">
        <v>46023</v>
      </c>
      <c r="O1" s="14">
        <v>46388</v>
      </c>
      <c r="P1" s="14">
        <v>46753</v>
      </c>
      <c r="Q1" s="14">
        <v>47119</v>
      </c>
      <c r="R1" s="14">
        <v>47484</v>
      </c>
      <c r="S1" s="14">
        <v>47849</v>
      </c>
      <c r="T1" s="14">
        <v>48214</v>
      </c>
      <c r="U1" s="14">
        <v>48580</v>
      </c>
      <c r="V1" s="14">
        <v>48945</v>
      </c>
      <c r="W1" s="14">
        <v>49310</v>
      </c>
      <c r="X1" s="14">
        <v>49675</v>
      </c>
      <c r="Y1" s="14">
        <v>50041</v>
      </c>
      <c r="Z1" s="14">
        <v>50406</v>
      </c>
      <c r="AA1" s="14">
        <v>50771</v>
      </c>
      <c r="AB1" s="14">
        <v>51136</v>
      </c>
      <c r="AC1" s="14">
        <v>51502</v>
      </c>
      <c r="AD1" s="14">
        <v>51867</v>
      </c>
      <c r="AE1" s="14">
        <v>52232</v>
      </c>
      <c r="AF1" s="14">
        <v>52597</v>
      </c>
      <c r="AG1" s="14">
        <v>52963</v>
      </c>
      <c r="AH1" s="14">
        <v>53328</v>
      </c>
      <c r="AI1" s="14">
        <v>53693</v>
      </c>
      <c r="AJ1" s="14">
        <v>54058</v>
      </c>
      <c r="AK1" s="14">
        <v>54424</v>
      </c>
      <c r="AL1" s="14">
        <v>54789</v>
      </c>
    </row>
    <row r="2" spans="2:38">
      <c r="B2" t="s">
        <v>335</v>
      </c>
      <c r="C2">
        <v>1.9080010121296231E-2</v>
      </c>
      <c r="D2">
        <v>1.4162761706178584E-2</v>
      </c>
      <c r="E2">
        <v>1.4072518094283781E-2</v>
      </c>
      <c r="F2">
        <v>2.762731749476921E-2</v>
      </c>
      <c r="G2">
        <v>3.9453836110350027E-2</v>
      </c>
      <c r="H2">
        <v>4.0184134971636309E-2</v>
      </c>
      <c r="I2">
        <v>4.098947729498903E-2</v>
      </c>
      <c r="J2">
        <v>4.1776681241552094E-2</v>
      </c>
      <c r="K2">
        <v>4.2567329277671151E-2</v>
      </c>
      <c r="L2">
        <v>4.3361819382225164E-2</v>
      </c>
      <c r="M2">
        <v>4.4134959783853178E-2</v>
      </c>
      <c r="N2">
        <v>4.4879841370123907E-2</v>
      </c>
      <c r="O2">
        <v>4.565019973838913E-2</v>
      </c>
      <c r="P2">
        <v>4.6438946325604968E-2</v>
      </c>
      <c r="Q2">
        <v>4.725345675352588E-2</v>
      </c>
      <c r="R2">
        <v>4.812054586041703E-2</v>
      </c>
      <c r="S2">
        <v>5.0884607268625981E-2</v>
      </c>
      <c r="T2">
        <v>5.3562411641850938E-2</v>
      </c>
      <c r="U2">
        <v>5.5559154229509744E-2</v>
      </c>
      <c r="V2">
        <v>5.6992532612609059E-2</v>
      </c>
      <c r="W2">
        <v>5.7893381113011122E-2</v>
      </c>
      <c r="X2">
        <v>5.8266131338459592E-2</v>
      </c>
      <c r="Y2">
        <v>5.8101441204444049E-2</v>
      </c>
      <c r="Z2">
        <v>5.7385569041134232E-2</v>
      </c>
      <c r="AA2">
        <v>5.6106819912221884E-2</v>
      </c>
      <c r="AB2">
        <v>5.4258289715931385E-2</v>
      </c>
      <c r="AC2">
        <v>5.2776574285804845E-2</v>
      </c>
      <c r="AD2">
        <v>5.2095555134897609E-2</v>
      </c>
      <c r="AE2">
        <v>5.1490448263290745E-2</v>
      </c>
      <c r="AF2">
        <v>5.0961522557261052E-2</v>
      </c>
      <c r="AG2">
        <v>5.0509173852481437E-2</v>
      </c>
      <c r="AH2">
        <v>5.0132838966829407E-2</v>
      </c>
      <c r="AI2">
        <v>4.9831235209690794E-2</v>
      </c>
      <c r="AJ2">
        <v>4.9602630506242473E-2</v>
      </c>
      <c r="AK2">
        <v>4.9444501829692955E-2</v>
      </c>
      <c r="AL2">
        <v>4.9353022348619824E-2</v>
      </c>
    </row>
    <row r="3" spans="2:38">
      <c r="B3" t="s">
        <v>336</v>
      </c>
      <c r="C3">
        <v>4.0000000000000036E-2</v>
      </c>
      <c r="D3">
        <v>4.1916843999999953E-2</v>
      </c>
      <c r="E3">
        <v>4.2635444715010351E-2</v>
      </c>
      <c r="F3">
        <v>4.1579199529599764E-2</v>
      </c>
      <c r="G3">
        <v>4.1475619208662939E-2</v>
      </c>
      <c r="H3">
        <v>4.2393890612749008E-2</v>
      </c>
      <c r="I3">
        <v>4.1898827396354088E-2</v>
      </c>
      <c r="J3">
        <v>4.1996707480773443E-2</v>
      </c>
      <c r="K3">
        <v>4.2412738192464383E-2</v>
      </c>
      <c r="L3">
        <v>4.7160966987101594E-2</v>
      </c>
      <c r="M3">
        <v>5.119931418199597E-2</v>
      </c>
      <c r="N3">
        <v>5.2185324357419516E-2</v>
      </c>
      <c r="O3">
        <v>5.1834693885708605E-2</v>
      </c>
      <c r="P3">
        <v>5.0847873451890013E-2</v>
      </c>
      <c r="Q3">
        <v>4.9601157943414353E-2</v>
      </c>
      <c r="R3">
        <v>4.9004138222860316E-2</v>
      </c>
      <c r="S3">
        <v>4.8602884818095937E-2</v>
      </c>
      <c r="T3">
        <v>4.7528246969617438E-2</v>
      </c>
      <c r="U3">
        <v>4.7390931555114868E-2</v>
      </c>
      <c r="V3">
        <v>4.7682195074369105E-2</v>
      </c>
      <c r="W3">
        <v>4.8137390474950248E-2</v>
      </c>
      <c r="X3">
        <v>4.8645774660871721E-2</v>
      </c>
      <c r="Y3">
        <v>4.9138588031579999E-2</v>
      </c>
      <c r="Z3">
        <v>4.9579825001169198E-2</v>
      </c>
      <c r="AA3">
        <v>4.9942654077963056E-2</v>
      </c>
      <c r="AB3">
        <v>5.0201854511340738E-2</v>
      </c>
      <c r="AC3">
        <v>5.0215488993788027E-2</v>
      </c>
      <c r="AD3">
        <v>4.991936441471001E-2</v>
      </c>
      <c r="AE3">
        <v>4.9446472603063008E-2</v>
      </c>
      <c r="AF3">
        <v>4.8874441829898529E-2</v>
      </c>
      <c r="AG3">
        <v>4.8247590376316873E-2</v>
      </c>
      <c r="AH3">
        <v>4.7568732023029803E-2</v>
      </c>
      <c r="AI3">
        <v>4.6841588981223703E-2</v>
      </c>
      <c r="AJ3">
        <v>4.6099303915065448E-2</v>
      </c>
      <c r="AK3">
        <v>4.536665477039814E-2</v>
      </c>
      <c r="AL3">
        <v>4.4662688143476847E-2</v>
      </c>
    </row>
    <row r="4" spans="2:38">
      <c r="B4" t="s">
        <v>337</v>
      </c>
      <c r="C4">
        <v>0.15160094199999999</v>
      </c>
      <c r="D4">
        <v>0.15041882810000001</v>
      </c>
      <c r="E4">
        <v>0.14952242530000001</v>
      </c>
      <c r="F4">
        <v>0.14947340589999999</v>
      </c>
      <c r="G4">
        <v>0.1507258195</v>
      </c>
      <c r="H4">
        <v>0.14994156080000001</v>
      </c>
      <c r="I4">
        <v>0.1471554088</v>
      </c>
      <c r="J4">
        <v>0.14569728200000001</v>
      </c>
      <c r="K4">
        <v>0.14485304230000001</v>
      </c>
      <c r="L4">
        <v>0.14405443179999999</v>
      </c>
      <c r="M4">
        <v>0.14329051749999999</v>
      </c>
      <c r="N4">
        <v>0.14278170949999999</v>
      </c>
      <c r="O4">
        <v>0.14268888690000001</v>
      </c>
      <c r="P4">
        <v>0.14312653780000001</v>
      </c>
      <c r="Q4">
        <v>0.1440298565</v>
      </c>
      <c r="R4">
        <v>0.14523523529999999</v>
      </c>
      <c r="S4">
        <v>0.14637136040000001</v>
      </c>
      <c r="T4">
        <v>0.14721470210000001</v>
      </c>
      <c r="U4">
        <v>0.14783020429999999</v>
      </c>
      <c r="V4">
        <v>0.1482984966</v>
      </c>
      <c r="W4">
        <v>0.14868510679999999</v>
      </c>
      <c r="X4">
        <v>0.1490096192</v>
      </c>
      <c r="Y4">
        <v>0.14924102280000001</v>
      </c>
      <c r="Z4">
        <v>0.1493808747</v>
      </c>
      <c r="AA4">
        <v>0.14944514289999999</v>
      </c>
      <c r="AB4">
        <v>0.1494541284</v>
      </c>
      <c r="AC4">
        <v>0.1494403413</v>
      </c>
      <c r="AD4">
        <v>0.14944625119999999</v>
      </c>
      <c r="AE4">
        <v>0.149472202</v>
      </c>
      <c r="AF4">
        <v>0.14950951030000001</v>
      </c>
      <c r="AG4">
        <v>0.14954817749999999</v>
      </c>
      <c r="AH4">
        <v>0.14954457930000001</v>
      </c>
      <c r="AI4">
        <v>0.14947852589999999</v>
      </c>
      <c r="AJ4">
        <v>0.14938103019999999</v>
      </c>
      <c r="AK4">
        <v>0.14926662839999999</v>
      </c>
      <c r="AL4">
        <v>0.14914535879999999</v>
      </c>
    </row>
    <row r="5" spans="2:38">
      <c r="B5" t="s">
        <v>338</v>
      </c>
      <c r="C5">
        <v>0.55400000000000005</v>
      </c>
      <c r="D5">
        <v>0.5543351259</v>
      </c>
      <c r="E5">
        <v>0.55421796590000005</v>
      </c>
      <c r="F5">
        <v>0.55031878320000005</v>
      </c>
      <c r="G5">
        <v>0.54319054190000005</v>
      </c>
      <c r="H5">
        <v>0.53494423420000003</v>
      </c>
      <c r="I5">
        <v>0.53936399940000002</v>
      </c>
      <c r="J5">
        <v>0.55022243479999999</v>
      </c>
      <c r="K5">
        <v>0.56716815330000003</v>
      </c>
      <c r="L5">
        <v>0.58247478909999995</v>
      </c>
      <c r="M5">
        <v>0.59177214199999995</v>
      </c>
      <c r="N5">
        <v>0.59580958269999995</v>
      </c>
      <c r="O5">
        <v>0.59647900769999995</v>
      </c>
      <c r="P5">
        <v>0.59481509030000002</v>
      </c>
      <c r="Q5">
        <v>0.59190639909999998</v>
      </c>
      <c r="R5">
        <v>0.58821209949999997</v>
      </c>
      <c r="S5">
        <v>0.57373821619999998</v>
      </c>
      <c r="T5">
        <v>0.55083803689999999</v>
      </c>
      <c r="U5">
        <v>0.52088773700000002</v>
      </c>
      <c r="V5">
        <v>0.4849392635</v>
      </c>
      <c r="W5">
        <v>0.44388631020000002</v>
      </c>
      <c r="X5">
        <v>0.39852316570000001</v>
      </c>
      <c r="Y5">
        <v>0.34957953289999999</v>
      </c>
      <c r="Z5">
        <v>0.29773027320000001</v>
      </c>
      <c r="AA5">
        <v>0.2435939319</v>
      </c>
      <c r="AB5">
        <v>0.18772251540000001</v>
      </c>
      <c r="AC5">
        <v>0.1306082257</v>
      </c>
      <c r="AD5">
        <v>7.2802579399999998E-2</v>
      </c>
      <c r="AE5">
        <v>1.4789336599999999E-2</v>
      </c>
      <c r="AF5">
        <v>-4.3075398199999997E-2</v>
      </c>
      <c r="AG5">
        <v>-0.10050982479999999</v>
      </c>
      <c r="AH5">
        <v>-0.1572960481</v>
      </c>
      <c r="AI5">
        <v>-0.21326563849999999</v>
      </c>
      <c r="AJ5">
        <v>-0.26826834900000002</v>
      </c>
      <c r="AK5">
        <v>-0.322168909</v>
      </c>
      <c r="AL5">
        <v>-0.37484675309999999</v>
      </c>
    </row>
    <row r="6" spans="2:38">
      <c r="B6" t="s">
        <v>339</v>
      </c>
      <c r="C6">
        <v>-5.2271882699999996E-3</v>
      </c>
      <c r="D6">
        <v>-3.98491356E-3</v>
      </c>
      <c r="E6">
        <v>-3.90005443E-3</v>
      </c>
      <c r="F6">
        <v>-6.3851880799999997E-3</v>
      </c>
      <c r="G6">
        <v>-9.1362153900000007E-3</v>
      </c>
      <c r="H6">
        <v>-8.7754571999999996E-3</v>
      </c>
      <c r="I6">
        <v>-1.6504946E-2</v>
      </c>
      <c r="J6">
        <v>-2.3070349099999998E-2</v>
      </c>
      <c r="K6">
        <v>-3.0031483599999999E-2</v>
      </c>
      <c r="L6">
        <v>-3.2896798900000003E-2</v>
      </c>
      <c r="M6">
        <v>-3.2262437599999999E-2</v>
      </c>
      <c r="N6">
        <v>-3.0917189800000001E-2</v>
      </c>
      <c r="O6">
        <v>-2.93234338E-2</v>
      </c>
      <c r="P6">
        <v>-2.7409649099999999E-2</v>
      </c>
      <c r="Q6">
        <v>-2.5743543800000001E-2</v>
      </c>
      <c r="R6">
        <v>-2.4434825600000001E-2</v>
      </c>
      <c r="S6">
        <v>-1.5454459300000001E-2</v>
      </c>
      <c r="T6">
        <v>-7.3234000900000004E-3</v>
      </c>
      <c r="U6">
        <v>9.8668684300000004E-5</v>
      </c>
      <c r="V6">
        <v>7.0680828100000001E-3</v>
      </c>
      <c r="W6">
        <v>1.37278873E-2</v>
      </c>
      <c r="X6">
        <v>2.0133549800000001E-2</v>
      </c>
      <c r="Y6">
        <v>2.6293398499999999E-2</v>
      </c>
      <c r="Z6">
        <v>3.21711966E-2</v>
      </c>
      <c r="AA6">
        <v>3.7711020800000002E-2</v>
      </c>
      <c r="AB6">
        <v>4.2853830699999998E-2</v>
      </c>
      <c r="AC6">
        <v>4.7394979699999999E-2</v>
      </c>
      <c r="AD6">
        <v>5.1207233800000002E-2</v>
      </c>
      <c r="AE6">
        <v>5.4430245000000002E-2</v>
      </c>
      <c r="AF6">
        <v>5.7155731500000001E-2</v>
      </c>
      <c r="AG6">
        <v>5.9447405699999997E-2</v>
      </c>
      <c r="AH6">
        <v>6.1366690100000003E-2</v>
      </c>
      <c r="AI6">
        <v>6.2962041799999993E-2</v>
      </c>
      <c r="AJ6">
        <v>6.4261060100000003E-2</v>
      </c>
      <c r="AK6">
        <v>6.5293053899999995E-2</v>
      </c>
      <c r="AL6">
        <v>6.60888159E-2</v>
      </c>
    </row>
    <row r="7" spans="2:38">
      <c r="B7" t="s">
        <v>356</v>
      </c>
      <c r="C7">
        <v>-0.10862226329999999</v>
      </c>
      <c r="D7">
        <v>-0.1103421036</v>
      </c>
      <c r="E7">
        <v>-0.11112612569999999</v>
      </c>
      <c r="F7">
        <v>-0.1076016627</v>
      </c>
      <c r="G7">
        <v>-0.1030865005</v>
      </c>
      <c r="H7">
        <v>-0.101648323</v>
      </c>
      <c r="I7">
        <v>-0.1117891798</v>
      </c>
      <c r="J7">
        <v>-0.1232596961</v>
      </c>
      <c r="K7">
        <v>-0.1357857623</v>
      </c>
      <c r="L7">
        <v>-0.1445833346</v>
      </c>
      <c r="M7">
        <v>-0.14685110179999999</v>
      </c>
      <c r="N7">
        <v>-0.14386850449999999</v>
      </c>
      <c r="O7">
        <v>-0.13964304459999999</v>
      </c>
      <c r="P7">
        <v>-0.13665166940000001</v>
      </c>
      <c r="Q7">
        <v>-0.13623871730000001</v>
      </c>
      <c r="R7">
        <v>-0.1384847917</v>
      </c>
      <c r="S7">
        <v>-0.1335652554</v>
      </c>
      <c r="T7">
        <v>-0.12501300439999999</v>
      </c>
      <c r="U7">
        <v>-0.1157333723</v>
      </c>
      <c r="V7">
        <v>-0.106933005</v>
      </c>
      <c r="W7">
        <v>-9.90237115E-2</v>
      </c>
      <c r="X7">
        <v>-9.2089625300000005E-2</v>
      </c>
      <c r="Y7">
        <v>-8.6093860699999997E-2</v>
      </c>
      <c r="Z7">
        <v>-8.0961516299999994E-2</v>
      </c>
      <c r="AA7">
        <v>-7.6612519099999998E-2</v>
      </c>
      <c r="AB7">
        <v>-7.2974361900000007E-2</v>
      </c>
      <c r="AC7">
        <v>-6.9745297999999997E-2</v>
      </c>
      <c r="AD7">
        <v>-6.6694739599999997E-2</v>
      </c>
      <c r="AE7">
        <v>-6.3931817399999993E-2</v>
      </c>
      <c r="AF7">
        <v>-6.1487284500000003E-2</v>
      </c>
      <c r="AG7">
        <v>-5.9347346500000002E-2</v>
      </c>
      <c r="AH7">
        <v>-5.74846891E-2</v>
      </c>
      <c r="AI7">
        <v>-5.5871805300000001E-2</v>
      </c>
      <c r="AJ7">
        <v>-5.4478933600000001E-2</v>
      </c>
      <c r="AK7">
        <v>-5.32752846E-2</v>
      </c>
      <c r="AL7">
        <v>-5.2232125499999997E-2</v>
      </c>
    </row>
    <row r="8" spans="2:38">
      <c r="B8" t="s">
        <v>340</v>
      </c>
      <c r="C8">
        <v>23895.68173</v>
      </c>
      <c r="D8">
        <v>24338.60715</v>
      </c>
      <c r="E8">
        <v>24740.977080000001</v>
      </c>
      <c r="F8">
        <v>25335.44989</v>
      </c>
      <c r="G8">
        <v>26229.82532</v>
      </c>
      <c r="H8">
        <v>27316.607769999999</v>
      </c>
      <c r="I8">
        <v>28919.513279999999</v>
      </c>
      <c r="J8">
        <v>29996.034090000001</v>
      </c>
      <c r="K8">
        <v>30936.87959</v>
      </c>
      <c r="L8">
        <v>31736.92669</v>
      </c>
      <c r="M8">
        <v>32394.972580000001</v>
      </c>
      <c r="N8">
        <v>33235.495739999998</v>
      </c>
      <c r="O8">
        <v>34608.138229999997</v>
      </c>
      <c r="P8">
        <v>36667.852509999997</v>
      </c>
      <c r="Q8">
        <v>39477.857649999998</v>
      </c>
      <c r="R8">
        <v>42855.96473</v>
      </c>
      <c r="S8">
        <v>43522.867749999998</v>
      </c>
      <c r="T8">
        <v>43403.291530000002</v>
      </c>
      <c r="U8">
        <v>43114.004029999996</v>
      </c>
      <c r="V8">
        <v>42864.322319999999</v>
      </c>
      <c r="W8">
        <v>42709.089090000001</v>
      </c>
      <c r="X8">
        <v>42642.743620000001</v>
      </c>
      <c r="Y8">
        <v>42635.773979999998</v>
      </c>
      <c r="Z8">
        <v>42649.613669999999</v>
      </c>
      <c r="AA8">
        <v>42642.486109999998</v>
      </c>
      <c r="AB8">
        <v>42571.885340000001</v>
      </c>
      <c r="AC8">
        <v>42425.995640000001</v>
      </c>
      <c r="AD8">
        <v>42225.305619999999</v>
      </c>
      <c r="AE8">
        <v>41984.794139999998</v>
      </c>
      <c r="AF8">
        <v>41717.813920000001</v>
      </c>
      <c r="AG8">
        <v>41437.201090000002</v>
      </c>
      <c r="AH8">
        <v>41155.298069999997</v>
      </c>
      <c r="AI8">
        <v>40884.56452</v>
      </c>
      <c r="AJ8">
        <v>40638.509389999999</v>
      </c>
      <c r="AK8">
        <v>40431.951549999998</v>
      </c>
      <c r="AL8">
        <v>40281.766369999998</v>
      </c>
    </row>
    <row r="9" spans="2:38">
      <c r="B9" t="s">
        <v>341</v>
      </c>
      <c r="C9">
        <v>-1.08396732E-2</v>
      </c>
      <c r="D9">
        <v>-9.7261503199999998E-3</v>
      </c>
      <c r="E9">
        <v>-8.5565545499999996E-3</v>
      </c>
      <c r="F9">
        <v>-7.36964439E-3</v>
      </c>
      <c r="G9">
        <v>-6.2180499700000003E-3</v>
      </c>
      <c r="H9">
        <v>-5.1410245299999997E-3</v>
      </c>
      <c r="I9">
        <v>-1.5394507700000001E-2</v>
      </c>
      <c r="J9">
        <v>-2.5160472199999999E-2</v>
      </c>
      <c r="K9">
        <v>-3.5790364999999998E-2</v>
      </c>
      <c r="L9">
        <v>-4.13370744E-2</v>
      </c>
      <c r="M9">
        <v>-4.2246251899999997E-2</v>
      </c>
      <c r="N9">
        <v>-4.2195972999999998E-2</v>
      </c>
      <c r="O9">
        <v>-4.1980428100000002E-2</v>
      </c>
      <c r="P9">
        <v>-4.1666205999999997E-2</v>
      </c>
      <c r="Q9">
        <v>-4.1557522899999998E-2</v>
      </c>
      <c r="R9">
        <v>-4.1441868200000002E-2</v>
      </c>
      <c r="S9">
        <v>-3.7935804400000002E-2</v>
      </c>
      <c r="T9">
        <v>-3.4315493699999998E-2</v>
      </c>
      <c r="U9">
        <v>-3.0926352800000001E-2</v>
      </c>
      <c r="V9">
        <v>-2.7838927400000001E-2</v>
      </c>
      <c r="W9">
        <v>-2.5052915299999999E-2</v>
      </c>
      <c r="X9">
        <v>-2.2548173599999999E-2</v>
      </c>
      <c r="Y9">
        <v>-2.0300365099999999E-2</v>
      </c>
      <c r="Z9">
        <v>-1.8285324400000001E-2</v>
      </c>
      <c r="AA9">
        <v>-1.6480578900000001E-2</v>
      </c>
      <c r="AB9">
        <v>-1.48657844E-2</v>
      </c>
      <c r="AC9">
        <v>-1.34199822E-2</v>
      </c>
      <c r="AD9">
        <v>-1.2126079E-2</v>
      </c>
      <c r="AE9">
        <v>-1.09718044E-2</v>
      </c>
      <c r="AF9">
        <v>-9.9436795799999998E-3</v>
      </c>
      <c r="AG9">
        <v>-9.0285242000000005E-3</v>
      </c>
      <c r="AH9">
        <v>-8.2142585300000008E-3</v>
      </c>
      <c r="AI9">
        <v>-7.4899166100000003E-3</v>
      </c>
      <c r="AJ9">
        <v>-6.8453830899999997E-3</v>
      </c>
      <c r="AK9">
        <v>-6.2715384100000002E-3</v>
      </c>
      <c r="AL9">
        <v>-5.7602894200000001E-3</v>
      </c>
    </row>
    <row r="10" spans="2:38">
      <c r="B10" t="s">
        <v>342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80.323368270000003</v>
      </c>
      <c r="J10">
        <v>116.02480749999999</v>
      </c>
      <c r="K10">
        <v>145.143641</v>
      </c>
      <c r="L10">
        <v>175.2486902</v>
      </c>
      <c r="M10">
        <v>210.2120079</v>
      </c>
      <c r="N10">
        <v>241.2091427</v>
      </c>
      <c r="O10">
        <v>249.4682147</v>
      </c>
      <c r="P10">
        <v>260.55195739999999</v>
      </c>
      <c r="Q10">
        <v>275.02918510000001</v>
      </c>
      <c r="R10">
        <v>292.3952721</v>
      </c>
      <c r="S10">
        <v>847.41820659999996</v>
      </c>
      <c r="T10">
        <v>1405.590942</v>
      </c>
      <c r="U10">
        <v>1966.016568</v>
      </c>
      <c r="V10">
        <v>2531.1865830000002</v>
      </c>
      <c r="W10">
        <v>3103.4652390000001</v>
      </c>
      <c r="X10">
        <v>3684.0743889999999</v>
      </c>
      <c r="Y10">
        <v>4272.7361840000003</v>
      </c>
      <c r="Z10">
        <v>4867.6074630000003</v>
      </c>
      <c r="AA10">
        <v>5465.3190670000004</v>
      </c>
      <c r="AB10">
        <v>6061.0609100000001</v>
      </c>
      <c r="AC10">
        <v>6652.3391949999996</v>
      </c>
      <c r="AD10">
        <v>7240.067642</v>
      </c>
      <c r="AE10">
        <v>7824.5514439999997</v>
      </c>
      <c r="AF10">
        <v>8406.2582700000003</v>
      </c>
      <c r="AG10">
        <v>8985.9675549999993</v>
      </c>
      <c r="AH10">
        <v>9564.6760680000007</v>
      </c>
      <c r="AI10">
        <v>10143.542810000001</v>
      </c>
      <c r="AJ10">
        <v>10723.89532</v>
      </c>
      <c r="AK10">
        <v>11307.16043</v>
      </c>
      <c r="AL10">
        <v>11894.80409</v>
      </c>
    </row>
    <row r="11" spans="2:38">
      <c r="B11" t="s">
        <v>343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18.847225259999998</v>
      </c>
      <c r="J11">
        <v>24.7198171</v>
      </c>
      <c r="K11">
        <v>26.64979817</v>
      </c>
      <c r="L11">
        <v>27.999282669999999</v>
      </c>
      <c r="M11">
        <v>30.789437700000001</v>
      </c>
      <c r="N11">
        <v>34.637776879999997</v>
      </c>
      <c r="O11">
        <v>37.604427139999999</v>
      </c>
      <c r="P11">
        <v>43.237086580000003</v>
      </c>
      <c r="Q11">
        <v>51.502424230000003</v>
      </c>
      <c r="R11">
        <v>61.473067200000003</v>
      </c>
      <c r="S11">
        <v>181.53174920000001</v>
      </c>
      <c r="T11">
        <v>293.75652589999999</v>
      </c>
      <c r="U11">
        <v>396.12010350000003</v>
      </c>
      <c r="V11">
        <v>492.31914669999998</v>
      </c>
      <c r="W11">
        <v>585.99003430000005</v>
      </c>
      <c r="X11">
        <v>679.35669159999998</v>
      </c>
      <c r="Y11">
        <v>773.11737019999998</v>
      </c>
      <c r="Z11">
        <v>866.56640130000005</v>
      </c>
      <c r="AA11">
        <v>957.67219460000001</v>
      </c>
      <c r="AB11">
        <v>1043.115802</v>
      </c>
      <c r="AC11">
        <v>1120.097634</v>
      </c>
      <c r="AD11">
        <v>1187.924546</v>
      </c>
      <c r="AE11">
        <v>1246.5742849999999</v>
      </c>
      <c r="AF11">
        <v>1296.423894</v>
      </c>
      <c r="AG11">
        <v>1338.2530240000001</v>
      </c>
      <c r="AH11">
        <v>1373.3013149999999</v>
      </c>
      <c r="AI11">
        <v>1403.442595</v>
      </c>
      <c r="AJ11">
        <v>1431.445399</v>
      </c>
      <c r="AK11">
        <v>1461.1914750000001</v>
      </c>
      <c r="AL11">
        <v>1498.055965</v>
      </c>
    </row>
    <row r="12" spans="2:38">
      <c r="B12" t="s">
        <v>433</v>
      </c>
      <c r="C12">
        <v>11162.7</v>
      </c>
      <c r="D12">
        <v>11285.479928985218</v>
      </c>
      <c r="E12">
        <v>11407.308789944855</v>
      </c>
      <c r="F12">
        <v>11551.400000000005</v>
      </c>
      <c r="G12">
        <v>11770.879048631108</v>
      </c>
      <c r="H12">
        <v>11980.000000000002</v>
      </c>
      <c r="I12">
        <v>12112.666077942677</v>
      </c>
      <c r="J12">
        <v>12231.921597460443</v>
      </c>
      <c r="K12">
        <v>12340.572678531133</v>
      </c>
      <c r="L12">
        <v>12441.572796400471</v>
      </c>
      <c r="M12">
        <v>12538.000000000002</v>
      </c>
      <c r="N12">
        <v>12628.644100495194</v>
      </c>
      <c r="O12">
        <v>12711.151205467122</v>
      </c>
      <c r="P12">
        <v>12787.011181071741</v>
      </c>
      <c r="Q12">
        <v>12857.76551901148</v>
      </c>
      <c r="R12">
        <v>12924.999999999991</v>
      </c>
      <c r="S12">
        <v>12987.339807683369</v>
      </c>
      <c r="T12">
        <v>13043.583600741978</v>
      </c>
      <c r="U12">
        <v>13095.639361843481</v>
      </c>
      <c r="V12">
        <v>13145.452294799103</v>
      </c>
      <c r="W12">
        <v>13194.999999999993</v>
      </c>
      <c r="X12">
        <v>13245.256873359665</v>
      </c>
      <c r="Y12">
        <v>13294.882810161</v>
      </c>
      <c r="Z12">
        <v>13342.390167174399</v>
      </c>
      <c r="AA12">
        <v>13386.270942865531</v>
      </c>
      <c r="AB12">
        <v>13424.999999999995</v>
      </c>
      <c r="AC12">
        <v>13457.692573482454</v>
      </c>
      <c r="AD12">
        <v>13485.300623348387</v>
      </c>
      <c r="AE12">
        <v>13509.056174170144</v>
      </c>
      <c r="AF12">
        <v>13530.204274765883</v>
      </c>
      <c r="AG12">
        <v>13550.000000000007</v>
      </c>
      <c r="AH12">
        <v>13567.99063821655</v>
      </c>
      <c r="AI12">
        <v>13583.321820167159</v>
      </c>
      <c r="AJ12">
        <v>13596.655892654555</v>
      </c>
      <c r="AK12">
        <v>13608.658946862013</v>
      </c>
      <c r="AL12">
        <v>13620</v>
      </c>
    </row>
    <row r="13" spans="2:38">
      <c r="B13" t="s">
        <v>447</v>
      </c>
      <c r="C13">
        <v>6.3E-3</v>
      </c>
      <c r="D13">
        <v>3.1358993400000001E-3</v>
      </c>
      <c r="E13">
        <v>3.2642909899999999E-3</v>
      </c>
      <c r="F13">
        <v>1.4863808100000001E-2</v>
      </c>
      <c r="G13">
        <v>2.0186653200000002E-2</v>
      </c>
      <c r="H13">
        <v>2.2220667199999999E-2</v>
      </c>
      <c r="I13">
        <v>2.9807047499999999E-2</v>
      </c>
      <c r="J13">
        <v>3.1899952199999998E-2</v>
      </c>
      <c r="K13">
        <v>3.37444784E-2</v>
      </c>
      <c r="L13">
        <v>3.5339279899999999E-2</v>
      </c>
      <c r="M13">
        <v>3.6683191400000002E-2</v>
      </c>
      <c r="N13">
        <v>3.8136585100000002E-2</v>
      </c>
      <c r="O13">
        <v>3.9791477800000002E-2</v>
      </c>
      <c r="P13">
        <v>4.1332098400000003E-2</v>
      </c>
      <c r="Q13">
        <v>4.2757931700000001E-2</v>
      </c>
      <c r="R13">
        <v>4.4068499999999997E-2</v>
      </c>
      <c r="S13">
        <v>4.6539746399999998E-2</v>
      </c>
      <c r="T13">
        <v>4.9765381999999997E-2</v>
      </c>
      <c r="U13">
        <v>5.2259430400000001E-2</v>
      </c>
      <c r="V13">
        <v>5.4016636700000002E-2</v>
      </c>
      <c r="W13">
        <v>5.5033293400000002E-2</v>
      </c>
      <c r="X13">
        <v>5.5389613900000002E-2</v>
      </c>
      <c r="Y13">
        <v>5.5269793499999997E-2</v>
      </c>
      <c r="Z13">
        <v>5.46840746E-2</v>
      </c>
      <c r="AA13">
        <v>5.3633233099999997E-2</v>
      </c>
      <c r="AB13">
        <v>5.2118659900000003E-2</v>
      </c>
      <c r="AC13">
        <v>5.1027060899999997E-2</v>
      </c>
      <c r="AD13">
        <v>5.0658041000000001E-2</v>
      </c>
      <c r="AE13">
        <v>5.0276565299999999E-2</v>
      </c>
      <c r="AF13">
        <v>4.9882647400000001E-2</v>
      </c>
      <c r="AG13">
        <v>4.9476301399999999E-2</v>
      </c>
      <c r="AH13">
        <v>4.9190218199999997E-2</v>
      </c>
      <c r="AI13">
        <v>4.9055183799999999E-2</v>
      </c>
      <c r="AJ13">
        <v>4.8953919399999997E-2</v>
      </c>
      <c r="AK13">
        <v>4.8886415199999998E-2</v>
      </c>
      <c r="AL13">
        <v>4.8852664699999999E-2</v>
      </c>
    </row>
    <row r="14" spans="2:38">
      <c r="B14" t="s">
        <v>448</v>
      </c>
      <c r="C14">
        <v>84688.900009999998</v>
      </c>
      <c r="D14">
        <v>85888.328720000005</v>
      </c>
      <c r="E14">
        <v>87096.993780000004</v>
      </c>
      <c r="F14">
        <v>89503.250079999998</v>
      </c>
      <c r="G14">
        <v>93034.496639999998</v>
      </c>
      <c r="H14">
        <v>96773.007410000006</v>
      </c>
      <c r="I14">
        <v>100739.68240000001</v>
      </c>
      <c r="J14">
        <v>104948.25199999999</v>
      </c>
      <c r="K14">
        <v>109415.6188</v>
      </c>
      <c r="L14">
        <v>114160.0791</v>
      </c>
      <c r="M14">
        <v>119198.52959999999</v>
      </c>
      <c r="N14">
        <v>124548.1407</v>
      </c>
      <c r="O14">
        <v>130233.7882</v>
      </c>
      <c r="P14">
        <v>136281.70809999999</v>
      </c>
      <c r="Q14">
        <v>142721.48989999999</v>
      </c>
      <c r="R14">
        <v>149589.3259</v>
      </c>
      <c r="S14">
        <v>157201.12</v>
      </c>
      <c r="T14">
        <v>165621.1911</v>
      </c>
      <c r="U14">
        <v>174822.9644</v>
      </c>
      <c r="V14">
        <v>184786.56789999999</v>
      </c>
      <c r="W14">
        <v>195484.4871</v>
      </c>
      <c r="X14">
        <v>206874.61189999999</v>
      </c>
      <c r="Y14">
        <v>218894.32500000001</v>
      </c>
      <c r="Z14">
        <v>231455.7004</v>
      </c>
      <c r="AA14">
        <v>244441.9437</v>
      </c>
      <c r="AB14">
        <v>257704.9455</v>
      </c>
      <c r="AC14">
        <v>271305.72970000003</v>
      </c>
      <c r="AD14">
        <v>285439.55229999998</v>
      </c>
      <c r="AE14">
        <v>300136.96279999998</v>
      </c>
      <c r="AF14">
        <v>315432.39939999999</v>
      </c>
      <c r="AG14">
        <v>331364.62929999997</v>
      </c>
      <c r="AH14">
        <v>347976.87890000001</v>
      </c>
      <c r="AI14">
        <v>365316.99660000001</v>
      </c>
      <c r="AJ14">
        <v>383437.68060000002</v>
      </c>
      <c r="AK14">
        <v>402396.56569999998</v>
      </c>
      <c r="AL14">
        <v>422256.05239999999</v>
      </c>
    </row>
    <row r="15" spans="2:38">
      <c r="B15" t="s">
        <v>449</v>
      </c>
      <c r="C15">
        <v>1</v>
      </c>
      <c r="D15">
        <v>1.041916844</v>
      </c>
      <c r="E15">
        <v>1.0863394319999999</v>
      </c>
      <c r="F15">
        <v>1.131508556</v>
      </c>
      <c r="G15">
        <v>1.1784385740000001</v>
      </c>
      <c r="H15">
        <v>1.22839717</v>
      </c>
      <c r="I15">
        <v>1.279865571</v>
      </c>
      <c r="J15">
        <v>1.333615711</v>
      </c>
      <c r="K15">
        <v>1.3901780050000001</v>
      </c>
      <c r="L15">
        <v>1.455740144</v>
      </c>
      <c r="M15">
        <v>1.5302730410000001</v>
      </c>
      <c r="N15">
        <v>1.610130836</v>
      </c>
      <c r="O15">
        <v>1.6935914750000001</v>
      </c>
      <c r="P15">
        <v>1.7797069999999999</v>
      </c>
      <c r="Q15">
        <v>1.867982528</v>
      </c>
      <c r="R15">
        <v>1.959521402</v>
      </c>
      <c r="S15">
        <v>2.0547597949999998</v>
      </c>
      <c r="T15">
        <v>2.1524189260000002</v>
      </c>
      <c r="U15">
        <v>2.2544240640000002</v>
      </c>
      <c r="V15">
        <v>2.361919952</v>
      </c>
      <c r="W15">
        <v>2.4756166149999999</v>
      </c>
      <c r="X15">
        <v>2.5960449030000001</v>
      </c>
      <c r="Y15">
        <v>2.7236108840000002</v>
      </c>
      <c r="Z15">
        <v>2.8586470350000002</v>
      </c>
      <c r="AA15">
        <v>3.0014154550000001</v>
      </c>
      <c r="AB15">
        <v>3.1520920769999998</v>
      </c>
      <c r="AC15">
        <v>3.310375922</v>
      </c>
      <c r="AD15">
        <v>3.4756277839999998</v>
      </c>
      <c r="AE15">
        <v>3.6474853180000002</v>
      </c>
      <c r="AF15">
        <v>3.8257541270000002</v>
      </c>
      <c r="AG15">
        <v>4.0103375449999996</v>
      </c>
      <c r="AH15">
        <v>4.2011042170000001</v>
      </c>
      <c r="AI15">
        <v>4.3978906139999996</v>
      </c>
      <c r="AJ15">
        <v>4.6006303099999997</v>
      </c>
      <c r="AK15">
        <v>4.8093455169999997</v>
      </c>
      <c r="AL15">
        <v>5.0241438159999996</v>
      </c>
    </row>
    <row r="16" spans="2:38">
      <c r="B16" t="s">
        <v>436</v>
      </c>
      <c r="C16">
        <v>1</v>
      </c>
      <c r="D16">
        <v>1.04</v>
      </c>
      <c r="E16">
        <v>1.0815999999999999</v>
      </c>
      <c r="F16">
        <v>1.1248640000000001</v>
      </c>
      <c r="G16">
        <v>1.16985856</v>
      </c>
      <c r="H16">
        <v>1.2166529023999999</v>
      </c>
      <c r="I16">
        <v>1.4366383693596434</v>
      </c>
      <c r="J16">
        <v>1.7377832507485611</v>
      </c>
      <c r="K16">
        <v>2.103754548139571</v>
      </c>
      <c r="L16">
        <v>2.4901744789838207</v>
      </c>
      <c r="M16">
        <v>2.8156824312685713</v>
      </c>
      <c r="N16">
        <v>3.004975067264045</v>
      </c>
      <c r="O16">
        <v>3.0742942131730908</v>
      </c>
      <c r="P16">
        <v>3.0698782125598711</v>
      </c>
      <c r="Q16">
        <v>3.0464344763136451</v>
      </c>
      <c r="R16">
        <v>3.0590130117485712</v>
      </c>
      <c r="S16">
        <v>3.1049611826911367</v>
      </c>
      <c r="T16">
        <v>3.1461245539738414</v>
      </c>
      <c r="U16">
        <v>3.1845916608729961</v>
      </c>
      <c r="V16">
        <v>3.2225741359229412</v>
      </c>
      <c r="W16">
        <v>3.2623955881801696</v>
      </c>
      <c r="X16">
        <v>3.3064966226789436</v>
      </c>
      <c r="Y16">
        <v>3.3574574863688529</v>
      </c>
      <c r="Z16">
        <v>3.4180401138404664</v>
      </c>
      <c r="AA16">
        <v>3.4912520266770435</v>
      </c>
      <c r="AB16">
        <v>3.5804356842057139</v>
      </c>
      <c r="AC16">
        <v>3.6864608044821043</v>
      </c>
      <c r="AD16">
        <v>3.807676809425486</v>
      </c>
      <c r="AE16">
        <v>3.9439761792746468</v>
      </c>
      <c r="AF16">
        <v>4.0952391216795787</v>
      </c>
      <c r="AG16">
        <v>4.2612994798387493</v>
      </c>
      <c r="AH16">
        <v>4.4419093374862113</v>
      </c>
      <c r="AI16">
        <v>4.6367021208131929</v>
      </c>
      <c r="AJ16">
        <v>4.8451542402036978</v>
      </c>
      <c r="AK16">
        <v>5.0665455823647543</v>
      </c>
      <c r="AL16">
        <v>5.2999194590632115</v>
      </c>
    </row>
    <row r="17" spans="1:38">
      <c r="B17" t="s">
        <v>450</v>
      </c>
      <c r="C17">
        <v>5285.7500440000003</v>
      </c>
      <c r="D17">
        <v>5293.4853899999998</v>
      </c>
      <c r="E17">
        <v>5277.6542060000002</v>
      </c>
      <c r="F17">
        <v>5299.6476629999997</v>
      </c>
      <c r="G17">
        <v>5405.3688700000002</v>
      </c>
      <c r="H17">
        <v>5595.4104799999996</v>
      </c>
      <c r="I17">
        <v>5969.9794940000002</v>
      </c>
      <c r="J17">
        <v>5731.4094590000004</v>
      </c>
      <c r="K17">
        <v>5232.3724910000001</v>
      </c>
      <c r="L17">
        <v>4775.5897430000005</v>
      </c>
      <c r="M17">
        <v>4525.4989249999999</v>
      </c>
      <c r="N17">
        <v>4564.4934050000002</v>
      </c>
      <c r="O17">
        <v>4955.4323379999996</v>
      </c>
      <c r="P17">
        <v>5697.6923550000001</v>
      </c>
      <c r="Q17">
        <v>6786.8811720000003</v>
      </c>
      <c r="R17">
        <v>8100.7915370000001</v>
      </c>
      <c r="S17">
        <v>8352.6350509999993</v>
      </c>
      <c r="T17">
        <v>8164.7052780000004</v>
      </c>
      <c r="U17">
        <v>7872.1286659999996</v>
      </c>
      <c r="V17">
        <v>7603.4267630000004</v>
      </c>
      <c r="W17">
        <v>7392.8410059999997</v>
      </c>
      <c r="X17">
        <v>7238.0803130000004</v>
      </c>
      <c r="Y17">
        <v>7123.7441289999997</v>
      </c>
      <c r="Z17">
        <v>7030.1844060000003</v>
      </c>
      <c r="AA17">
        <v>6936.4392900000003</v>
      </c>
      <c r="AB17">
        <v>6821.2122230000004</v>
      </c>
      <c r="AC17">
        <v>6673.858115</v>
      </c>
      <c r="AD17">
        <v>6498.7628219999997</v>
      </c>
      <c r="AE17">
        <v>6302.4024499999996</v>
      </c>
      <c r="AF17">
        <v>6091.313169</v>
      </c>
      <c r="AG17">
        <v>5872.0704560000004</v>
      </c>
      <c r="AH17">
        <v>5651.5012930000003</v>
      </c>
      <c r="AI17">
        <v>5437.2769870000002</v>
      </c>
      <c r="AJ17">
        <v>5238.6272660000004</v>
      </c>
      <c r="AK17">
        <v>5066.6857040000004</v>
      </c>
      <c r="AL17">
        <v>4935.2666280000003</v>
      </c>
    </row>
    <row r="18" spans="1:38">
      <c r="B18" t="s">
        <v>451</v>
      </c>
      <c r="C18">
        <v>18609.931690000001</v>
      </c>
      <c r="D18">
        <v>19045.121760000002</v>
      </c>
      <c r="E18">
        <v>19463.32287</v>
      </c>
      <c r="F18">
        <v>20035.802220000001</v>
      </c>
      <c r="G18">
        <v>20824.456450000001</v>
      </c>
      <c r="H18">
        <v>21721.19729</v>
      </c>
      <c r="I18">
        <v>22949.533790000001</v>
      </c>
      <c r="J18">
        <v>24264.624629999998</v>
      </c>
      <c r="K18">
        <v>25704.507099999999</v>
      </c>
      <c r="L18">
        <v>26961.336950000001</v>
      </c>
      <c r="M18">
        <v>27869.47365</v>
      </c>
      <c r="N18">
        <v>28671.002339999999</v>
      </c>
      <c r="O18">
        <v>29652.705890000001</v>
      </c>
      <c r="P18">
        <v>30970.160159999999</v>
      </c>
      <c r="Q18">
        <v>32690.976480000001</v>
      </c>
      <c r="R18">
        <v>34755.173199999997</v>
      </c>
      <c r="S18">
        <v>35170.2327</v>
      </c>
      <c r="T18">
        <v>35238.586259999996</v>
      </c>
      <c r="U18">
        <v>35241.875359999998</v>
      </c>
      <c r="V18">
        <v>35260.895550000001</v>
      </c>
      <c r="W18">
        <v>35316.248079999998</v>
      </c>
      <c r="X18">
        <v>35404.6633</v>
      </c>
      <c r="Y18">
        <v>35512.029860000002</v>
      </c>
      <c r="Z18">
        <v>35619.429259999997</v>
      </c>
      <c r="AA18">
        <v>35706.046820000003</v>
      </c>
      <c r="AB18">
        <v>35750.673119999999</v>
      </c>
      <c r="AC18">
        <v>35752.137519999997</v>
      </c>
      <c r="AD18">
        <v>35726.542800000003</v>
      </c>
      <c r="AE18">
        <v>35682.391689999997</v>
      </c>
      <c r="AF18">
        <v>35626.500749999999</v>
      </c>
      <c r="AG18">
        <v>35565.130640000003</v>
      </c>
      <c r="AH18">
        <v>35503.796779999997</v>
      </c>
      <c r="AI18">
        <v>35447.287530000001</v>
      </c>
      <c r="AJ18">
        <v>35399.882120000002</v>
      </c>
      <c r="AK18">
        <v>35365.265850000003</v>
      </c>
      <c r="AL18">
        <v>35346.499739999999</v>
      </c>
    </row>
    <row r="19" spans="1:38">
      <c r="B19" t="s">
        <v>437</v>
      </c>
      <c r="C19">
        <v>-9.9999999999999797E-11</v>
      </c>
      <c r="D19">
        <v>-1.0399999999999899E-10</v>
      </c>
      <c r="E19">
        <v>-1.08159999999999E-10</v>
      </c>
      <c r="F19">
        <v>-1.12486399999999E-10</v>
      </c>
      <c r="G19">
        <v>-1.1698585599999901E-10</v>
      </c>
      <c r="H19">
        <v>-1.21665290239999E-10</v>
      </c>
      <c r="I19">
        <v>-7.1221454301277701E-3</v>
      </c>
      <c r="J19">
        <v>-1.9684199729596799E-2</v>
      </c>
      <c r="K19">
        <v>-3.4183341932044697E-2</v>
      </c>
      <c r="L19">
        <v>-4.8892651116666998E-2</v>
      </c>
      <c r="M19">
        <v>-5.96566919104599E-2</v>
      </c>
      <c r="N19">
        <v>-6.1046890570736097E-2</v>
      </c>
      <c r="O19">
        <v>-5.88559194924917E-2</v>
      </c>
      <c r="P19">
        <v>-5.3663069979325101E-2</v>
      </c>
      <c r="Q19">
        <v>-4.8725079602807198E-2</v>
      </c>
      <c r="R19">
        <v>-4.3479958935571397E-2</v>
      </c>
      <c r="S19">
        <v>-4.3479958935571397E-2</v>
      </c>
      <c r="T19">
        <v>-4.3479958935571397E-2</v>
      </c>
      <c r="U19">
        <v>-4.3479958935571397E-2</v>
      </c>
      <c r="V19">
        <v>-4.3479958935571397E-2</v>
      </c>
      <c r="W19">
        <v>-4.3479958935571397E-2</v>
      </c>
      <c r="X19">
        <v>-4.3479958935571397E-2</v>
      </c>
      <c r="Y19">
        <v>-4.3479958935571397E-2</v>
      </c>
      <c r="Z19">
        <v>-4.3479958935571397E-2</v>
      </c>
      <c r="AA19">
        <v>-4.3479958935571397E-2</v>
      </c>
      <c r="AB19">
        <v>-4.3479958935571397E-2</v>
      </c>
      <c r="AC19">
        <v>-4.3479958935571397E-2</v>
      </c>
      <c r="AD19">
        <v>-4.3479958935571397E-2</v>
      </c>
      <c r="AE19">
        <v>-4.3479958935571397E-2</v>
      </c>
      <c r="AF19">
        <v>-4.3479958935571397E-2</v>
      </c>
      <c r="AG19">
        <v>-4.3479958935571397E-2</v>
      </c>
      <c r="AH19">
        <v>-4.3479958935571397E-2</v>
      </c>
      <c r="AI19">
        <v>-4.3479958935571397E-2</v>
      </c>
      <c r="AJ19">
        <v>-4.3479958935571397E-2</v>
      </c>
      <c r="AK19">
        <v>-4.3479958935571397E-2</v>
      </c>
      <c r="AL19">
        <v>-4.3479958935571397E-2</v>
      </c>
    </row>
    <row r="20" spans="1:38">
      <c r="B20" t="s">
        <v>438</v>
      </c>
      <c r="C20">
        <v>-3.2781502856806699E-2</v>
      </c>
      <c r="D20">
        <v>-8.6998061302454799E-2</v>
      </c>
      <c r="E20">
        <v>-0.14121461974810301</v>
      </c>
      <c r="F20">
        <v>-0.195431178193751</v>
      </c>
      <c r="G20">
        <v>-0.24964773663939899</v>
      </c>
      <c r="H20">
        <v>-0.30386429508504698</v>
      </c>
      <c r="I20">
        <v>-0.74505566006727397</v>
      </c>
      <c r="J20">
        <v>-0.93085251336835595</v>
      </c>
      <c r="K20">
        <v>-1.1569994520431099</v>
      </c>
      <c r="L20">
        <v>-1.3997442046662201</v>
      </c>
      <c r="M20">
        <v>-1.6197610598908601</v>
      </c>
      <c r="N20">
        <v>-1.7746990089308701</v>
      </c>
      <c r="O20">
        <v>-1.90051775400894</v>
      </c>
      <c r="P20">
        <v>-1.98954837062736</v>
      </c>
      <c r="Q20">
        <v>-2.0681371923274599</v>
      </c>
      <c r="R20">
        <v>-2.1393350435870402</v>
      </c>
      <c r="S20">
        <v>-2.1393350435870402</v>
      </c>
      <c r="T20">
        <v>-2.1393350435870402</v>
      </c>
      <c r="U20">
        <v>-2.1393350435870402</v>
      </c>
      <c r="V20">
        <v>-2.1393350435870402</v>
      </c>
      <c r="W20">
        <v>-2.1393350435870402</v>
      </c>
      <c r="X20">
        <v>-2.1393350435870402</v>
      </c>
      <c r="Y20">
        <v>-2.1393350435870402</v>
      </c>
      <c r="Z20">
        <v>-2.1393350435870402</v>
      </c>
      <c r="AA20">
        <v>-2.1393350435870402</v>
      </c>
      <c r="AB20">
        <v>-2.1393350435870402</v>
      </c>
      <c r="AC20">
        <v>-2.1393350435870402</v>
      </c>
      <c r="AD20">
        <v>-2.1393350435870402</v>
      </c>
      <c r="AE20">
        <v>-2.1393350435870402</v>
      </c>
      <c r="AF20">
        <v>-2.1393350435870402</v>
      </c>
      <c r="AG20">
        <v>-2.1393350435870402</v>
      </c>
      <c r="AH20">
        <v>-2.1393350435870402</v>
      </c>
      <c r="AI20">
        <v>-2.1393350435870402</v>
      </c>
      <c r="AJ20">
        <v>-2.1393350435870402</v>
      </c>
      <c r="AK20">
        <v>-2.1393350435870402</v>
      </c>
      <c r="AL20">
        <v>-2.1393350435870402</v>
      </c>
    </row>
    <row r="21" spans="1:38">
      <c r="B21" t="s">
        <v>439</v>
      </c>
      <c r="C21">
        <v>-9.5027064857459403E-2</v>
      </c>
      <c r="D21">
        <v>-7.6526387407766197E-2</v>
      </c>
      <c r="E21">
        <v>-5.8025709958073102E-2</v>
      </c>
      <c r="F21">
        <v>-3.9525032508379999E-2</v>
      </c>
      <c r="G21">
        <v>-2.10243550586868E-2</v>
      </c>
      <c r="H21">
        <v>-2.5236776089937098E-3</v>
      </c>
      <c r="I21">
        <v>-7.8407704804536904E-2</v>
      </c>
      <c r="J21">
        <v>-0.14704851373139899</v>
      </c>
      <c r="K21">
        <v>-0.197316080422861</v>
      </c>
      <c r="L21">
        <v>-0.225142554728684</v>
      </c>
      <c r="M21">
        <v>-0.227125208093401</v>
      </c>
      <c r="N21">
        <v>-0.238534611368033</v>
      </c>
      <c r="O21">
        <v>-0.25263581435578902</v>
      </c>
      <c r="P21">
        <v>-0.266873019574003</v>
      </c>
      <c r="Q21">
        <v>-0.27959292719001999</v>
      </c>
      <c r="R21">
        <v>-0.29035294930538602</v>
      </c>
      <c r="S21">
        <v>-0.29035294930538602</v>
      </c>
      <c r="T21">
        <v>-0.29035294930538602</v>
      </c>
      <c r="U21">
        <v>-0.29035294930538602</v>
      </c>
      <c r="V21">
        <v>-0.29035294930538602</v>
      </c>
      <c r="W21">
        <v>-0.29035294930538602</v>
      </c>
      <c r="X21">
        <v>-0.29035294930538602</v>
      </c>
      <c r="Y21">
        <v>-0.29035294930538602</v>
      </c>
      <c r="Z21">
        <v>-0.29035294930538602</v>
      </c>
      <c r="AA21">
        <v>-0.29035294930538602</v>
      </c>
      <c r="AB21">
        <v>-0.29035294930538602</v>
      </c>
      <c r="AC21">
        <v>-0.29035294930538602</v>
      </c>
      <c r="AD21">
        <v>-0.29035294930538602</v>
      </c>
      <c r="AE21">
        <v>-0.29035294930538602</v>
      </c>
      <c r="AF21">
        <v>-0.29035294930538602</v>
      </c>
      <c r="AG21">
        <v>-0.29035294930538602</v>
      </c>
      <c r="AH21">
        <v>-0.29035294930538602</v>
      </c>
      <c r="AI21">
        <v>-0.29035294930538602</v>
      </c>
      <c r="AJ21">
        <v>-0.29035294930538602</v>
      </c>
      <c r="AK21">
        <v>-0.29035294930538602</v>
      </c>
      <c r="AL21">
        <v>-0.29035294930538602</v>
      </c>
    </row>
    <row r="22" spans="1:38">
      <c r="B22" t="s">
        <v>440</v>
      </c>
      <c r="C22">
        <v>-0.162525638397339</v>
      </c>
      <c r="D22">
        <v>-0.13002150635750601</v>
      </c>
      <c r="E22">
        <v>-9.7517374317674696E-2</v>
      </c>
      <c r="F22">
        <v>-6.5013242277842498E-2</v>
      </c>
      <c r="G22">
        <v>-3.2509110238010397E-2</v>
      </c>
      <c r="H22">
        <v>-4.97819817828833E-6</v>
      </c>
      <c r="I22">
        <v>-1.44484686882183E-6</v>
      </c>
      <c r="J22">
        <v>-0.14561510590278801</v>
      </c>
      <c r="K22">
        <v>-0.32036522436305898</v>
      </c>
      <c r="L22">
        <v>-0.38701531200587902</v>
      </c>
      <c r="M22">
        <v>-0.39985414075863102</v>
      </c>
      <c r="N22">
        <v>-0.42452159056029898</v>
      </c>
      <c r="O22">
        <v>-0.45343299506787599</v>
      </c>
      <c r="P22">
        <v>-0.483549365658894</v>
      </c>
      <c r="Q22">
        <v>-0.51297843551461397</v>
      </c>
      <c r="R22">
        <v>-0.54124820143652996</v>
      </c>
      <c r="S22">
        <v>-0.54124820143652996</v>
      </c>
      <c r="T22">
        <v>-0.54124820143652996</v>
      </c>
      <c r="U22">
        <v>-0.54124820143652996</v>
      </c>
      <c r="V22">
        <v>-0.54124820143652996</v>
      </c>
      <c r="W22">
        <v>-0.54124820143652996</v>
      </c>
      <c r="X22">
        <v>-0.54124820143652996</v>
      </c>
      <c r="Y22">
        <v>-0.54124820143652996</v>
      </c>
      <c r="Z22">
        <v>-0.54124820143652996</v>
      </c>
      <c r="AA22">
        <v>-0.54124820143652996</v>
      </c>
      <c r="AB22">
        <v>-0.54124820143652996</v>
      </c>
      <c r="AC22">
        <v>-0.54124820143652996</v>
      </c>
      <c r="AD22">
        <v>-0.54124820143652996</v>
      </c>
      <c r="AE22">
        <v>-0.54124820143652996</v>
      </c>
      <c r="AF22">
        <v>-0.54124820143652996</v>
      </c>
      <c r="AG22">
        <v>-0.54124820143652996</v>
      </c>
      <c r="AH22">
        <v>-0.54124820143652996</v>
      </c>
      <c r="AI22">
        <v>-0.54124820143652996</v>
      </c>
      <c r="AJ22">
        <v>-0.54124820143652996</v>
      </c>
      <c r="AK22">
        <v>-0.54124820143652996</v>
      </c>
      <c r="AL22">
        <v>-0.54124820143652996</v>
      </c>
    </row>
    <row r="23" spans="1:38">
      <c r="B23" t="s">
        <v>441</v>
      </c>
      <c r="C23">
        <v>-9.9999999999999965E-11</v>
      </c>
      <c r="D23">
        <v>-1.0399999999999996E-10</v>
      </c>
      <c r="E23">
        <v>-1.0815999999999998E-10</v>
      </c>
      <c r="F23">
        <v>-1.1248639999999997E-10</v>
      </c>
      <c r="G23">
        <v>-1.1698585599999999E-10</v>
      </c>
      <c r="H23">
        <v>-1.2166529023999998E-10</v>
      </c>
      <c r="I23">
        <v>-1.2653190184959998E-10</v>
      </c>
      <c r="J23">
        <v>-1.3159317792358399E-10</v>
      </c>
      <c r="K23">
        <v>-1.3685690504052735E-10</v>
      </c>
      <c r="L23">
        <v>-1.4233118124214846E-10</v>
      </c>
      <c r="M23">
        <v>-1.4802442849183437E-10</v>
      </c>
      <c r="N23">
        <v>-1.5394540563150778E-10</v>
      </c>
      <c r="O23">
        <v>-1.601032218567681E-10</v>
      </c>
      <c r="P23">
        <v>-1.6650735073103882E-10</v>
      </c>
      <c r="Q23">
        <v>-1.7316764476028041E-10</v>
      </c>
      <c r="R23">
        <v>-1.8009435055069158E-10</v>
      </c>
      <c r="S23">
        <v>-1.8729812457271927E-10</v>
      </c>
      <c r="T23">
        <v>-1.9479004955562808E-10</v>
      </c>
      <c r="U23">
        <v>-2.0258165153785322E-10</v>
      </c>
      <c r="V23">
        <v>-2.1068491759936732E-10</v>
      </c>
      <c r="W23">
        <v>-2.1911231430334201E-10</v>
      </c>
      <c r="X23">
        <v>-2.278768068754757E-10</v>
      </c>
      <c r="Y23">
        <v>-2.3699187915049474E-10</v>
      </c>
      <c r="Z23">
        <v>-2.4647155431651454E-10</v>
      </c>
      <c r="AA23">
        <v>-2.5633041648917519E-10</v>
      </c>
      <c r="AB23">
        <v>-2.6658363314874211E-10</v>
      </c>
      <c r="AC23">
        <v>-2.7724697847469186E-10</v>
      </c>
      <c r="AD23">
        <v>-2.8833685761367956E-10</v>
      </c>
      <c r="AE23">
        <v>-2.9987033191822676E-10</v>
      </c>
      <c r="AF23">
        <v>-3.1186514519495583E-10</v>
      </c>
      <c r="AG23">
        <v>-3.2433975100275405E-10</v>
      </c>
      <c r="AH23">
        <v>-3.3731334104286427E-10</v>
      </c>
      <c r="AI23">
        <v>-3.508058746845788E-10</v>
      </c>
      <c r="AJ23">
        <v>-3.64838109671962E-10</v>
      </c>
      <c r="AK23">
        <v>-3.7943163405884051E-10</v>
      </c>
      <c r="AL23">
        <v>-3.9460889942119418E-10</v>
      </c>
    </row>
    <row r="24" spans="1:38">
      <c r="B24" t="s">
        <v>442</v>
      </c>
      <c r="C24">
        <v>-3.2781502858172273E-2</v>
      </c>
      <c r="D24">
        <v>-3.4092762972499163E-2</v>
      </c>
      <c r="E24">
        <v>-3.5456473491399132E-2</v>
      </c>
      <c r="F24">
        <v>-3.6874732431055102E-2</v>
      </c>
      <c r="G24">
        <v>-3.8349721728297315E-2</v>
      </c>
      <c r="H24">
        <v>-3.9883710597429199E-2</v>
      </c>
      <c r="I24">
        <v>-4.147905902132637E-2</v>
      </c>
      <c r="J24">
        <v>-4.3138221382179431E-2</v>
      </c>
      <c r="K24">
        <v>-4.486375023746661E-2</v>
      </c>
      <c r="L24">
        <v>-4.6658300246965281E-2</v>
      </c>
      <c r="M24">
        <v>-4.8524632256843891E-2</v>
      </c>
      <c r="N24">
        <v>-5.046561754711764E-2</v>
      </c>
      <c r="O24">
        <v>-5.2484242249002361E-2</v>
      </c>
      <c r="P24">
        <v>-5.4583611938962454E-2</v>
      </c>
      <c r="Q24">
        <v>-5.676695641652095E-2</v>
      </c>
      <c r="R24">
        <v>-5.9037634673181787E-2</v>
      </c>
      <c r="S24">
        <v>-6.1399140060109061E-2</v>
      </c>
      <c r="T24">
        <v>-6.3855105662513428E-2</v>
      </c>
      <c r="U24">
        <v>-6.6409309889013973E-2</v>
      </c>
      <c r="V24">
        <v>-6.9065682284574534E-2</v>
      </c>
      <c r="W24">
        <v>-7.1828309575957511E-2</v>
      </c>
      <c r="X24">
        <v>-7.4701441958995821E-2</v>
      </c>
      <c r="Y24">
        <v>-7.7689499637355636E-2</v>
      </c>
      <c r="Z24">
        <v>-8.0797079622849904E-2</v>
      </c>
      <c r="AA24">
        <v>-8.4028962807763882E-2</v>
      </c>
      <c r="AB24">
        <v>-8.7390121320074426E-2</v>
      </c>
      <c r="AC24">
        <v>-9.0885726172877421E-2</v>
      </c>
      <c r="AD24">
        <v>-9.4521155219792513E-2</v>
      </c>
      <c r="AE24">
        <v>-9.8302001428584224E-2</v>
      </c>
      <c r="AF24">
        <v>-0.1022340814857276</v>
      </c>
      <c r="AG24">
        <v>-0.1063234447451567</v>
      </c>
      <c r="AH24">
        <v>-0.11057638253496301</v>
      </c>
      <c r="AI24">
        <v>-0.11499943783636149</v>
      </c>
      <c r="AJ24">
        <v>-0.11959941534981597</v>
      </c>
      <c r="AK24">
        <v>-0.12438339196380864</v>
      </c>
      <c r="AL24">
        <v>-0.12935872764236095</v>
      </c>
    </row>
    <row r="25" spans="1:38">
      <c r="B25" t="s">
        <v>443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B26" t="s">
        <v>444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B27" t="s">
        <v>402</v>
      </c>
      <c r="C27">
        <v>-38.416983041055794</v>
      </c>
      <c r="D27">
        <v>-34.322539113101762</v>
      </c>
      <c r="E27">
        <v>-30.12209970567503</v>
      </c>
      <c r="F27">
        <v>-26.034948173515108</v>
      </c>
      <c r="G27">
        <v>-22.054784657685897</v>
      </c>
      <c r="H27">
        <v>-18.212817972334996</v>
      </c>
      <c r="I27">
        <v>-53.625999904876501</v>
      </c>
      <c r="J27">
        <v>-88.029889850168317</v>
      </c>
      <c r="K27">
        <v>-126.58112212515036</v>
      </c>
      <c r="L27">
        <v>-148.69252241596254</v>
      </c>
      <c r="M27">
        <v>-155.44668528906669</v>
      </c>
      <c r="N27">
        <v>-158.12702248494884</v>
      </c>
      <c r="O27">
        <v>-157.97643159496616</v>
      </c>
      <c r="P27">
        <v>-154.8588568740937</v>
      </c>
      <c r="Q27">
        <v>-150.23995570948537</v>
      </c>
      <c r="R27">
        <v>-144.65340279074491</v>
      </c>
      <c r="S27">
        <v>-137.02109369346252</v>
      </c>
      <c r="T27">
        <v>-130.94336257539925</v>
      </c>
      <c r="U27">
        <v>-125.40326040731786</v>
      </c>
      <c r="V27">
        <v>-120.01262518182908</v>
      </c>
      <c r="W27">
        <v>-114.67011828465674</v>
      </c>
      <c r="X27">
        <v>-109.38894326597799</v>
      </c>
      <c r="Y27">
        <v>-104.22315114773151</v>
      </c>
      <c r="Z27">
        <v>-99.232846486958806</v>
      </c>
      <c r="AA27">
        <v>-94.472557937293487</v>
      </c>
      <c r="AB27">
        <v>-89.988642222927439</v>
      </c>
      <c r="AC27">
        <v>-85.818093562883604</v>
      </c>
      <c r="AD27">
        <v>-81.971284993494663</v>
      </c>
      <c r="AE27">
        <v>-78.434207348281547</v>
      </c>
      <c r="AF27">
        <v>-75.185116717740613</v>
      </c>
      <c r="AG27">
        <v>-72.199219444410573</v>
      </c>
      <c r="AH27">
        <v>-69.453319008536155</v>
      </c>
      <c r="AI27">
        <v>-66.924862056709841</v>
      </c>
      <c r="AJ27">
        <v>-64.588437278999834</v>
      </c>
      <c r="AK27">
        <v>-62.417108773955256</v>
      </c>
      <c r="AL27">
        <v>-60.382582253944143</v>
      </c>
    </row>
    <row r="28" spans="1:38" s="83" customFormat="1">
      <c r="A28" s="83" t="s">
        <v>505</v>
      </c>
      <c r="B28" s="83" t="s">
        <v>445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3.5</v>
      </c>
      <c r="J28" s="83">
        <v>4.7816444444444439</v>
      </c>
      <c r="K28" s="83">
        <v>5.6466222222222218</v>
      </c>
      <c r="L28" s="83">
        <v>6.5</v>
      </c>
      <c r="M28" s="83">
        <v>7.5427333333333326</v>
      </c>
      <c r="N28" s="83">
        <v>8.4130000000000003</v>
      </c>
      <c r="O28" s="83">
        <v>8.4130000000000003</v>
      </c>
      <c r="P28" s="83">
        <v>8.4130000000000003</v>
      </c>
      <c r="Q28" s="83">
        <v>8.4130000000000003</v>
      </c>
      <c r="R28" s="83">
        <v>8.4130000000000003</v>
      </c>
      <c r="S28" s="83">
        <v>24.094756883928572</v>
      </c>
      <c r="T28" s="83">
        <v>39.887835785714294</v>
      </c>
      <c r="U28" s="83">
        <v>55.786377651785699</v>
      </c>
      <c r="V28" s="83">
        <v>71.784523428571433</v>
      </c>
      <c r="W28" s="83">
        <v>87.87641406249999</v>
      </c>
      <c r="X28" s="83">
        <v>104.05619049999999</v>
      </c>
      <c r="Y28" s="83">
        <v>120.31799368749998</v>
      </c>
      <c r="Z28" s="83">
        <v>136.6559645714286</v>
      </c>
      <c r="AA28" s="83">
        <v>153.06424409821435</v>
      </c>
      <c r="AB28" s="83">
        <v>169.53697321428569</v>
      </c>
      <c r="AC28" s="83">
        <v>186.06829286607143</v>
      </c>
      <c r="AD28" s="83">
        <v>202.65234399999997</v>
      </c>
      <c r="AE28" s="83">
        <v>219.28326756249996</v>
      </c>
      <c r="AF28" s="83">
        <v>235.95520449999995</v>
      </c>
      <c r="AG28" s="83">
        <v>252.66229575892851</v>
      </c>
      <c r="AH28" s="83">
        <v>269.39868228571436</v>
      </c>
      <c r="AI28" s="83">
        <v>286.15850502678569</v>
      </c>
      <c r="AJ28" s="83">
        <v>302.93590492857135</v>
      </c>
      <c r="AK28" s="83">
        <v>319.7250229375</v>
      </c>
      <c r="AL28" s="83">
        <v>336.52</v>
      </c>
    </row>
    <row r="29" spans="1:38">
      <c r="B29" t="s">
        <v>452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B30" t="s">
        <v>344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-1.68931418E-4</v>
      </c>
      <c r="J30">
        <v>-4.1596126699999997E-4</v>
      </c>
      <c r="K30">
        <v>-6.29169639E-4</v>
      </c>
      <c r="L30">
        <v>-7.8009683000000002E-4</v>
      </c>
      <c r="M30">
        <v>-8.4006225000000001E-4</v>
      </c>
      <c r="N30">
        <v>-7.8986861900000001E-4</v>
      </c>
      <c r="O30">
        <v>-7.36730135E-4</v>
      </c>
      <c r="P30">
        <v>-6.8226386600000002E-4</v>
      </c>
      <c r="Q30">
        <v>-6.5204875300000004E-4</v>
      </c>
      <c r="R30">
        <v>-6.2061829999999997E-4</v>
      </c>
      <c r="S30">
        <v>-5.8148991399999995E-4</v>
      </c>
      <c r="T30">
        <v>-5.2209446399999995E-4</v>
      </c>
      <c r="U30">
        <v>-4.62619582E-4</v>
      </c>
      <c r="V30">
        <v>-4.0941565900000002E-4</v>
      </c>
      <c r="W30">
        <v>-3.6332558899999999E-4</v>
      </c>
      <c r="X30">
        <v>-3.2344855799999999E-4</v>
      </c>
      <c r="Y30">
        <v>-2.8855055999999998E-4</v>
      </c>
      <c r="Z30">
        <v>-2.5751288E-4</v>
      </c>
      <c r="AA30">
        <v>-2.2943569399999999E-4</v>
      </c>
      <c r="AB30">
        <v>-2.03632721E-4</v>
      </c>
      <c r="AC30">
        <v>-1.79740539E-4</v>
      </c>
      <c r="AD30">
        <v>-1.5775552799999999E-4</v>
      </c>
      <c r="AE30">
        <v>-1.37731092E-4</v>
      </c>
      <c r="AF30">
        <v>-1.19642475E-4</v>
      </c>
      <c r="AG30">
        <v>-1.03416754E-4</v>
      </c>
      <c r="AH30">
        <v>-8.8955463700000006E-5</v>
      </c>
      <c r="AI30">
        <v>-7.6148813099999999E-5</v>
      </c>
      <c r="AJ30">
        <v>-6.4884518900000006E-5</v>
      </c>
      <c r="AK30">
        <v>-5.5053773699999999E-5</v>
      </c>
      <c r="AL30">
        <v>-4.6557924999999999E-5</v>
      </c>
    </row>
    <row r="31" spans="1:38">
      <c r="B31" t="s">
        <v>345</v>
      </c>
      <c r="C31">
        <v>-7.08475373E-4</v>
      </c>
      <c r="D31">
        <v>-1.78429923E-3</v>
      </c>
      <c r="E31">
        <v>-2.7580525599999999E-3</v>
      </c>
      <c r="F31">
        <v>-3.6217141199999998E-3</v>
      </c>
      <c r="G31">
        <v>-4.3788477700000003E-3</v>
      </c>
      <c r="H31">
        <v>-5.0556162099999998E-3</v>
      </c>
      <c r="I31">
        <v>-1.26500706E-2</v>
      </c>
      <c r="J31">
        <v>-1.50977852E-2</v>
      </c>
      <c r="K31">
        <v>-1.7269600900000001E-2</v>
      </c>
      <c r="L31">
        <v>-1.8867763700000002E-2</v>
      </c>
      <c r="M31">
        <v>-1.9573342099999998E-2</v>
      </c>
      <c r="N31">
        <v>-1.9289971400000001E-2</v>
      </c>
      <c r="O31">
        <v>-1.89139906E-2</v>
      </c>
      <c r="P31">
        <v>-1.8472091999999999E-2</v>
      </c>
      <c r="Q31">
        <v>-1.8217289500000001E-2</v>
      </c>
      <c r="R31">
        <v>-1.7944523699999999E-2</v>
      </c>
      <c r="S31">
        <v>-1.62772625E-2</v>
      </c>
      <c r="T31">
        <v>-1.4469796300000001E-2</v>
      </c>
      <c r="U31">
        <v>-1.27765849E-2</v>
      </c>
      <c r="V31">
        <v>-1.12591111E-2</v>
      </c>
      <c r="W31">
        <v>-9.9209727099999999E-3</v>
      </c>
      <c r="X31">
        <v>-8.7480498699999999E-3</v>
      </c>
      <c r="Y31">
        <v>-7.7219839499999996E-3</v>
      </c>
      <c r="Z31">
        <v>-6.8246278999999997E-3</v>
      </c>
      <c r="AA31">
        <v>-6.0395986000000004E-3</v>
      </c>
      <c r="AB31">
        <v>-5.3526624600000001E-3</v>
      </c>
      <c r="AC31">
        <v>-4.7507032899999999E-3</v>
      </c>
      <c r="AD31">
        <v>-4.2232793400000003E-3</v>
      </c>
      <c r="AE31">
        <v>-3.7625254200000001E-3</v>
      </c>
      <c r="AF31">
        <v>-3.36064581E-3</v>
      </c>
      <c r="AG31">
        <v>-3.0104164300000002E-3</v>
      </c>
      <c r="AH31">
        <v>-2.7054317200000001E-3</v>
      </c>
      <c r="AI31">
        <v>-2.4400672500000001E-3</v>
      </c>
      <c r="AJ31">
        <v>-2.2093463100000001E-3</v>
      </c>
      <c r="AK31">
        <v>-2.0089379800000001E-3</v>
      </c>
      <c r="AL31">
        <v>-1.83511814E-3</v>
      </c>
    </row>
    <row r="32" spans="1:38">
      <c r="B32" t="s">
        <v>346</v>
      </c>
      <c r="C32">
        <v>-3.88126425E-3</v>
      </c>
      <c r="D32">
        <v>-3.0559331400000001E-3</v>
      </c>
      <c r="E32">
        <v>-2.24569136E-3</v>
      </c>
      <c r="F32">
        <v>-1.46698611E-3</v>
      </c>
      <c r="G32">
        <v>-7.4437159399999998E-4</v>
      </c>
      <c r="H32">
        <v>-8.5247228300000004E-5</v>
      </c>
      <c r="I32">
        <v>-2.5754598500000001E-3</v>
      </c>
      <c r="J32">
        <v>-4.9121716999999997E-3</v>
      </c>
      <c r="K32">
        <v>-6.9274336600000002E-3</v>
      </c>
      <c r="L32">
        <v>-8.1154346200000005E-3</v>
      </c>
      <c r="M32">
        <v>-8.0332846800000007E-3</v>
      </c>
      <c r="N32">
        <v>-8.0343970000000004E-3</v>
      </c>
      <c r="O32">
        <v>-8.00909803E-3</v>
      </c>
      <c r="P32">
        <v>-7.9721222400000007E-3</v>
      </c>
      <c r="Q32">
        <v>-7.9325126700000009E-3</v>
      </c>
      <c r="R32">
        <v>-7.8962528199999996E-3</v>
      </c>
      <c r="S32">
        <v>-7.2644626700000001E-3</v>
      </c>
      <c r="T32">
        <v>-6.6276404199999998E-3</v>
      </c>
      <c r="U32">
        <v>-6.0334419500000002E-3</v>
      </c>
      <c r="V32">
        <v>-5.4855314899999999E-3</v>
      </c>
      <c r="W32">
        <v>-4.9815143399999998E-3</v>
      </c>
      <c r="X32">
        <v>-4.5186905000000003E-3</v>
      </c>
      <c r="Y32">
        <v>-4.0947060899999997E-3</v>
      </c>
      <c r="Z32">
        <v>-3.7073352599999998E-3</v>
      </c>
      <c r="AA32">
        <v>-3.35437287E-3</v>
      </c>
      <c r="AB32">
        <v>-3.03360868E-3</v>
      </c>
      <c r="AC32">
        <v>-2.7422939699999998E-3</v>
      </c>
      <c r="AD32">
        <v>-2.4781919000000001E-3</v>
      </c>
      <c r="AE32">
        <v>-2.2398211700000001E-3</v>
      </c>
      <c r="AF32">
        <v>-2.0252123600000001E-3</v>
      </c>
      <c r="AG32">
        <v>-1.8322863700000001E-3</v>
      </c>
      <c r="AH32">
        <v>-1.6590408499999999E-3</v>
      </c>
      <c r="AI32">
        <v>-1.5035714100000001E-3</v>
      </c>
      <c r="AJ32">
        <v>-1.3640428299999999E-3</v>
      </c>
      <c r="AK32">
        <v>-1.23874204E-3</v>
      </c>
      <c r="AL32">
        <v>-1.12610177E-3</v>
      </c>
    </row>
    <row r="33" spans="2:38">
      <c r="B33" t="s">
        <v>347</v>
      </c>
      <c r="C33">
        <v>-6.2499335800000003E-3</v>
      </c>
      <c r="D33">
        <v>-4.8859179499999997E-3</v>
      </c>
      <c r="E33">
        <v>-3.5528106300000001E-3</v>
      </c>
      <c r="F33">
        <v>-2.2809441499999999E-3</v>
      </c>
      <c r="G33">
        <v>-1.0948306E-3</v>
      </c>
      <c r="H33">
        <v>-1.61084506E-7</v>
      </c>
      <c r="I33">
        <v>-4.58451728E-8</v>
      </c>
      <c r="J33">
        <v>-4.7345541199999997E-3</v>
      </c>
      <c r="K33">
        <v>-1.0964160800000001E-2</v>
      </c>
      <c r="L33">
        <v>-1.35737792E-2</v>
      </c>
      <c r="M33">
        <v>-1.3799562899999999E-2</v>
      </c>
      <c r="N33">
        <v>-1.4081735999999999E-2</v>
      </c>
      <c r="O33">
        <v>-1.43206093E-2</v>
      </c>
      <c r="P33">
        <v>-1.45397279E-2</v>
      </c>
      <c r="Q33">
        <v>-1.4755671999999999E-2</v>
      </c>
      <c r="R33">
        <v>-1.4980473399999999E-2</v>
      </c>
      <c r="S33">
        <v>-1.3812589300000001E-2</v>
      </c>
      <c r="T33">
        <v>-1.2695962599999999E-2</v>
      </c>
      <c r="U33">
        <v>-1.16537064E-2</v>
      </c>
      <c r="V33">
        <v>-1.0684869200000001E-2</v>
      </c>
      <c r="W33">
        <v>-9.7871026500000007E-3</v>
      </c>
      <c r="X33">
        <v>-8.9579846900000003E-3</v>
      </c>
      <c r="Y33">
        <v>-8.1951245399999994E-3</v>
      </c>
      <c r="Z33">
        <v>-7.4958483499999997E-3</v>
      </c>
      <c r="AA33">
        <v>-6.8571717500000001E-3</v>
      </c>
      <c r="AB33">
        <v>-6.2758805299999998E-3</v>
      </c>
      <c r="AC33">
        <v>-5.7472444300000003E-3</v>
      </c>
      <c r="AD33">
        <v>-5.2668522799999996E-3</v>
      </c>
      <c r="AE33">
        <v>-4.8317267500000002E-3</v>
      </c>
      <c r="AF33">
        <v>-4.4381789399999998E-3</v>
      </c>
      <c r="AG33">
        <v>-4.0824046500000004E-3</v>
      </c>
      <c r="AH33">
        <v>-3.7608304899999999E-3</v>
      </c>
      <c r="AI33">
        <v>-3.4701291400000001E-3</v>
      </c>
      <c r="AJ33">
        <v>-3.2071094300000001E-3</v>
      </c>
      <c r="AK33">
        <v>-2.9688046199999999E-3</v>
      </c>
      <c r="AL33">
        <v>-2.7525115899999998E-3</v>
      </c>
    </row>
    <row r="34" spans="2:38">
      <c r="B34" t="s">
        <v>368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2:38">
      <c r="B35" t="s">
        <v>369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15.72277583</v>
      </c>
      <c r="J35">
        <v>21.515935590000002</v>
      </c>
      <c r="K35">
        <v>24.93319752</v>
      </c>
      <c r="L35">
        <v>28.06012818</v>
      </c>
      <c r="M35">
        <v>32.101932759999997</v>
      </c>
      <c r="N35">
        <v>35.916350659999999</v>
      </c>
      <c r="O35">
        <v>36.851616300000003</v>
      </c>
      <c r="P35">
        <v>38.653599149999998</v>
      </c>
      <c r="Q35">
        <v>41.265428970000002</v>
      </c>
      <c r="R35">
        <v>44.495455839999998</v>
      </c>
      <c r="S35">
        <v>127.9737667</v>
      </c>
      <c r="T35">
        <v>212.23176219999999</v>
      </c>
      <c r="U35">
        <v>298.03906180000001</v>
      </c>
      <c r="V35">
        <v>386.10661920000001</v>
      </c>
      <c r="W35">
        <v>476.78370180000002</v>
      </c>
      <c r="X35">
        <v>570.00493180000001</v>
      </c>
      <c r="Y35">
        <v>665.28432780000003</v>
      </c>
      <c r="Z35">
        <v>761.72935470000004</v>
      </c>
      <c r="AA35">
        <v>858.06213249999996</v>
      </c>
      <c r="AB35">
        <v>952.65039860000002</v>
      </c>
      <c r="AC35">
        <v>1044.316489</v>
      </c>
      <c r="AD35">
        <v>1132.6367519999999</v>
      </c>
      <c r="AE35">
        <v>1217.1440009999999</v>
      </c>
      <c r="AF35">
        <v>1297.5045540000001</v>
      </c>
      <c r="AG35">
        <v>1373.5471520000001</v>
      </c>
      <c r="AH35">
        <v>1445.2388040000001</v>
      </c>
      <c r="AI35">
        <v>1512.6651899999999</v>
      </c>
      <c r="AJ35">
        <v>1576.0240630000001</v>
      </c>
      <c r="AK35">
        <v>1635.6005849999999</v>
      </c>
      <c r="AL35">
        <v>1691.744242</v>
      </c>
    </row>
    <row r="36" spans="2:38">
      <c r="B36" t="s">
        <v>370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19.937204640000001</v>
      </c>
      <c r="J36">
        <v>28.467296359999999</v>
      </c>
      <c r="K36">
        <v>33.937033630000002</v>
      </c>
      <c r="L36">
        <v>38.791537609999999</v>
      </c>
      <c r="M36">
        <v>44.517604570000003</v>
      </c>
      <c r="N36">
        <v>49.446942999999997</v>
      </c>
      <c r="O36">
        <v>50.263765970000001</v>
      </c>
      <c r="P36">
        <v>52.207693519999999</v>
      </c>
      <c r="Q36">
        <v>55.24325752</v>
      </c>
      <c r="R36">
        <v>58.816286990000002</v>
      </c>
      <c r="S36">
        <v>170.3613105</v>
      </c>
      <c r="T36">
        <v>277.55265680000002</v>
      </c>
      <c r="U36">
        <v>377.96983740000002</v>
      </c>
      <c r="V36">
        <v>471.98293940000002</v>
      </c>
      <c r="W36">
        <v>560.72951160000002</v>
      </c>
      <c r="X36">
        <v>645.29605030000005</v>
      </c>
      <c r="Y36">
        <v>726.41193390000001</v>
      </c>
      <c r="Z36">
        <v>804.37827030000005</v>
      </c>
      <c r="AA36">
        <v>879.09118709999996</v>
      </c>
      <c r="AB36">
        <v>950.09914549999996</v>
      </c>
      <c r="AC36">
        <v>1017.362391</v>
      </c>
      <c r="AD36">
        <v>1081.4615289999999</v>
      </c>
      <c r="AE36">
        <v>1142.8285840000001</v>
      </c>
      <c r="AF36">
        <v>1201.8673040000001</v>
      </c>
      <c r="AG36">
        <v>1258.9733490000001</v>
      </c>
      <c r="AH36">
        <v>1314.5219420000001</v>
      </c>
      <c r="AI36">
        <v>1368.8666149999999</v>
      </c>
      <c r="AJ36">
        <v>1422.349275</v>
      </c>
      <c r="AK36">
        <v>1475.2958309999999</v>
      </c>
      <c r="AL36">
        <v>1528.0138300000001</v>
      </c>
    </row>
    <row r="37" spans="2:38">
      <c r="B37" t="s">
        <v>371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44.663387790000002</v>
      </c>
      <c r="J37">
        <v>66.041575600000002</v>
      </c>
      <c r="K37">
        <v>86.273409819999998</v>
      </c>
      <c r="L37">
        <v>108.39702440000001</v>
      </c>
      <c r="M37">
        <v>133.59247060000001</v>
      </c>
      <c r="N37">
        <v>155.84584899999999</v>
      </c>
      <c r="O37">
        <v>162.35283240000001</v>
      </c>
      <c r="P37">
        <v>169.69066470000001</v>
      </c>
      <c r="Q37">
        <v>178.52049869999999</v>
      </c>
      <c r="R37">
        <v>189.08352930000001</v>
      </c>
      <c r="S37">
        <v>549.08312939999996</v>
      </c>
      <c r="T37">
        <v>915.8065229</v>
      </c>
      <c r="U37">
        <v>1290.0076690000001</v>
      </c>
      <c r="V37">
        <v>1673.0970239999999</v>
      </c>
      <c r="W37">
        <v>2065.9520259999999</v>
      </c>
      <c r="X37">
        <v>2468.7734070000001</v>
      </c>
      <c r="Y37">
        <v>2881.0399219999999</v>
      </c>
      <c r="Z37">
        <v>3301.4998380000002</v>
      </c>
      <c r="AA37">
        <v>3728.165747</v>
      </c>
      <c r="AB37">
        <v>4158.3113659999999</v>
      </c>
      <c r="AC37">
        <v>4590.6603150000001</v>
      </c>
      <c r="AD37">
        <v>5025.9693610000004</v>
      </c>
      <c r="AE37">
        <v>5464.5788590000002</v>
      </c>
      <c r="AF37">
        <v>5906.8864119999998</v>
      </c>
      <c r="AG37">
        <v>6353.4470540000002</v>
      </c>
      <c r="AH37">
        <v>6804.9153230000002</v>
      </c>
      <c r="AI37">
        <v>7262.0110009999999</v>
      </c>
      <c r="AJ37">
        <v>7725.5219870000001</v>
      </c>
      <c r="AK37">
        <v>8196.2640179999999</v>
      </c>
      <c r="AL37">
        <v>8675.0460210000001</v>
      </c>
    </row>
    <row r="38" spans="2:38">
      <c r="B38" t="s">
        <v>372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2:38">
      <c r="B39" t="s">
        <v>373</v>
      </c>
      <c r="C39">
        <v>-2.73985583E-7</v>
      </c>
      <c r="D39">
        <v>-2.75757074E-7</v>
      </c>
      <c r="E39">
        <v>-2.7648926599999999E-7</v>
      </c>
      <c r="F39">
        <v>-2.8031152200000002E-7</v>
      </c>
      <c r="G39">
        <v>-2.8901560300000001E-7</v>
      </c>
      <c r="H39">
        <v>-3.01662155E-7</v>
      </c>
      <c r="I39">
        <v>-16.88055657</v>
      </c>
      <c r="J39">
        <v>-42.885959669999998</v>
      </c>
      <c r="K39">
        <v>-66.991125800000006</v>
      </c>
      <c r="L39">
        <v>-86.043804960000003</v>
      </c>
      <c r="M39">
        <v>-96.535084929999996</v>
      </c>
      <c r="N39">
        <v>-95.171068020000007</v>
      </c>
      <c r="O39">
        <v>-93.433318159999999</v>
      </c>
      <c r="P39">
        <v>-91.248344459999998</v>
      </c>
      <c r="Q39">
        <v>-92.019306810000003</v>
      </c>
      <c r="R39">
        <v>-92.384156480000001</v>
      </c>
      <c r="S39">
        <v>-91.637205469999998</v>
      </c>
      <c r="T39">
        <v>-87.336386270000006</v>
      </c>
      <c r="U39">
        <v>-82.261366150000001</v>
      </c>
      <c r="V39">
        <v>-77.450247309999995</v>
      </c>
      <c r="W39">
        <v>-73.152545700000005</v>
      </c>
      <c r="X39">
        <v>-69.315634399999993</v>
      </c>
      <c r="Y39">
        <v>-65.790367560000007</v>
      </c>
      <c r="Z39">
        <v>-62.410969039999998</v>
      </c>
      <c r="AA39">
        <v>-59.023397770000003</v>
      </c>
      <c r="AB39">
        <v>-55.495282349999997</v>
      </c>
      <c r="AC39">
        <v>-51.804825299999997</v>
      </c>
      <c r="AD39">
        <v>-48.038962980000001</v>
      </c>
      <c r="AE39">
        <v>-44.270649919999997</v>
      </c>
      <c r="AF39">
        <v>-40.5567511</v>
      </c>
      <c r="AG39">
        <v>-36.94156813</v>
      </c>
      <c r="AH39">
        <v>-33.460141919999998</v>
      </c>
      <c r="AI39">
        <v>-30.14138844</v>
      </c>
      <c r="AJ39">
        <v>-27.010695389999999</v>
      </c>
      <c r="AK39">
        <v>-24.09144195</v>
      </c>
      <c r="AL39">
        <v>-21.40783287</v>
      </c>
    </row>
    <row r="40" spans="2:38">
      <c r="B40" t="s">
        <v>374</v>
      </c>
      <c r="C40">
        <v>-60</v>
      </c>
      <c r="D40">
        <v>-153.26965870000001</v>
      </c>
      <c r="E40">
        <v>-240.37665530000001</v>
      </c>
      <c r="F40">
        <v>-324.38653040000003</v>
      </c>
      <c r="G40">
        <v>-407.66909629999998</v>
      </c>
      <c r="H40">
        <v>-489.67102249999999</v>
      </c>
      <c r="I40">
        <v>-1264.0646409999999</v>
      </c>
      <c r="J40">
        <v>-1556.5944649999999</v>
      </c>
      <c r="K40">
        <v>-1838.788673</v>
      </c>
      <c r="L40">
        <v>-2081.093163</v>
      </c>
      <c r="M40">
        <v>-2249.2550259999998</v>
      </c>
      <c r="N40">
        <v>-2324.2437239999999</v>
      </c>
      <c r="O40">
        <v>-2398.7031510000002</v>
      </c>
      <c r="P40">
        <v>-2470.5218890000001</v>
      </c>
      <c r="Q40">
        <v>-2570.8849919999998</v>
      </c>
      <c r="R40">
        <v>-2671.19047</v>
      </c>
      <c r="S40">
        <v>-2565.1396669999999</v>
      </c>
      <c r="T40">
        <v>-2420.51928</v>
      </c>
      <c r="U40">
        <v>-2271.886814</v>
      </c>
      <c r="V40">
        <v>-2129.9159340000001</v>
      </c>
      <c r="W40">
        <v>-1997.5042530000001</v>
      </c>
      <c r="X40">
        <v>-1874.7235459999999</v>
      </c>
      <c r="Y40">
        <v>-1760.63482</v>
      </c>
      <c r="Z40">
        <v>-1654.020726</v>
      </c>
      <c r="AA40">
        <v>-1553.714788</v>
      </c>
      <c r="AB40">
        <v>-1458.7415699999999</v>
      </c>
      <c r="AC40">
        <v>-1369.247891</v>
      </c>
      <c r="AD40">
        <v>-1286.052938</v>
      </c>
      <c r="AE40">
        <v>-1209.3815850000001</v>
      </c>
      <c r="AF40">
        <v>-1139.2013999999999</v>
      </c>
      <c r="AG40">
        <v>-1075.352875</v>
      </c>
      <c r="AH40">
        <v>-1017.634282</v>
      </c>
      <c r="AI40">
        <v>-965.83271200000001</v>
      </c>
      <c r="AJ40">
        <v>-919.72601629999997</v>
      </c>
      <c r="AK40">
        <v>-879.10799510000004</v>
      </c>
      <c r="AL40">
        <v>-843.80698829999994</v>
      </c>
    </row>
    <row r="41" spans="2:38">
      <c r="B41" t="s">
        <v>375</v>
      </c>
      <c r="C41">
        <v>-328.7</v>
      </c>
      <c r="D41">
        <v>-262.50183950000002</v>
      </c>
      <c r="E41">
        <v>-195.72207779999999</v>
      </c>
      <c r="F41">
        <v>-131.393732</v>
      </c>
      <c r="G41">
        <v>-69.300718119999999</v>
      </c>
      <c r="H41">
        <v>-8.2567773550000005</v>
      </c>
      <c r="I41">
        <v>-257.35411529999999</v>
      </c>
      <c r="J41">
        <v>-506.44907189999998</v>
      </c>
      <c r="K41">
        <v>-737.60167579999995</v>
      </c>
      <c r="L41">
        <v>-895.12333209999997</v>
      </c>
      <c r="M41">
        <v>-923.13851599999998</v>
      </c>
      <c r="N41">
        <v>-968.06244100000004</v>
      </c>
      <c r="O41">
        <v>-1015.726883</v>
      </c>
      <c r="P41">
        <v>-1066.21938</v>
      </c>
      <c r="Q41">
        <v>-1119.4627909999999</v>
      </c>
      <c r="R41">
        <v>-1175.422407</v>
      </c>
      <c r="S41">
        <v>-1144.809295</v>
      </c>
      <c r="T41">
        <v>-1108.6770759999999</v>
      </c>
      <c r="U41">
        <v>-1072.845157</v>
      </c>
      <c r="V41">
        <v>-1037.7125570000001</v>
      </c>
      <c r="W41">
        <v>-1002.985934</v>
      </c>
      <c r="X41">
        <v>-968.36387490000004</v>
      </c>
      <c r="Y41">
        <v>-933.60490870000001</v>
      </c>
      <c r="Z41">
        <v>-898.51189629999999</v>
      </c>
      <c r="AA41">
        <v>-862.92800009999996</v>
      </c>
      <c r="AB41">
        <v>-826.73830510000005</v>
      </c>
      <c r="AC41">
        <v>-790.38407819999998</v>
      </c>
      <c r="AD41">
        <v>-754.64720980000004</v>
      </c>
      <c r="AE41">
        <v>-719.94157589999998</v>
      </c>
      <c r="AF41">
        <v>-686.51232170000003</v>
      </c>
      <c r="AG41">
        <v>-654.51224400000001</v>
      </c>
      <c r="AH41">
        <v>-624.03971509999997</v>
      </c>
      <c r="AI41">
        <v>-595.14689869999995</v>
      </c>
      <c r="AJ41">
        <v>-567.83568739999998</v>
      </c>
      <c r="AK41">
        <v>-542.07150509999997</v>
      </c>
      <c r="AL41">
        <v>-517.79366070000003</v>
      </c>
    </row>
    <row r="42" spans="2:38">
      <c r="B42" t="s">
        <v>376</v>
      </c>
      <c r="C42">
        <v>-529.29999999999995</v>
      </c>
      <c r="D42">
        <v>-419.69584750000001</v>
      </c>
      <c r="E42">
        <v>-309.6433869</v>
      </c>
      <c r="F42">
        <v>-204.29761590000001</v>
      </c>
      <c r="G42">
        <v>-101.92832110000001</v>
      </c>
      <c r="H42">
        <v>-1.56021366E-2</v>
      </c>
      <c r="I42">
        <v>-4.5811018499999998E-3</v>
      </c>
      <c r="J42">
        <v>-488.13654839999998</v>
      </c>
      <c r="K42">
        <v>-1167.4140500000001</v>
      </c>
      <c r="L42">
        <v>-1497.1726189999999</v>
      </c>
      <c r="M42">
        <v>-1585.7657899999999</v>
      </c>
      <c r="N42">
        <v>-1696.7047680000001</v>
      </c>
      <c r="O42">
        <v>-1816.1630479999999</v>
      </c>
      <c r="P42">
        <v>-1944.593824</v>
      </c>
      <c r="Q42">
        <v>-2082.3699139999999</v>
      </c>
      <c r="R42">
        <v>-2229.9671050000002</v>
      </c>
      <c r="S42">
        <v>-2176.7309329999998</v>
      </c>
      <c r="T42">
        <v>-2123.790935</v>
      </c>
      <c r="U42">
        <v>-2072.220554</v>
      </c>
      <c r="V42">
        <v>-2021.285067</v>
      </c>
      <c r="W42">
        <v>-1970.550645</v>
      </c>
      <c r="X42">
        <v>-1919.7129709999999</v>
      </c>
      <c r="Y42">
        <v>-1868.512252</v>
      </c>
      <c r="Z42">
        <v>-1816.698097</v>
      </c>
      <c r="AA42">
        <v>-1764.0392790000001</v>
      </c>
      <c r="AB42">
        <v>-1710.342821</v>
      </c>
      <c r="AC42">
        <v>-1656.471018</v>
      </c>
      <c r="AD42">
        <v>-1603.8368049999999</v>
      </c>
      <c r="AE42">
        <v>-1553.0529899999999</v>
      </c>
      <c r="AF42">
        <v>-1504.4666870000001</v>
      </c>
      <c r="AG42">
        <v>-1458.2785100000001</v>
      </c>
      <c r="AH42">
        <v>-1414.6171220000001</v>
      </c>
      <c r="AI42">
        <v>-1373.554046</v>
      </c>
      <c r="AJ42">
        <v>-1335.0835830000001</v>
      </c>
      <c r="AK42">
        <v>-1299.144078</v>
      </c>
      <c r="AL42">
        <v>-1265.6343240000001</v>
      </c>
    </row>
    <row r="43" spans="2:38" s="81" customFormat="1"/>
    <row r="44" spans="2:38" s="81" customFormat="1"/>
    <row r="45" spans="2:38" s="8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Tab-baseline</vt:lpstr>
      <vt:lpstr>Tab-shock</vt:lpstr>
      <vt:lpstr>Tab-reporting_baseline</vt:lpstr>
      <vt:lpstr>Tab-reporting_shock</vt:lpstr>
      <vt:lpstr>Tab-reporting_deviation</vt:lpstr>
      <vt:lpstr>Graph_Baseline_2050</vt:lpstr>
      <vt:lpstr>Macro</vt:lpstr>
      <vt:lpstr>Shock_SUB</vt:lpstr>
      <vt:lpstr>reporting_shock</vt:lpstr>
      <vt:lpstr>reporting_base</vt:lpstr>
      <vt:lpstr>Baseline_SUB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2021-11-19T14:45:20Z</dcterms:modified>
</cp:coreProperties>
</file>