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43610" yWindow="-15960" windowWidth="18380" windowHeight="11550" firstSheet="6" activeTab="9"/>
  </bookViews>
  <sheets>
    <sheet name="Tab-macro" sheetId="7" r:id="rId1"/>
    <sheet name="Tab-baseline" sheetId="12" r:id="rId2"/>
    <sheet name="Tab-shock" sheetId="13" r:id="rId3"/>
    <sheet name="Tab-reporting_baseline" sheetId="16" r:id="rId4"/>
    <sheet name="Tab-reporting_shock" sheetId="17" r:id="rId5"/>
    <sheet name="Tab-reporting_deviation" sheetId="18" r:id="rId6"/>
    <sheet name="Graph_Baseline_2050" sheetId="25" r:id="rId7"/>
    <sheet name="reporting_shock" sheetId="15" r:id="rId8"/>
    <sheet name="reporting_base" sheetId="14" r:id="rId9"/>
    <sheet name="Macro" sheetId="8" r:id="rId10"/>
    <sheet name="Shock_SUB" sheetId="11" r:id="rId11"/>
    <sheet name="Baseline_SUB" sheetId="10" r:id="rId12"/>
  </sheets>
  <externalReferences>
    <externalReference r:id="rId13"/>
  </externalReferences>
  <definedNames>
    <definedName name="formatResults">[1]ResultsEXR10!$A$50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3" l="1"/>
  <c r="D60" i="13" s="1"/>
  <c r="E29" i="13"/>
  <c r="E60" i="13" s="1"/>
  <c r="F29" i="13"/>
  <c r="F60" i="13" s="1"/>
  <c r="G29" i="13"/>
  <c r="G60" i="13" s="1"/>
  <c r="H29" i="13"/>
  <c r="H60" i="13" s="1"/>
  <c r="D30" i="13"/>
  <c r="D61" i="13" s="1"/>
  <c r="E30" i="13"/>
  <c r="E61" i="13" s="1"/>
  <c r="F30" i="13"/>
  <c r="F61" i="13" s="1"/>
  <c r="G30" i="13"/>
  <c r="G61" i="13" s="1"/>
  <c r="H30" i="13"/>
  <c r="H61" i="13" s="1"/>
  <c r="C30" i="13"/>
  <c r="C61" i="13" s="1"/>
  <c r="D28" i="13"/>
  <c r="E28" i="13"/>
  <c r="F28" i="13"/>
  <c r="G28" i="13"/>
  <c r="H28" i="13"/>
  <c r="C29" i="13"/>
  <c r="C60" i="13" s="1"/>
  <c r="D29" i="12"/>
  <c r="D60" i="12" s="1"/>
  <c r="E29" i="12"/>
  <c r="E60" i="12" s="1"/>
  <c r="F29" i="12"/>
  <c r="F60" i="12" s="1"/>
  <c r="G29" i="12"/>
  <c r="G60" i="12" s="1"/>
  <c r="H29" i="12"/>
  <c r="H60" i="12" s="1"/>
  <c r="C29" i="12"/>
  <c r="C60" i="12" s="1"/>
  <c r="D16" i="13"/>
  <c r="E16" i="13"/>
  <c r="F16" i="13"/>
  <c r="G16" i="13"/>
  <c r="H16" i="13"/>
  <c r="D17" i="13"/>
  <c r="E17" i="13"/>
  <c r="F17" i="13"/>
  <c r="G17" i="13"/>
  <c r="H17" i="13"/>
  <c r="D18" i="13"/>
  <c r="E18" i="13"/>
  <c r="F18" i="13"/>
  <c r="G18" i="13"/>
  <c r="H18" i="13"/>
  <c r="D19" i="13"/>
  <c r="E19" i="13"/>
  <c r="F19" i="13"/>
  <c r="G19" i="13"/>
  <c r="H19" i="13"/>
  <c r="D20" i="13"/>
  <c r="E20" i="13"/>
  <c r="F20" i="13"/>
  <c r="G20" i="13"/>
  <c r="H20" i="13"/>
  <c r="D21" i="13"/>
  <c r="E21" i="13"/>
  <c r="F21" i="13"/>
  <c r="G21" i="13"/>
  <c r="H21" i="13"/>
  <c r="D22" i="13"/>
  <c r="E22" i="13"/>
  <c r="F22" i="13"/>
  <c r="G22" i="13"/>
  <c r="H22" i="13"/>
  <c r="D23" i="13"/>
  <c r="E23" i="13"/>
  <c r="F23" i="13"/>
  <c r="G23" i="13"/>
  <c r="H23" i="13"/>
  <c r="D25" i="13"/>
  <c r="E25" i="13"/>
  <c r="F25" i="13"/>
  <c r="G25" i="13"/>
  <c r="H25" i="13"/>
  <c r="D26" i="13"/>
  <c r="E26" i="13"/>
  <c r="F26" i="13"/>
  <c r="G26" i="13"/>
  <c r="G24" i="13" s="1"/>
  <c r="H26" i="13"/>
  <c r="D27" i="13"/>
  <c r="E27" i="13"/>
  <c r="F27" i="13"/>
  <c r="G27" i="13"/>
  <c r="H27" i="13"/>
  <c r="C26" i="13"/>
  <c r="C27" i="13"/>
  <c r="C28" i="13"/>
  <c r="C25" i="13"/>
  <c r="C20" i="13"/>
  <c r="C21" i="13"/>
  <c r="C22" i="13"/>
  <c r="C19" i="13"/>
  <c r="C16" i="13"/>
  <c r="C18" i="13"/>
  <c r="H24" i="13" l="1"/>
  <c r="F24" i="13"/>
  <c r="E24" i="13"/>
  <c r="D24" i="13"/>
  <c r="AM9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T7" i="25"/>
  <c r="U7" i="25"/>
  <c r="U8" i="25" s="1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S14" i="25"/>
  <c r="R14" i="25"/>
  <c r="Q14" i="25"/>
  <c r="P14" i="25"/>
  <c r="O14" i="25"/>
  <c r="N14" i="25"/>
  <c r="M14" i="25"/>
  <c r="L14" i="25"/>
  <c r="K14" i="25"/>
  <c r="K11" i="25" s="1"/>
  <c r="J14" i="25"/>
  <c r="J11" i="25" s="1"/>
  <c r="I14" i="25"/>
  <c r="I11" i="25" s="1"/>
  <c r="H14" i="25"/>
  <c r="G14" i="25"/>
  <c r="F14" i="25"/>
  <c r="E14" i="25"/>
  <c r="D14" i="25"/>
  <c r="S13" i="25"/>
  <c r="R13" i="25"/>
  <c r="Q13" i="25"/>
  <c r="P13" i="25"/>
  <c r="O13" i="25"/>
  <c r="N13" i="25"/>
  <c r="N11" i="25" s="1"/>
  <c r="M13" i="25"/>
  <c r="M11" i="25" s="1"/>
  <c r="L13" i="25"/>
  <c r="K13" i="25"/>
  <c r="J13" i="25"/>
  <c r="I13" i="25"/>
  <c r="H13" i="25"/>
  <c r="G13" i="25"/>
  <c r="F13" i="25"/>
  <c r="E13" i="25"/>
  <c r="D13" i="25"/>
  <c r="S12" i="25"/>
  <c r="S11" i="25" s="1"/>
  <c r="R12" i="25"/>
  <c r="R11" i="25" s="1"/>
  <c r="Q12" i="25"/>
  <c r="Q11" i="25" s="1"/>
  <c r="P12" i="25"/>
  <c r="P11" i="25" s="1"/>
  <c r="O12" i="25"/>
  <c r="O11" i="25" s="1"/>
  <c r="N12" i="25"/>
  <c r="M12" i="25"/>
  <c r="L12" i="25"/>
  <c r="K12" i="25"/>
  <c r="J12" i="25"/>
  <c r="I12" i="25"/>
  <c r="H12" i="25"/>
  <c r="H11" i="25" s="1"/>
  <c r="G12" i="25"/>
  <c r="G11" i="25" s="1"/>
  <c r="F12" i="25"/>
  <c r="F11" i="25" s="1"/>
  <c r="E12" i="25"/>
  <c r="E11" i="25" s="1"/>
  <c r="D12" i="25"/>
  <c r="D11" i="25" s="1"/>
  <c r="L11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D8" i="25" s="1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AI8" i="25" l="1"/>
  <c r="AA8" i="25"/>
  <c r="AO21" i="25"/>
  <c r="AM8" i="25"/>
  <c r="E8" i="25"/>
  <c r="G8" i="25"/>
  <c r="I8" i="25"/>
  <c r="K8" i="25"/>
  <c r="M8" i="25"/>
  <c r="O8" i="25"/>
  <c r="Q8" i="25"/>
  <c r="S8" i="25"/>
  <c r="AL8" i="25"/>
  <c r="AJ8" i="25"/>
  <c r="AH8" i="25"/>
  <c r="AF8" i="25"/>
  <c r="AD8" i="25"/>
  <c r="AB8" i="25"/>
  <c r="Z8" i="25"/>
  <c r="X8" i="25"/>
  <c r="V8" i="25"/>
  <c r="AB11" i="25"/>
  <c r="T11" i="25"/>
  <c r="F8" i="25"/>
  <c r="J8" i="25"/>
  <c r="N8" i="25"/>
  <c r="R8" i="25"/>
  <c r="AP21" i="25"/>
  <c r="AM11" i="25"/>
  <c r="AI11" i="25"/>
  <c r="AE11" i="25"/>
  <c r="AA11" i="25"/>
  <c r="W11" i="25"/>
  <c r="AE8" i="25"/>
  <c r="T8" i="25"/>
  <c r="AK8" i="25"/>
  <c r="AG8" i="25"/>
  <c r="AC8" i="25"/>
  <c r="Y8" i="25"/>
  <c r="AJ11" i="25"/>
  <c r="X11" i="25"/>
  <c r="AL11" i="25"/>
  <c r="AH11" i="25"/>
  <c r="AD11" i="25"/>
  <c r="Z11" i="25"/>
  <c r="V11" i="25"/>
  <c r="AF11" i="25"/>
  <c r="H8" i="25"/>
  <c r="L8" i="25"/>
  <c r="P8" i="25"/>
  <c r="AK11" i="25"/>
  <c r="AG11" i="25"/>
  <c r="AC11" i="25"/>
  <c r="Y11" i="25"/>
  <c r="U11" i="25"/>
  <c r="W8" i="25"/>
  <c r="C25" i="12" l="1"/>
  <c r="D25" i="12"/>
  <c r="E25" i="12"/>
  <c r="F25" i="12"/>
  <c r="G25" i="12"/>
  <c r="H25" i="12"/>
  <c r="C26" i="12"/>
  <c r="D26" i="12"/>
  <c r="E26" i="12"/>
  <c r="F26" i="12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3" i="12"/>
  <c r="D23" i="12"/>
  <c r="E23" i="12"/>
  <c r="F23" i="12"/>
  <c r="G23" i="12"/>
  <c r="H23" i="12"/>
  <c r="C18" i="12"/>
  <c r="D18" i="12"/>
  <c r="E18" i="12"/>
  <c r="F18" i="12"/>
  <c r="G18" i="12"/>
  <c r="H18" i="12"/>
  <c r="C19" i="12"/>
  <c r="D19" i="12"/>
  <c r="E19" i="12"/>
  <c r="F19" i="12"/>
  <c r="G19" i="12"/>
  <c r="H19" i="12"/>
  <c r="C20" i="12"/>
  <c r="D20" i="12"/>
  <c r="E20" i="12"/>
  <c r="F20" i="12"/>
  <c r="G20" i="12"/>
  <c r="H20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14" i="12"/>
  <c r="D14" i="12"/>
  <c r="E14" i="12"/>
  <c r="F14" i="12"/>
  <c r="G14" i="12"/>
  <c r="H14" i="12"/>
  <c r="C15" i="12"/>
  <c r="D15" i="12"/>
  <c r="E15" i="12"/>
  <c r="F15" i="12"/>
  <c r="G15" i="12"/>
  <c r="H15" i="12"/>
  <c r="C16" i="12"/>
  <c r="D16" i="12"/>
  <c r="E16" i="12"/>
  <c r="F16" i="12"/>
  <c r="G16" i="12"/>
  <c r="H16" i="12"/>
  <c r="C17" i="12"/>
  <c r="D17" i="12"/>
  <c r="E17" i="12"/>
  <c r="F17" i="12"/>
  <c r="G17" i="12"/>
  <c r="H17" i="12"/>
  <c r="C13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C11" i="12"/>
  <c r="D11" i="12"/>
  <c r="E11" i="12"/>
  <c r="F11" i="12"/>
  <c r="G11" i="12"/>
  <c r="H11" i="12"/>
  <c r="C4" i="12"/>
  <c r="H13" i="12"/>
  <c r="G13" i="12"/>
  <c r="F13" i="12"/>
  <c r="E13" i="12"/>
  <c r="D13" i="12"/>
  <c r="H4" i="12"/>
  <c r="G4" i="12"/>
  <c r="F4" i="12"/>
  <c r="E4" i="12"/>
  <c r="D4" i="12"/>
  <c r="F24" i="12" l="1"/>
  <c r="E24" i="12"/>
  <c r="G24" i="12"/>
  <c r="C24" i="12"/>
  <c r="E12" i="12"/>
  <c r="H12" i="12"/>
  <c r="D12" i="12"/>
  <c r="G12" i="12"/>
  <c r="H24" i="12"/>
  <c r="D24" i="12"/>
  <c r="F12" i="12"/>
  <c r="C12" i="12"/>
  <c r="H59" i="13" l="1"/>
  <c r="G59" i="13"/>
  <c r="F59" i="13"/>
  <c r="E59" i="13"/>
  <c r="D59" i="13"/>
  <c r="H58" i="13"/>
  <c r="G58" i="13"/>
  <c r="F58" i="13"/>
  <c r="E58" i="13"/>
  <c r="D58" i="13"/>
  <c r="C58" i="13"/>
  <c r="F57" i="13"/>
  <c r="E57" i="13"/>
  <c r="D57" i="13"/>
  <c r="C57" i="13"/>
  <c r="H56" i="13"/>
  <c r="G56" i="13"/>
  <c r="F56" i="13"/>
  <c r="D56" i="13"/>
  <c r="C56" i="13"/>
  <c r="H54" i="13"/>
  <c r="G54" i="13"/>
  <c r="F54" i="13"/>
  <c r="C23" i="13"/>
  <c r="H53" i="13"/>
  <c r="G53" i="13"/>
  <c r="F53" i="13"/>
  <c r="E53" i="13"/>
  <c r="D53" i="13"/>
  <c r="C53" i="13"/>
  <c r="H52" i="13"/>
  <c r="G52" i="13"/>
  <c r="F52" i="13"/>
  <c r="E52" i="13"/>
  <c r="D52" i="13"/>
  <c r="C52" i="13"/>
  <c r="H51" i="13"/>
  <c r="G51" i="13"/>
  <c r="F51" i="13"/>
  <c r="E51" i="13"/>
  <c r="D51" i="13"/>
  <c r="C51" i="13"/>
  <c r="H50" i="13"/>
  <c r="G50" i="13"/>
  <c r="F50" i="13"/>
  <c r="E50" i="13"/>
  <c r="C50" i="13"/>
  <c r="H49" i="13"/>
  <c r="G49" i="13"/>
  <c r="F49" i="13"/>
  <c r="E49" i="13"/>
  <c r="D49" i="13"/>
  <c r="C49" i="13"/>
  <c r="H48" i="13"/>
  <c r="G48" i="13"/>
  <c r="F48" i="13"/>
  <c r="E48" i="13"/>
  <c r="D48" i="13"/>
  <c r="C17" i="13"/>
  <c r="C48" i="13" s="1"/>
  <c r="H47" i="13"/>
  <c r="G47" i="13"/>
  <c r="F47" i="13"/>
  <c r="E47" i="13"/>
  <c r="D47" i="13"/>
  <c r="C47" i="13"/>
  <c r="H15" i="13"/>
  <c r="H46" i="13" s="1"/>
  <c r="G15" i="13"/>
  <c r="G46" i="13" s="1"/>
  <c r="F15" i="13"/>
  <c r="F46" i="13" s="1"/>
  <c r="E15" i="13"/>
  <c r="E46" i="13" s="1"/>
  <c r="D15" i="13"/>
  <c r="D46" i="13" s="1"/>
  <c r="C15" i="13"/>
  <c r="C46" i="13" s="1"/>
  <c r="H14" i="13"/>
  <c r="H45" i="13" s="1"/>
  <c r="G14" i="13"/>
  <c r="G45" i="13" s="1"/>
  <c r="F14" i="13"/>
  <c r="F45" i="13" s="1"/>
  <c r="E14" i="13"/>
  <c r="E45" i="13" s="1"/>
  <c r="D14" i="13"/>
  <c r="D45" i="13" s="1"/>
  <c r="C14" i="13"/>
  <c r="C45" i="13" s="1"/>
  <c r="H13" i="13"/>
  <c r="H44" i="13" s="1"/>
  <c r="G13" i="13"/>
  <c r="G44" i="13" s="1"/>
  <c r="F13" i="13"/>
  <c r="F44" i="13" s="1"/>
  <c r="E13" i="13"/>
  <c r="E44" i="13" s="1"/>
  <c r="D13" i="13"/>
  <c r="C13" i="13"/>
  <c r="H11" i="13"/>
  <c r="H42" i="13" s="1"/>
  <c r="G11" i="13"/>
  <c r="G42" i="13" s="1"/>
  <c r="F11" i="13"/>
  <c r="F42" i="13" s="1"/>
  <c r="E11" i="13"/>
  <c r="E42" i="13" s="1"/>
  <c r="D11" i="13"/>
  <c r="D42" i="13" s="1"/>
  <c r="C11" i="13"/>
  <c r="C42" i="13" s="1"/>
  <c r="H10" i="13"/>
  <c r="H41" i="13" s="1"/>
  <c r="G10" i="13"/>
  <c r="G41" i="13" s="1"/>
  <c r="F10" i="13"/>
  <c r="F41" i="13" s="1"/>
  <c r="E10" i="13"/>
  <c r="E41" i="13" s="1"/>
  <c r="D10" i="13"/>
  <c r="D41" i="13" s="1"/>
  <c r="C10" i="13"/>
  <c r="C41" i="13" s="1"/>
  <c r="H9" i="13"/>
  <c r="H40" i="13" s="1"/>
  <c r="G9" i="13"/>
  <c r="G40" i="13" s="1"/>
  <c r="F9" i="13"/>
  <c r="F40" i="13" s="1"/>
  <c r="E9" i="13"/>
  <c r="E40" i="13" s="1"/>
  <c r="D9" i="13"/>
  <c r="D40" i="13" s="1"/>
  <c r="C9" i="13"/>
  <c r="C40" i="13" s="1"/>
  <c r="H8" i="13"/>
  <c r="G8" i="13"/>
  <c r="G39" i="13" s="1"/>
  <c r="F8" i="13"/>
  <c r="F39" i="13" s="1"/>
  <c r="E8" i="13"/>
  <c r="E39" i="13" s="1"/>
  <c r="D8" i="13"/>
  <c r="D39" i="13" s="1"/>
  <c r="C8" i="13"/>
  <c r="C39" i="13" s="1"/>
  <c r="H7" i="13"/>
  <c r="H38" i="13" s="1"/>
  <c r="G7" i="13"/>
  <c r="G38" i="13" s="1"/>
  <c r="F7" i="13"/>
  <c r="F38" i="13" s="1"/>
  <c r="E7" i="13"/>
  <c r="E38" i="13" s="1"/>
  <c r="D7" i="13"/>
  <c r="D38" i="13" s="1"/>
  <c r="C7" i="13"/>
  <c r="C38" i="13" s="1"/>
  <c r="H6" i="13"/>
  <c r="H37" i="13" s="1"/>
  <c r="G6" i="13"/>
  <c r="G37" i="13" s="1"/>
  <c r="F6" i="13"/>
  <c r="F37" i="13" s="1"/>
  <c r="E6" i="13"/>
  <c r="E37" i="13" s="1"/>
  <c r="D6" i="13"/>
  <c r="D37" i="13" s="1"/>
  <c r="C6" i="13"/>
  <c r="C37" i="13" s="1"/>
  <c r="H5" i="13"/>
  <c r="H36" i="13" s="1"/>
  <c r="G5" i="13"/>
  <c r="G36" i="13" s="1"/>
  <c r="F5" i="13"/>
  <c r="F36" i="13" s="1"/>
  <c r="E5" i="13"/>
  <c r="E36" i="13" s="1"/>
  <c r="D5" i="13"/>
  <c r="D36" i="13" s="1"/>
  <c r="C5" i="13"/>
  <c r="C36" i="13" s="1"/>
  <c r="H4" i="13"/>
  <c r="H35" i="13" s="1"/>
  <c r="G4" i="13"/>
  <c r="G35" i="13" s="1"/>
  <c r="F4" i="13"/>
  <c r="F35" i="13" s="1"/>
  <c r="E4" i="13"/>
  <c r="E35" i="13" s="1"/>
  <c r="D4" i="13"/>
  <c r="D35" i="13" s="1"/>
  <c r="C4" i="13"/>
  <c r="C35" i="13" s="1"/>
  <c r="C59" i="13"/>
  <c r="H57" i="13"/>
  <c r="G57" i="13"/>
  <c r="E54" i="13"/>
  <c r="D54" i="13"/>
  <c r="C54" i="13"/>
  <c r="D50" i="13"/>
  <c r="D44" i="13"/>
  <c r="C44" i="13"/>
  <c r="H39" i="13"/>
  <c r="C49" i="12"/>
  <c r="D49" i="12"/>
  <c r="E49" i="12"/>
  <c r="F49" i="12"/>
  <c r="G49" i="12"/>
  <c r="H49" i="12"/>
  <c r="C50" i="12"/>
  <c r="D50" i="12"/>
  <c r="E50" i="12"/>
  <c r="F50" i="12"/>
  <c r="G50" i="12"/>
  <c r="H50" i="12"/>
  <c r="C51" i="12"/>
  <c r="D51" i="12"/>
  <c r="E51" i="12"/>
  <c r="F51" i="12"/>
  <c r="G51" i="12"/>
  <c r="H51" i="12"/>
  <c r="C52" i="12"/>
  <c r="D52" i="12"/>
  <c r="E52" i="12"/>
  <c r="F52" i="12"/>
  <c r="G52" i="12"/>
  <c r="H52" i="12"/>
  <c r="C53" i="12"/>
  <c r="D53" i="12"/>
  <c r="E53" i="12"/>
  <c r="F53" i="12"/>
  <c r="G53" i="12"/>
  <c r="H53" i="12"/>
  <c r="C54" i="12"/>
  <c r="D54" i="12"/>
  <c r="E54" i="12"/>
  <c r="F54" i="12"/>
  <c r="G54" i="12"/>
  <c r="H54" i="12"/>
  <c r="C56" i="12"/>
  <c r="D56" i="12"/>
  <c r="E56" i="12"/>
  <c r="G56" i="12"/>
  <c r="H56" i="12"/>
  <c r="C57" i="12"/>
  <c r="D57" i="12"/>
  <c r="E57" i="12"/>
  <c r="F57" i="12"/>
  <c r="G57" i="12"/>
  <c r="H57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E55" i="13" l="1"/>
  <c r="E56" i="13"/>
  <c r="E12" i="13"/>
  <c r="E43" i="13" s="1"/>
  <c r="F55" i="13"/>
  <c r="F55" i="12"/>
  <c r="F56" i="12"/>
  <c r="F12" i="13"/>
  <c r="F43" i="13" s="1"/>
  <c r="C12" i="13"/>
  <c r="C43" i="13" s="1"/>
  <c r="G12" i="13"/>
  <c r="G43" i="13" s="1"/>
  <c r="C24" i="13"/>
  <c r="C55" i="13" s="1"/>
  <c r="G55" i="13"/>
  <c r="D12" i="13"/>
  <c r="D43" i="13" s="1"/>
  <c r="H12" i="13"/>
  <c r="H43" i="13" s="1"/>
  <c r="D55" i="13"/>
  <c r="H55" i="13"/>
  <c r="H55" i="12"/>
  <c r="D55" i="12"/>
  <c r="E55" i="12"/>
  <c r="G55" i="12"/>
  <c r="C55" i="12"/>
  <c r="C48" i="12"/>
  <c r="E44" i="12"/>
  <c r="C45" i="12"/>
  <c r="D45" i="12"/>
  <c r="F45" i="12"/>
  <c r="G45" i="12"/>
  <c r="H45" i="12"/>
  <c r="C46" i="12"/>
  <c r="D46" i="12"/>
  <c r="E46" i="12"/>
  <c r="F46" i="12"/>
  <c r="G46" i="12"/>
  <c r="H46" i="12"/>
  <c r="C47" i="12"/>
  <c r="D47" i="12"/>
  <c r="E47" i="12"/>
  <c r="F47" i="12"/>
  <c r="G47" i="12"/>
  <c r="H47" i="12"/>
  <c r="D48" i="12"/>
  <c r="E48" i="12"/>
  <c r="F48" i="12"/>
  <c r="G48" i="12"/>
  <c r="H48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E43" i="12" l="1"/>
  <c r="E45" i="12"/>
  <c r="H43" i="12"/>
  <c r="H44" i="12"/>
  <c r="G43" i="12"/>
  <c r="G44" i="12"/>
  <c r="F43" i="12"/>
  <c r="F44" i="12"/>
  <c r="D43" i="12"/>
  <c r="D44" i="12"/>
  <c r="C43" i="12"/>
  <c r="C44" i="12"/>
  <c r="Z11" i="17"/>
  <c r="Y11" i="17"/>
  <c r="X11" i="17"/>
  <c r="W11" i="17"/>
  <c r="V11" i="17"/>
  <c r="U11" i="17"/>
  <c r="Z10" i="17"/>
  <c r="Z32" i="17" s="1"/>
  <c r="Y10" i="17"/>
  <c r="Y32" i="17" s="1"/>
  <c r="X10" i="17"/>
  <c r="X32" i="17" s="1"/>
  <c r="W10" i="17"/>
  <c r="W32" i="17" s="1"/>
  <c r="V10" i="17"/>
  <c r="V32" i="17" s="1"/>
  <c r="U10" i="17"/>
  <c r="U32" i="17" s="1"/>
  <c r="Z9" i="17"/>
  <c r="Y9" i="17"/>
  <c r="X9" i="17"/>
  <c r="W9" i="17"/>
  <c r="V9" i="17"/>
  <c r="U9" i="17"/>
  <c r="Z8" i="17"/>
  <c r="Z30" i="17" s="1"/>
  <c r="Y8" i="17"/>
  <c r="Y30" i="17" s="1"/>
  <c r="X8" i="17"/>
  <c r="X30" i="17" s="1"/>
  <c r="W8" i="17"/>
  <c r="W30" i="17" s="1"/>
  <c r="V8" i="17"/>
  <c r="V30" i="17" s="1"/>
  <c r="U8" i="17"/>
  <c r="U30" i="17" s="1"/>
  <c r="Z7" i="17"/>
  <c r="Y7" i="17"/>
  <c r="X7" i="17"/>
  <c r="W7" i="17"/>
  <c r="V7" i="17"/>
  <c r="U7" i="17"/>
  <c r="Z6" i="17"/>
  <c r="Z28" i="17" s="1"/>
  <c r="Y6" i="17"/>
  <c r="Y14" i="17" s="1"/>
  <c r="Y36" i="17" s="1"/>
  <c r="X6" i="17"/>
  <c r="X28" i="17" s="1"/>
  <c r="W6" i="17"/>
  <c r="W28" i="17" s="1"/>
  <c r="V6" i="17"/>
  <c r="V28" i="17" s="1"/>
  <c r="U6" i="17"/>
  <c r="U14" i="17" s="1"/>
  <c r="U36" i="17" s="1"/>
  <c r="Z5" i="17"/>
  <c r="Y5" i="17"/>
  <c r="X5" i="17"/>
  <c r="W5" i="17"/>
  <c r="V5" i="17"/>
  <c r="U5" i="17"/>
  <c r="Z4" i="17"/>
  <c r="Z26" i="17" s="1"/>
  <c r="Y4" i="17"/>
  <c r="Y26" i="17" s="1"/>
  <c r="X4" i="17"/>
  <c r="X26" i="17" s="1"/>
  <c r="W4" i="17"/>
  <c r="W12" i="17" s="1"/>
  <c r="V4" i="17"/>
  <c r="V26" i="17" s="1"/>
  <c r="U4" i="17"/>
  <c r="U12" i="17" s="1"/>
  <c r="Z15" i="17"/>
  <c r="U5" i="16"/>
  <c r="V5" i="16"/>
  <c r="W5" i="16"/>
  <c r="X5" i="16"/>
  <c r="Y5" i="16"/>
  <c r="Z5" i="16"/>
  <c r="U6" i="16"/>
  <c r="V6" i="16"/>
  <c r="V28" i="16" s="1"/>
  <c r="W6" i="16"/>
  <c r="X6" i="16"/>
  <c r="Y6" i="16"/>
  <c r="Z6" i="16"/>
  <c r="Z28" i="16" s="1"/>
  <c r="U7" i="16"/>
  <c r="V7" i="16"/>
  <c r="W7" i="16"/>
  <c r="X7" i="16"/>
  <c r="Y7" i="16"/>
  <c r="Z7" i="16"/>
  <c r="U8" i="16"/>
  <c r="U30" i="16" s="1"/>
  <c r="V8" i="16"/>
  <c r="V30" i="16" s="1"/>
  <c r="W8" i="16"/>
  <c r="W30" i="16" s="1"/>
  <c r="X8" i="16"/>
  <c r="X30" i="16" s="1"/>
  <c r="Y8" i="16"/>
  <c r="Y30" i="16" s="1"/>
  <c r="Z8" i="16"/>
  <c r="Z30" i="16" s="1"/>
  <c r="U9" i="16"/>
  <c r="V9" i="16"/>
  <c r="W9" i="16"/>
  <c r="X9" i="16"/>
  <c r="Y9" i="16"/>
  <c r="Z9" i="16"/>
  <c r="U10" i="16"/>
  <c r="U32" i="16" s="1"/>
  <c r="V10" i="16"/>
  <c r="V32" i="16" s="1"/>
  <c r="W10" i="16"/>
  <c r="W32" i="16" s="1"/>
  <c r="X10" i="16"/>
  <c r="X32" i="16" s="1"/>
  <c r="Y10" i="16"/>
  <c r="Y32" i="16" s="1"/>
  <c r="Z10" i="16"/>
  <c r="Z32" i="16" s="1"/>
  <c r="U11" i="16"/>
  <c r="V11" i="16"/>
  <c r="W11" i="16"/>
  <c r="X11" i="16"/>
  <c r="Y11" i="16"/>
  <c r="Z11" i="16"/>
  <c r="V4" i="16"/>
  <c r="V26" i="16" s="1"/>
  <c r="W4" i="16"/>
  <c r="W26" i="16" s="1"/>
  <c r="X4" i="16"/>
  <c r="X26" i="16" s="1"/>
  <c r="Y4" i="16"/>
  <c r="Z4" i="16"/>
  <c r="U4" i="16"/>
  <c r="U26" i="16" s="1"/>
  <c r="X27" i="17" l="1"/>
  <c r="X29" i="17"/>
  <c r="X31" i="17"/>
  <c r="X33" i="17"/>
  <c r="W31" i="17"/>
  <c r="W33" i="17"/>
  <c r="U27" i="17"/>
  <c r="Y13" i="17"/>
  <c r="U29" i="17"/>
  <c r="Y29" i="17"/>
  <c r="U31" i="17"/>
  <c r="Y31" i="17"/>
  <c r="U33" i="17"/>
  <c r="Y33" i="17"/>
  <c r="W13" i="17"/>
  <c r="Z37" i="17"/>
  <c r="V27" i="17"/>
  <c r="Z27" i="17"/>
  <c r="V29" i="17"/>
  <c r="Z29" i="17"/>
  <c r="V31" i="17"/>
  <c r="Z31" i="17"/>
  <c r="V33" i="17"/>
  <c r="Z33" i="17"/>
  <c r="Z13" i="17"/>
  <c r="Z14" i="17"/>
  <c r="Z36" i="17" s="1"/>
  <c r="V27" i="16"/>
  <c r="Y33" i="16"/>
  <c r="U29" i="16"/>
  <c r="Y27" i="16"/>
  <c r="X29" i="16"/>
  <c r="Z33" i="16"/>
  <c r="V33" i="16"/>
  <c r="Z31" i="16"/>
  <c r="V31" i="16"/>
  <c r="Z27" i="16"/>
  <c r="U33" i="16"/>
  <c r="Y31" i="16"/>
  <c r="U31" i="16"/>
  <c r="Y29" i="16"/>
  <c r="U27" i="16"/>
  <c r="X14" i="17"/>
  <c r="X36" i="17" s="1"/>
  <c r="X33" i="16"/>
  <c r="X31" i="16"/>
  <c r="X27" i="16"/>
  <c r="X12" i="17"/>
  <c r="X34" i="17" s="1"/>
  <c r="Z12" i="16"/>
  <c r="Z34" i="16" s="1"/>
  <c r="W33" i="16"/>
  <c r="W31" i="16"/>
  <c r="V13" i="17"/>
  <c r="V15" i="17"/>
  <c r="X13" i="17"/>
  <c r="V12" i="17"/>
  <c r="V34" i="17" s="1"/>
  <c r="Z12" i="17"/>
  <c r="Z34" i="17" s="1"/>
  <c r="X15" i="17"/>
  <c r="V14" i="17"/>
  <c r="V36" i="17" s="1"/>
  <c r="W15" i="17"/>
  <c r="Y12" i="17"/>
  <c r="Y34" i="17" s="1"/>
  <c r="Y12" i="16"/>
  <c r="Y34" i="16" s="1"/>
  <c r="Z15" i="16"/>
  <c r="Z15" i="18" s="1"/>
  <c r="Z37" i="18" s="1"/>
  <c r="W15" i="16"/>
  <c r="V15" i="16"/>
  <c r="Y14" i="16"/>
  <c r="Y36" i="16" s="1"/>
  <c r="X14" i="16"/>
  <c r="X36" i="16" s="1"/>
  <c r="W14" i="16"/>
  <c r="W36" i="16" s="1"/>
  <c r="U14" i="16"/>
  <c r="U36" i="16" s="1"/>
  <c r="W13" i="16"/>
  <c r="U13" i="16"/>
  <c r="Y15" i="16"/>
  <c r="Z14" i="16"/>
  <c r="Z36" i="16" s="1"/>
  <c r="V14" i="16"/>
  <c r="V36" i="16" s="1"/>
  <c r="X12" i="16"/>
  <c r="X34" i="16" s="1"/>
  <c r="W29" i="16"/>
  <c r="Y28" i="16"/>
  <c r="U28" i="16"/>
  <c r="W27" i="16"/>
  <c r="X15" i="16"/>
  <c r="Z13" i="16"/>
  <c r="V13" i="16"/>
  <c r="W12" i="16"/>
  <c r="W34" i="16" s="1"/>
  <c r="Y26" i="16"/>
  <c r="Z29" i="16"/>
  <c r="V29" i="16"/>
  <c r="X28" i="16"/>
  <c r="Z26" i="16"/>
  <c r="U15" i="16"/>
  <c r="Y13" i="16"/>
  <c r="Y17" i="16" s="1"/>
  <c r="V12" i="16"/>
  <c r="V34" i="16" s="1"/>
  <c r="W28" i="16"/>
  <c r="U12" i="16"/>
  <c r="U34" i="16" s="1"/>
  <c r="X13" i="16"/>
  <c r="U34" i="17"/>
  <c r="W34" i="17"/>
  <c r="W14" i="17"/>
  <c r="U4" i="18"/>
  <c r="U26" i="18" s="1"/>
  <c r="W4" i="18"/>
  <c r="W26" i="18" s="1"/>
  <c r="X11" i="18"/>
  <c r="X33" i="18" s="1"/>
  <c r="Z10" i="18"/>
  <c r="Z32" i="18" s="1"/>
  <c r="V10" i="18"/>
  <c r="V32" i="18" s="1"/>
  <c r="X9" i="18"/>
  <c r="X31" i="18" s="1"/>
  <c r="Z8" i="18"/>
  <c r="Z30" i="18" s="1"/>
  <c r="V8" i="18"/>
  <c r="V30" i="18" s="1"/>
  <c r="X7" i="18"/>
  <c r="X29" i="18" s="1"/>
  <c r="Z6" i="18"/>
  <c r="Z28" i="18" s="1"/>
  <c r="V6" i="18"/>
  <c r="V28" i="18" s="1"/>
  <c r="X5" i="18"/>
  <c r="X27" i="18" s="1"/>
  <c r="U26" i="17"/>
  <c r="W26" i="17"/>
  <c r="Z4" i="18"/>
  <c r="Z26" i="18" s="1"/>
  <c r="V4" i="18"/>
  <c r="V26" i="18" s="1"/>
  <c r="W11" i="18"/>
  <c r="W33" i="18" s="1"/>
  <c r="Y10" i="18"/>
  <c r="Y32" i="18" s="1"/>
  <c r="U10" i="18"/>
  <c r="U32" i="18" s="1"/>
  <c r="W9" i="18"/>
  <c r="W31" i="18" s="1"/>
  <c r="Y8" i="18"/>
  <c r="Y30" i="18" s="1"/>
  <c r="U8" i="18"/>
  <c r="U30" i="18" s="1"/>
  <c r="W7" i="18"/>
  <c r="W29" i="18" s="1"/>
  <c r="Y6" i="18"/>
  <c r="Y28" i="18" s="1"/>
  <c r="U6" i="18"/>
  <c r="U28" i="18" s="1"/>
  <c r="W5" i="18"/>
  <c r="W27" i="18" s="1"/>
  <c r="W29" i="17"/>
  <c r="Y28" i="17"/>
  <c r="U28" i="17"/>
  <c r="W27" i="17"/>
  <c r="Y4" i="18"/>
  <c r="Y26" i="18" s="1"/>
  <c r="Z11" i="18"/>
  <c r="Z33" i="18" s="1"/>
  <c r="V11" i="18"/>
  <c r="V33" i="18" s="1"/>
  <c r="X10" i="18"/>
  <c r="X32" i="18" s="1"/>
  <c r="Z9" i="18"/>
  <c r="Z31" i="18" s="1"/>
  <c r="V9" i="18"/>
  <c r="V31" i="18" s="1"/>
  <c r="X8" i="18"/>
  <c r="X30" i="18" s="1"/>
  <c r="Z7" i="18"/>
  <c r="Z29" i="18" s="1"/>
  <c r="V7" i="18"/>
  <c r="V29" i="18" s="1"/>
  <c r="X6" i="18"/>
  <c r="X28" i="18" s="1"/>
  <c r="Z5" i="18"/>
  <c r="Z27" i="18" s="1"/>
  <c r="V5" i="18"/>
  <c r="V27" i="18" s="1"/>
  <c r="Y15" i="17"/>
  <c r="U13" i="17"/>
  <c r="U15" i="17"/>
  <c r="X4" i="18"/>
  <c r="X26" i="18" s="1"/>
  <c r="Y11" i="18"/>
  <c r="Y33" i="18" s="1"/>
  <c r="U11" i="18"/>
  <c r="U33" i="18" s="1"/>
  <c r="W10" i="18"/>
  <c r="W32" i="18" s="1"/>
  <c r="Y9" i="18"/>
  <c r="Y31" i="18" s="1"/>
  <c r="U9" i="18"/>
  <c r="U31" i="18" s="1"/>
  <c r="W8" i="18"/>
  <c r="W30" i="18" s="1"/>
  <c r="Y7" i="18"/>
  <c r="Y29" i="18" s="1"/>
  <c r="U7" i="18"/>
  <c r="U29" i="18" s="1"/>
  <c r="W6" i="18"/>
  <c r="W28" i="18" s="1"/>
  <c r="Y5" i="18"/>
  <c r="Y27" i="18" s="1"/>
  <c r="U5" i="18"/>
  <c r="U27" i="18" s="1"/>
  <c r="Y27" i="17"/>
  <c r="V17" i="16" l="1"/>
  <c r="V37" i="17"/>
  <c r="U17" i="17"/>
  <c r="V35" i="17"/>
  <c r="V17" i="17"/>
  <c r="Y35" i="17"/>
  <c r="Y17" i="17"/>
  <c r="X37" i="17"/>
  <c r="W37" i="17"/>
  <c r="X35" i="17"/>
  <c r="X17" i="17"/>
  <c r="Z35" i="17"/>
  <c r="Z17" i="17"/>
  <c r="W35" i="17"/>
  <c r="W17" i="17"/>
  <c r="U17" i="16"/>
  <c r="X17" i="16"/>
  <c r="W17" i="16"/>
  <c r="Z13" i="18"/>
  <c r="Z35" i="18" s="1"/>
  <c r="Z17" i="16"/>
  <c r="Z14" i="18"/>
  <c r="Z36" i="18" s="1"/>
  <c r="U14" i="18"/>
  <c r="U36" i="18" s="1"/>
  <c r="X12" i="18"/>
  <c r="X34" i="18" s="1"/>
  <c r="U35" i="16"/>
  <c r="Z37" i="16"/>
  <c r="X35" i="16"/>
  <c r="Y35" i="16"/>
  <c r="V35" i="16"/>
  <c r="W35" i="16"/>
  <c r="X37" i="16"/>
  <c r="Y37" i="16"/>
  <c r="W37" i="16"/>
  <c r="X14" i="18"/>
  <c r="X36" i="18" s="1"/>
  <c r="X13" i="18"/>
  <c r="X35" i="18" s="1"/>
  <c r="U37" i="16"/>
  <c r="Z35" i="16"/>
  <c r="V37" i="16"/>
  <c r="X15" i="18"/>
  <c r="X37" i="18" s="1"/>
  <c r="V15" i="18"/>
  <c r="V37" i="18" s="1"/>
  <c r="Z12" i="18"/>
  <c r="Z34" i="18" s="1"/>
  <c r="Y13" i="18"/>
  <c r="Y35" i="18" s="1"/>
  <c r="V13" i="18"/>
  <c r="V35" i="18" s="1"/>
  <c r="W13" i="18"/>
  <c r="W35" i="18" s="1"/>
  <c r="W15" i="18"/>
  <c r="W37" i="18" s="1"/>
  <c r="V14" i="18"/>
  <c r="V36" i="18" s="1"/>
  <c r="Y14" i="18"/>
  <c r="Y36" i="18" s="1"/>
  <c r="V12" i="18"/>
  <c r="V34" i="18" s="1"/>
  <c r="Y12" i="18"/>
  <c r="Y34" i="18" s="1"/>
  <c r="U12" i="18"/>
  <c r="U34" i="18" s="1"/>
  <c r="W12" i="18"/>
  <c r="W34" i="18" s="1"/>
  <c r="U37" i="17"/>
  <c r="U15" i="18"/>
  <c r="U37" i="18" s="1"/>
  <c r="U35" i="17"/>
  <c r="U13" i="18"/>
  <c r="U35" i="18" s="1"/>
  <c r="Y37" i="17"/>
  <c r="Y15" i="18"/>
  <c r="Y37" i="18" s="1"/>
  <c r="W36" i="17"/>
  <c r="W14" i="18"/>
  <c r="W36" i="18" s="1"/>
  <c r="H39" i="17"/>
  <c r="G39" i="17"/>
  <c r="F39" i="17"/>
  <c r="E39" i="17"/>
  <c r="D39" i="17"/>
  <c r="C39" i="17"/>
  <c r="D39" i="16"/>
  <c r="E39" i="16"/>
  <c r="F39" i="16"/>
  <c r="G39" i="16"/>
  <c r="H39" i="16"/>
  <c r="C39" i="16"/>
  <c r="C27" i="17" l="1"/>
  <c r="D27" i="17"/>
  <c r="E27" i="17"/>
  <c r="F27" i="17"/>
  <c r="G27" i="17"/>
  <c r="H27" i="17"/>
  <c r="C44" i="17" l="1"/>
  <c r="C78" i="16"/>
  <c r="C61" i="16"/>
  <c r="C44" i="16"/>
  <c r="C27" i="16"/>
  <c r="C27" i="18" s="1"/>
  <c r="H104" i="17"/>
  <c r="G104" i="17"/>
  <c r="F104" i="17"/>
  <c r="E104" i="17"/>
  <c r="D104" i="17"/>
  <c r="C104" i="17"/>
  <c r="H103" i="17"/>
  <c r="G103" i="17"/>
  <c r="F103" i="17"/>
  <c r="E103" i="17"/>
  <c r="D103" i="17"/>
  <c r="C103" i="17"/>
  <c r="H101" i="17"/>
  <c r="G101" i="17"/>
  <c r="F101" i="17"/>
  <c r="E101" i="17"/>
  <c r="D101" i="17"/>
  <c r="C101" i="17"/>
  <c r="H100" i="17"/>
  <c r="G100" i="17"/>
  <c r="F100" i="17"/>
  <c r="E100" i="17"/>
  <c r="D100" i="17"/>
  <c r="C100" i="17"/>
  <c r="H99" i="17"/>
  <c r="G99" i="17"/>
  <c r="F99" i="17"/>
  <c r="E99" i="17"/>
  <c r="D99" i="17"/>
  <c r="C99" i="17"/>
  <c r="H98" i="17"/>
  <c r="G98" i="17"/>
  <c r="F98" i="17"/>
  <c r="E98" i="17"/>
  <c r="D98" i="17"/>
  <c r="C98" i="17"/>
  <c r="H97" i="17"/>
  <c r="G97" i="17"/>
  <c r="F97" i="17"/>
  <c r="E97" i="17"/>
  <c r="D97" i="17"/>
  <c r="C97" i="17"/>
  <c r="H94" i="17"/>
  <c r="H96" i="17" s="1"/>
  <c r="G94" i="17"/>
  <c r="F94" i="17"/>
  <c r="F96" i="17" s="1"/>
  <c r="E94" i="17"/>
  <c r="E96" i="17" s="1"/>
  <c r="D94" i="17"/>
  <c r="D96" i="17" s="1"/>
  <c r="C94" i="17"/>
  <c r="H86" i="17"/>
  <c r="G86" i="17"/>
  <c r="F86" i="17"/>
  <c r="E86" i="17"/>
  <c r="D86" i="17"/>
  <c r="C86" i="17"/>
  <c r="H85" i="17"/>
  <c r="G85" i="17"/>
  <c r="F85" i="17"/>
  <c r="E85" i="17"/>
  <c r="D85" i="17"/>
  <c r="C85" i="17"/>
  <c r="H84" i="17"/>
  <c r="G84" i="17"/>
  <c r="F84" i="17"/>
  <c r="E84" i="17"/>
  <c r="D84" i="17"/>
  <c r="C84" i="17"/>
  <c r="H83" i="17"/>
  <c r="G83" i="17"/>
  <c r="F83" i="17"/>
  <c r="E83" i="17"/>
  <c r="D83" i="17"/>
  <c r="C83" i="17"/>
  <c r="H82" i="17"/>
  <c r="G82" i="17"/>
  <c r="F82" i="17"/>
  <c r="E82" i="17"/>
  <c r="D82" i="17"/>
  <c r="C82" i="17"/>
  <c r="H81" i="17"/>
  <c r="G81" i="17"/>
  <c r="F81" i="17"/>
  <c r="E81" i="17"/>
  <c r="D81" i="17"/>
  <c r="C81" i="17"/>
  <c r="H80" i="17"/>
  <c r="G80" i="17"/>
  <c r="F80" i="17"/>
  <c r="E80" i="17"/>
  <c r="D80" i="17"/>
  <c r="C80" i="17"/>
  <c r="H78" i="17"/>
  <c r="G78" i="17"/>
  <c r="F78" i="17"/>
  <c r="E78" i="17"/>
  <c r="D78" i="17"/>
  <c r="C78" i="17"/>
  <c r="H77" i="17"/>
  <c r="G77" i="17"/>
  <c r="F77" i="17"/>
  <c r="E77" i="17"/>
  <c r="D77" i="17"/>
  <c r="C77" i="17"/>
  <c r="H70" i="17"/>
  <c r="G70" i="17"/>
  <c r="F70" i="17"/>
  <c r="E70" i="17"/>
  <c r="D70" i="17"/>
  <c r="C70" i="17"/>
  <c r="H69" i="17"/>
  <c r="G69" i="17"/>
  <c r="F69" i="17"/>
  <c r="E69" i="17"/>
  <c r="D69" i="17"/>
  <c r="C69" i="17"/>
  <c r="H68" i="17"/>
  <c r="G68" i="17"/>
  <c r="F68" i="17"/>
  <c r="E68" i="17"/>
  <c r="D68" i="17"/>
  <c r="C68" i="17"/>
  <c r="H67" i="17"/>
  <c r="G67" i="17"/>
  <c r="F67" i="17"/>
  <c r="E67" i="17"/>
  <c r="D67" i="17"/>
  <c r="C67" i="17"/>
  <c r="H66" i="17"/>
  <c r="G66" i="17"/>
  <c r="F66" i="17"/>
  <c r="E66" i="17"/>
  <c r="D66" i="17"/>
  <c r="C66" i="17"/>
  <c r="H65" i="17"/>
  <c r="G65" i="17"/>
  <c r="F65" i="17"/>
  <c r="E65" i="17"/>
  <c r="D65" i="17"/>
  <c r="C65" i="17"/>
  <c r="H64" i="17"/>
  <c r="G64" i="17"/>
  <c r="F64" i="17"/>
  <c r="E64" i="17"/>
  <c r="D64" i="17"/>
  <c r="C64" i="17"/>
  <c r="H63" i="17"/>
  <c r="G63" i="17"/>
  <c r="F63" i="17"/>
  <c r="E63" i="17"/>
  <c r="D63" i="17"/>
  <c r="C63" i="17"/>
  <c r="H61" i="17"/>
  <c r="G61" i="17"/>
  <c r="F61" i="17"/>
  <c r="E61" i="17"/>
  <c r="D61" i="17"/>
  <c r="C61" i="17"/>
  <c r="H60" i="17"/>
  <c r="G60" i="17"/>
  <c r="F60" i="17"/>
  <c r="E60" i="17"/>
  <c r="D60" i="17"/>
  <c r="C60" i="17"/>
  <c r="H53" i="17"/>
  <c r="G53" i="17"/>
  <c r="F53" i="17"/>
  <c r="E53" i="17"/>
  <c r="D53" i="17"/>
  <c r="C53" i="17"/>
  <c r="H52" i="17"/>
  <c r="G52" i="17"/>
  <c r="F52" i="17"/>
  <c r="E52" i="17"/>
  <c r="D52" i="17"/>
  <c r="C52" i="17"/>
  <c r="H51" i="17"/>
  <c r="G51" i="17"/>
  <c r="F51" i="17"/>
  <c r="E51" i="17"/>
  <c r="D51" i="17"/>
  <c r="C51" i="17"/>
  <c r="H50" i="17"/>
  <c r="G50" i="17"/>
  <c r="F50" i="17"/>
  <c r="E50" i="17"/>
  <c r="D50" i="17"/>
  <c r="C50" i="17"/>
  <c r="H49" i="17"/>
  <c r="G49" i="17"/>
  <c r="F49" i="17"/>
  <c r="E49" i="17"/>
  <c r="D49" i="17"/>
  <c r="C49" i="17"/>
  <c r="H48" i="17"/>
  <c r="G48" i="17"/>
  <c r="F48" i="17"/>
  <c r="E48" i="17"/>
  <c r="D48" i="17"/>
  <c r="C48" i="17"/>
  <c r="H47" i="17"/>
  <c r="G47" i="17"/>
  <c r="F47" i="17"/>
  <c r="E47" i="17"/>
  <c r="D47" i="17"/>
  <c r="C47" i="17"/>
  <c r="H46" i="17"/>
  <c r="G46" i="17"/>
  <c r="F46" i="17"/>
  <c r="E46" i="17"/>
  <c r="D46" i="17"/>
  <c r="C46" i="17"/>
  <c r="H44" i="17"/>
  <c r="G44" i="17"/>
  <c r="F44" i="17"/>
  <c r="E44" i="17"/>
  <c r="D44" i="17"/>
  <c r="H43" i="17"/>
  <c r="G43" i="17"/>
  <c r="F43" i="17"/>
  <c r="E43" i="17"/>
  <c r="D43" i="17"/>
  <c r="C43" i="17"/>
  <c r="C45" i="17" s="1"/>
  <c r="H36" i="17"/>
  <c r="G36" i="17"/>
  <c r="F36" i="17"/>
  <c r="E36" i="17"/>
  <c r="D36" i="17"/>
  <c r="C36" i="17"/>
  <c r="H33" i="17"/>
  <c r="G33" i="17"/>
  <c r="F33" i="17"/>
  <c r="E33" i="17"/>
  <c r="D33" i="17"/>
  <c r="C33" i="17"/>
  <c r="H29" i="17"/>
  <c r="G29" i="17"/>
  <c r="F29" i="17"/>
  <c r="E29" i="17"/>
  <c r="D29" i="17"/>
  <c r="C29" i="17"/>
  <c r="H26" i="17"/>
  <c r="H28" i="17" s="1"/>
  <c r="G26" i="17"/>
  <c r="G28" i="17" s="1"/>
  <c r="F26" i="17"/>
  <c r="E26" i="17"/>
  <c r="D26" i="17"/>
  <c r="D28" i="17" s="1"/>
  <c r="C26" i="17"/>
  <c r="H19" i="17"/>
  <c r="H126" i="17" s="1"/>
  <c r="G19" i="17"/>
  <c r="G126" i="17" s="1"/>
  <c r="F19" i="17"/>
  <c r="F126" i="17" s="1"/>
  <c r="E19" i="17"/>
  <c r="E126" i="17" s="1"/>
  <c r="D19" i="17"/>
  <c r="D126" i="17" s="1"/>
  <c r="C19" i="17"/>
  <c r="C126" i="17" s="1"/>
  <c r="H18" i="17"/>
  <c r="H125" i="17" s="1"/>
  <c r="G18" i="17"/>
  <c r="G125" i="17" s="1"/>
  <c r="F18" i="17"/>
  <c r="F125" i="17" s="1"/>
  <c r="E18" i="17"/>
  <c r="E125" i="17" s="1"/>
  <c r="D18" i="17"/>
  <c r="D125" i="17" s="1"/>
  <c r="C18" i="17"/>
  <c r="C125" i="17" s="1"/>
  <c r="H17" i="17"/>
  <c r="H124" i="17" s="1"/>
  <c r="G17" i="17"/>
  <c r="G124" i="17" s="1"/>
  <c r="F17" i="17"/>
  <c r="F124" i="17" s="1"/>
  <c r="E17" i="17"/>
  <c r="E124" i="17" s="1"/>
  <c r="D17" i="17"/>
  <c r="D124" i="17" s="1"/>
  <c r="C17" i="17"/>
  <c r="C124" i="17" s="1"/>
  <c r="H16" i="17"/>
  <c r="H123" i="17" s="1"/>
  <c r="G16" i="17"/>
  <c r="G123" i="17" s="1"/>
  <c r="F16" i="17"/>
  <c r="F123" i="17" s="1"/>
  <c r="E16" i="17"/>
  <c r="E123" i="17" s="1"/>
  <c r="D16" i="17"/>
  <c r="D123" i="17" s="1"/>
  <c r="C16" i="17"/>
  <c r="C123" i="17" s="1"/>
  <c r="H15" i="17"/>
  <c r="H122" i="17" s="1"/>
  <c r="G15" i="17"/>
  <c r="G122" i="17" s="1"/>
  <c r="F15" i="17"/>
  <c r="F122" i="17" s="1"/>
  <c r="E15" i="17"/>
  <c r="E122" i="17" s="1"/>
  <c r="D15" i="17"/>
  <c r="C15" i="17"/>
  <c r="C122" i="17" s="1"/>
  <c r="H14" i="17"/>
  <c r="H121" i="17" s="1"/>
  <c r="G14" i="17"/>
  <c r="G121" i="17" s="1"/>
  <c r="F14" i="17"/>
  <c r="F121" i="17" s="1"/>
  <c r="E14" i="17"/>
  <c r="E121" i="17" s="1"/>
  <c r="D14" i="17"/>
  <c r="D121" i="17" s="1"/>
  <c r="C14" i="17"/>
  <c r="H13" i="17"/>
  <c r="H120" i="17" s="1"/>
  <c r="G13" i="17"/>
  <c r="F13" i="17"/>
  <c r="E13" i="17"/>
  <c r="D13" i="17"/>
  <c r="D120" i="17" s="1"/>
  <c r="C13" i="17"/>
  <c r="H12" i="17"/>
  <c r="H119" i="17" s="1"/>
  <c r="G12" i="17"/>
  <c r="F12" i="17"/>
  <c r="F119" i="17" s="1"/>
  <c r="E12" i="17"/>
  <c r="D12" i="17"/>
  <c r="D119" i="17" s="1"/>
  <c r="C12" i="17"/>
  <c r="H10" i="17"/>
  <c r="H117" i="17" s="1"/>
  <c r="G10" i="17"/>
  <c r="G117" i="17" s="1"/>
  <c r="F10" i="17"/>
  <c r="F117" i="17" s="1"/>
  <c r="E10" i="17"/>
  <c r="E117" i="17" s="1"/>
  <c r="D10" i="17"/>
  <c r="D117" i="17" s="1"/>
  <c r="C10" i="17"/>
  <c r="H9" i="17"/>
  <c r="H116" i="17" s="1"/>
  <c r="G9" i="17"/>
  <c r="F9" i="17"/>
  <c r="F116" i="17" s="1"/>
  <c r="E9" i="17"/>
  <c r="E116" i="17" s="1"/>
  <c r="D9" i="17"/>
  <c r="D116" i="17" s="1"/>
  <c r="C9" i="17"/>
  <c r="H8" i="17"/>
  <c r="H115" i="17" s="1"/>
  <c r="G8" i="17"/>
  <c r="F8" i="17"/>
  <c r="F115" i="17" s="1"/>
  <c r="E8" i="17"/>
  <c r="D8" i="17"/>
  <c r="D115" i="17" s="1"/>
  <c r="C8" i="17"/>
  <c r="C115" i="17" s="1"/>
  <c r="H7" i="17"/>
  <c r="H114" i="17" s="1"/>
  <c r="G7" i="17"/>
  <c r="F7" i="17"/>
  <c r="F114" i="17" s="1"/>
  <c r="E7" i="17"/>
  <c r="D7" i="17"/>
  <c r="D114" i="17" s="1"/>
  <c r="C7" i="17"/>
  <c r="H6" i="17"/>
  <c r="H113" i="17" s="1"/>
  <c r="G6" i="17"/>
  <c r="G113" i="17" s="1"/>
  <c r="F6" i="17"/>
  <c r="F113" i="17" s="1"/>
  <c r="E6" i="17"/>
  <c r="D6" i="17"/>
  <c r="D113" i="17" s="1"/>
  <c r="C6" i="17"/>
  <c r="H5" i="17"/>
  <c r="H112" i="17" s="1"/>
  <c r="G5" i="17"/>
  <c r="F5" i="17"/>
  <c r="F112" i="17" s="1"/>
  <c r="E5" i="17"/>
  <c r="E112" i="17" s="1"/>
  <c r="D5" i="17"/>
  <c r="C5" i="17"/>
  <c r="H4" i="17"/>
  <c r="H111" i="17" s="1"/>
  <c r="G4" i="17"/>
  <c r="F4" i="17"/>
  <c r="F111" i="17" s="1"/>
  <c r="E4" i="17"/>
  <c r="D4" i="17"/>
  <c r="D111" i="17" s="1"/>
  <c r="C4" i="17"/>
  <c r="G96" i="17"/>
  <c r="C96" i="17"/>
  <c r="F28" i="17"/>
  <c r="D122" i="17"/>
  <c r="H104" i="16"/>
  <c r="G104" i="16"/>
  <c r="F104" i="16"/>
  <c r="E104" i="16"/>
  <c r="D104" i="16"/>
  <c r="C104" i="16"/>
  <c r="H103" i="16"/>
  <c r="G103" i="16"/>
  <c r="F103" i="16"/>
  <c r="E103" i="16"/>
  <c r="D103" i="16"/>
  <c r="C103" i="16"/>
  <c r="H101" i="16"/>
  <c r="G101" i="16"/>
  <c r="F101" i="16"/>
  <c r="E101" i="16"/>
  <c r="D101" i="16"/>
  <c r="C101" i="16"/>
  <c r="H100" i="16"/>
  <c r="G100" i="16"/>
  <c r="F100" i="16"/>
  <c r="E100" i="16"/>
  <c r="D100" i="16"/>
  <c r="C100" i="16"/>
  <c r="H99" i="16"/>
  <c r="G99" i="16"/>
  <c r="F99" i="16"/>
  <c r="E99" i="16"/>
  <c r="D99" i="16"/>
  <c r="C99" i="16"/>
  <c r="H98" i="16"/>
  <c r="G98" i="16"/>
  <c r="F98" i="16"/>
  <c r="E98" i="16"/>
  <c r="D98" i="16"/>
  <c r="C98" i="16"/>
  <c r="H97" i="16"/>
  <c r="G97" i="16"/>
  <c r="F97" i="16"/>
  <c r="E97" i="16"/>
  <c r="D97" i="16"/>
  <c r="C97" i="16"/>
  <c r="H94" i="16"/>
  <c r="G94" i="16"/>
  <c r="F94" i="16"/>
  <c r="E94" i="16"/>
  <c r="D94" i="16"/>
  <c r="C94" i="16"/>
  <c r="C94" i="18" s="1"/>
  <c r="H86" i="16"/>
  <c r="G86" i="16"/>
  <c r="F86" i="16"/>
  <c r="E86" i="16"/>
  <c r="D86" i="16"/>
  <c r="C86" i="16"/>
  <c r="H85" i="16"/>
  <c r="G85" i="16"/>
  <c r="G85" i="18" s="1"/>
  <c r="F85" i="16"/>
  <c r="E85" i="16"/>
  <c r="D85" i="16"/>
  <c r="C85" i="16"/>
  <c r="C85" i="18" s="1"/>
  <c r="H84" i="16"/>
  <c r="G84" i="16"/>
  <c r="F84" i="16"/>
  <c r="E84" i="16"/>
  <c r="D84" i="16"/>
  <c r="C84" i="16"/>
  <c r="H83" i="16"/>
  <c r="G83" i="16"/>
  <c r="F83" i="16"/>
  <c r="E83" i="16"/>
  <c r="D83" i="16"/>
  <c r="C83" i="16"/>
  <c r="H82" i="16"/>
  <c r="G82" i="16"/>
  <c r="F82" i="16"/>
  <c r="E82" i="16"/>
  <c r="D82" i="16"/>
  <c r="C82" i="16"/>
  <c r="H81" i="16"/>
  <c r="G81" i="16"/>
  <c r="F81" i="16"/>
  <c r="E81" i="16"/>
  <c r="D81" i="16"/>
  <c r="C81" i="16"/>
  <c r="H80" i="16"/>
  <c r="G80" i="16"/>
  <c r="F80" i="16"/>
  <c r="E80" i="16"/>
  <c r="D80" i="16"/>
  <c r="C80" i="16"/>
  <c r="H78" i="16"/>
  <c r="G78" i="16"/>
  <c r="G78" i="18" s="1"/>
  <c r="F78" i="16"/>
  <c r="E78" i="16"/>
  <c r="D78" i="16"/>
  <c r="H77" i="16"/>
  <c r="G77" i="16"/>
  <c r="F77" i="16"/>
  <c r="E77" i="16"/>
  <c r="D77" i="16"/>
  <c r="C77" i="16"/>
  <c r="H70" i="16"/>
  <c r="G70" i="16"/>
  <c r="F70" i="16"/>
  <c r="E70" i="16"/>
  <c r="D70" i="16"/>
  <c r="C70" i="16"/>
  <c r="H69" i="16"/>
  <c r="G69" i="16"/>
  <c r="F69" i="16"/>
  <c r="E69" i="16"/>
  <c r="D69" i="16"/>
  <c r="C69" i="16"/>
  <c r="H68" i="16"/>
  <c r="G68" i="16"/>
  <c r="F68" i="16"/>
  <c r="E68" i="16"/>
  <c r="D68" i="16"/>
  <c r="C68" i="16"/>
  <c r="H67" i="16"/>
  <c r="G67" i="16"/>
  <c r="F67" i="16"/>
  <c r="E67" i="16"/>
  <c r="D67" i="16"/>
  <c r="C67" i="16"/>
  <c r="H66" i="16"/>
  <c r="G66" i="16"/>
  <c r="F66" i="16"/>
  <c r="E66" i="16"/>
  <c r="D66" i="16"/>
  <c r="C66" i="16"/>
  <c r="H65" i="16"/>
  <c r="G65" i="16"/>
  <c r="F65" i="16"/>
  <c r="E65" i="16"/>
  <c r="D65" i="16"/>
  <c r="C65" i="16"/>
  <c r="H64" i="16"/>
  <c r="G64" i="16"/>
  <c r="F64" i="16"/>
  <c r="E64" i="16"/>
  <c r="D64" i="16"/>
  <c r="C64" i="16"/>
  <c r="H63" i="16"/>
  <c r="G63" i="16"/>
  <c r="F63" i="16"/>
  <c r="E63" i="16"/>
  <c r="D63" i="16"/>
  <c r="C63" i="16"/>
  <c r="H61" i="16"/>
  <c r="G61" i="16"/>
  <c r="F61" i="16"/>
  <c r="E61" i="16"/>
  <c r="D61" i="16"/>
  <c r="H60" i="16"/>
  <c r="G60" i="16"/>
  <c r="F60" i="16"/>
  <c r="E60" i="16"/>
  <c r="D60" i="16"/>
  <c r="C60" i="16"/>
  <c r="C47" i="16"/>
  <c r="D47" i="16"/>
  <c r="E47" i="16"/>
  <c r="F47" i="16"/>
  <c r="G47" i="16"/>
  <c r="H47" i="16"/>
  <c r="C48" i="16"/>
  <c r="D48" i="16"/>
  <c r="E48" i="16"/>
  <c r="F48" i="16"/>
  <c r="G48" i="16"/>
  <c r="H48" i="16"/>
  <c r="C49" i="16"/>
  <c r="D49" i="16"/>
  <c r="E49" i="16"/>
  <c r="F49" i="16"/>
  <c r="G49" i="16"/>
  <c r="H49" i="16"/>
  <c r="C50" i="16"/>
  <c r="D50" i="16"/>
  <c r="E50" i="16"/>
  <c r="F50" i="16"/>
  <c r="G50" i="16"/>
  <c r="H50" i="16"/>
  <c r="C51" i="16"/>
  <c r="D51" i="16"/>
  <c r="E51" i="16"/>
  <c r="F51" i="16"/>
  <c r="G51" i="16"/>
  <c r="H51" i="16"/>
  <c r="C52" i="16"/>
  <c r="D52" i="16"/>
  <c r="E52" i="16"/>
  <c r="F52" i="16"/>
  <c r="G52" i="16"/>
  <c r="H52" i="16"/>
  <c r="H53" i="16"/>
  <c r="G53" i="16"/>
  <c r="F53" i="16"/>
  <c r="E53" i="16"/>
  <c r="D53" i="16"/>
  <c r="C53" i="16"/>
  <c r="H46" i="16"/>
  <c r="G46" i="16"/>
  <c r="F46" i="16"/>
  <c r="E46" i="16"/>
  <c r="D46" i="16"/>
  <c r="C46" i="16"/>
  <c r="H44" i="16"/>
  <c r="G44" i="16"/>
  <c r="F44" i="16"/>
  <c r="E44" i="16"/>
  <c r="D44" i="16"/>
  <c r="H43" i="16"/>
  <c r="G43" i="16"/>
  <c r="F43" i="16"/>
  <c r="E43" i="16"/>
  <c r="D43" i="16"/>
  <c r="C43" i="16"/>
  <c r="H29" i="16"/>
  <c r="G29" i="16"/>
  <c r="F29" i="16"/>
  <c r="E29" i="16"/>
  <c r="D29" i="16"/>
  <c r="C29" i="16"/>
  <c r="E80" i="18" l="1"/>
  <c r="E84" i="18"/>
  <c r="E101" i="18"/>
  <c r="E104" i="18"/>
  <c r="F78" i="18"/>
  <c r="F85" i="18"/>
  <c r="D101" i="18"/>
  <c r="D80" i="18"/>
  <c r="D84" i="18"/>
  <c r="H101" i="18"/>
  <c r="D104" i="18"/>
  <c r="D50" i="18"/>
  <c r="D63" i="18"/>
  <c r="H65" i="18"/>
  <c r="H67" i="18"/>
  <c r="D69" i="18"/>
  <c r="F70" i="18"/>
  <c r="H77" i="18"/>
  <c r="C22" i="17"/>
  <c r="C129" i="17" s="1"/>
  <c r="G22" i="17"/>
  <c r="G129" i="17" s="1"/>
  <c r="D56" i="17"/>
  <c r="H56" i="17"/>
  <c r="F62" i="17"/>
  <c r="F71" i="17" s="1"/>
  <c r="H80" i="18"/>
  <c r="H84" i="18"/>
  <c r="H104" i="18"/>
  <c r="F51" i="18"/>
  <c r="H50" i="18"/>
  <c r="F61" i="18"/>
  <c r="H63" i="18"/>
  <c r="D65" i="18"/>
  <c r="F66" i="18"/>
  <c r="D67" i="18"/>
  <c r="F68" i="18"/>
  <c r="H69" i="18"/>
  <c r="D77" i="18"/>
  <c r="C43" i="18"/>
  <c r="G43" i="18"/>
  <c r="F44" i="18"/>
  <c r="D46" i="18"/>
  <c r="H46" i="18"/>
  <c r="F53" i="18"/>
  <c r="D60" i="18"/>
  <c r="H60" i="18"/>
  <c r="D73" i="17"/>
  <c r="H73" i="17"/>
  <c r="F79" i="17"/>
  <c r="D90" i="17"/>
  <c r="H90" i="17"/>
  <c r="G79" i="17"/>
  <c r="F49" i="18"/>
  <c r="H48" i="18"/>
  <c r="D48" i="18"/>
  <c r="D82" i="18"/>
  <c r="E82" i="18"/>
  <c r="H82" i="18"/>
  <c r="C83" i="18"/>
  <c r="F83" i="18"/>
  <c r="G83" i="18"/>
  <c r="D99" i="18"/>
  <c r="E99" i="18"/>
  <c r="H99" i="18"/>
  <c r="C100" i="18"/>
  <c r="F100" i="18"/>
  <c r="G100" i="18"/>
  <c r="E61" i="18"/>
  <c r="C63" i="18"/>
  <c r="G63" i="18"/>
  <c r="C65" i="18"/>
  <c r="G65" i="18"/>
  <c r="E66" i="18"/>
  <c r="C67" i="18"/>
  <c r="G67" i="18"/>
  <c r="E68" i="18"/>
  <c r="C69" i="18"/>
  <c r="G69" i="18"/>
  <c r="E70" i="18"/>
  <c r="C77" i="18"/>
  <c r="G77" i="18"/>
  <c r="D107" i="17"/>
  <c r="H107" i="17"/>
  <c r="C44" i="18"/>
  <c r="D86" i="18"/>
  <c r="H86" i="18"/>
  <c r="D97" i="18"/>
  <c r="H97" i="18"/>
  <c r="F103" i="18"/>
  <c r="D52" i="18"/>
  <c r="H52" i="18"/>
  <c r="E86" i="18"/>
  <c r="E97" i="18"/>
  <c r="C103" i="18"/>
  <c r="G103" i="18"/>
  <c r="C101" i="18"/>
  <c r="G101" i="18"/>
  <c r="E103" i="18"/>
  <c r="C104" i="18"/>
  <c r="G104" i="18"/>
  <c r="E44" i="18"/>
  <c r="E53" i="18"/>
  <c r="C60" i="18"/>
  <c r="F43" i="18"/>
  <c r="C46" i="18"/>
  <c r="G46" i="18"/>
  <c r="G60" i="18"/>
  <c r="G45" i="17"/>
  <c r="E45" i="17"/>
  <c r="G44" i="18"/>
  <c r="E46" i="18"/>
  <c r="C53" i="18"/>
  <c r="G53" i="18"/>
  <c r="E60" i="18"/>
  <c r="G52" i="18"/>
  <c r="C52" i="18"/>
  <c r="E51" i="18"/>
  <c r="G50" i="18"/>
  <c r="C50" i="18"/>
  <c r="E49" i="18"/>
  <c r="G48" i="18"/>
  <c r="C48" i="18"/>
  <c r="E78" i="18"/>
  <c r="C80" i="18"/>
  <c r="G80" i="18"/>
  <c r="C82" i="18"/>
  <c r="G82" i="18"/>
  <c r="E83" i="18"/>
  <c r="C84" i="18"/>
  <c r="G84" i="18"/>
  <c r="E85" i="18"/>
  <c r="C86" i="18"/>
  <c r="G86" i="18"/>
  <c r="E94" i="18"/>
  <c r="C97" i="18"/>
  <c r="G97" i="18"/>
  <c r="C99" i="18"/>
  <c r="G99" i="18"/>
  <c r="E100" i="18"/>
  <c r="F22" i="17"/>
  <c r="F129" i="17" s="1"/>
  <c r="C56" i="17"/>
  <c r="G56" i="17"/>
  <c r="E62" i="17"/>
  <c r="E71" i="17" s="1"/>
  <c r="E72" i="17" s="1"/>
  <c r="C62" i="17"/>
  <c r="C71" i="17" s="1"/>
  <c r="C72" i="17" s="1"/>
  <c r="G62" i="17"/>
  <c r="G71" i="17" s="1"/>
  <c r="C73" i="17"/>
  <c r="G73" i="17"/>
  <c r="E79" i="17"/>
  <c r="C79" i="17"/>
  <c r="C90" i="17"/>
  <c r="G90" i="17"/>
  <c r="C107" i="17"/>
  <c r="G107" i="17"/>
  <c r="G51" i="18"/>
  <c r="E50" i="18"/>
  <c r="C49" i="18"/>
  <c r="F120" i="17"/>
  <c r="E56" i="17"/>
  <c r="E90" i="17"/>
  <c r="E107" i="17"/>
  <c r="E52" i="18"/>
  <c r="C51" i="18"/>
  <c r="G49" i="18"/>
  <c r="E48" i="18"/>
  <c r="G61" i="18"/>
  <c r="E63" i="18"/>
  <c r="E65" i="18"/>
  <c r="C66" i="18"/>
  <c r="G66" i="18"/>
  <c r="E67" i="18"/>
  <c r="C68" i="18"/>
  <c r="G68" i="18"/>
  <c r="E69" i="18"/>
  <c r="C70" i="18"/>
  <c r="G70" i="18"/>
  <c r="E77" i="18"/>
  <c r="C56" i="16"/>
  <c r="D78" i="18"/>
  <c r="H78" i="18"/>
  <c r="F80" i="18"/>
  <c r="F82" i="18"/>
  <c r="D83" i="18"/>
  <c r="H83" i="18"/>
  <c r="F84" i="18"/>
  <c r="D85" i="18"/>
  <c r="H85" i="18"/>
  <c r="F86" i="18"/>
  <c r="F97" i="18"/>
  <c r="F99" i="18"/>
  <c r="D100" i="18"/>
  <c r="H100" i="18"/>
  <c r="F101" i="18"/>
  <c r="D103" i="18"/>
  <c r="H103" i="18"/>
  <c r="F104" i="18"/>
  <c r="D22" i="17"/>
  <c r="D129" i="17" s="1"/>
  <c r="H22" i="17"/>
  <c r="H129" i="17" s="1"/>
  <c r="E73" i="17"/>
  <c r="F52" i="18"/>
  <c r="H51" i="18"/>
  <c r="D51" i="18"/>
  <c r="F50" i="18"/>
  <c r="H49" i="18"/>
  <c r="D49" i="18"/>
  <c r="F48" i="18"/>
  <c r="D61" i="18"/>
  <c r="H61" i="18"/>
  <c r="F63" i="18"/>
  <c r="F65" i="18"/>
  <c r="D66" i="18"/>
  <c r="H66" i="18"/>
  <c r="F67" i="18"/>
  <c r="D68" i="18"/>
  <c r="H68" i="18"/>
  <c r="F69" i="18"/>
  <c r="D70" i="18"/>
  <c r="H70" i="18"/>
  <c r="E22" i="17"/>
  <c r="E129" i="17" s="1"/>
  <c r="F56" i="17"/>
  <c r="D62" i="17"/>
  <c r="D71" i="17" s="1"/>
  <c r="D72" i="17" s="1"/>
  <c r="H62" i="17"/>
  <c r="H71" i="17" s="1"/>
  <c r="H72" i="17" s="1"/>
  <c r="F73" i="17"/>
  <c r="D79" i="17"/>
  <c r="H79" i="17"/>
  <c r="F90" i="17"/>
  <c r="F107" i="17"/>
  <c r="E43" i="18"/>
  <c r="D44" i="18"/>
  <c r="H44" i="18"/>
  <c r="F46" i="18"/>
  <c r="D53" i="18"/>
  <c r="H53" i="18"/>
  <c r="F60" i="18"/>
  <c r="C120" i="17"/>
  <c r="F45" i="17"/>
  <c r="C61" i="18"/>
  <c r="C78" i="18"/>
  <c r="H47" i="18"/>
  <c r="H56" i="16"/>
  <c r="G47" i="18"/>
  <c r="G56" i="16"/>
  <c r="F47" i="18"/>
  <c r="F56" i="16"/>
  <c r="E47" i="18"/>
  <c r="E56" i="16"/>
  <c r="D47" i="18"/>
  <c r="D56" i="16"/>
  <c r="C64" i="18"/>
  <c r="C73" i="16"/>
  <c r="D64" i="18"/>
  <c r="D73" i="16"/>
  <c r="E64" i="18"/>
  <c r="E73" i="16"/>
  <c r="F64" i="18"/>
  <c r="F73" i="16"/>
  <c r="G64" i="18"/>
  <c r="G73" i="16"/>
  <c r="H64" i="18"/>
  <c r="H73" i="16"/>
  <c r="C81" i="18"/>
  <c r="C90" i="16"/>
  <c r="D81" i="18"/>
  <c r="D90" i="16"/>
  <c r="E81" i="18"/>
  <c r="E90" i="16"/>
  <c r="F81" i="18"/>
  <c r="F90" i="16"/>
  <c r="G81" i="18"/>
  <c r="G90" i="16"/>
  <c r="H81" i="18"/>
  <c r="H90" i="16"/>
  <c r="C98" i="18"/>
  <c r="C107" i="16"/>
  <c r="D98" i="18"/>
  <c r="D107" i="16"/>
  <c r="E98" i="18"/>
  <c r="E107" i="16"/>
  <c r="F98" i="18"/>
  <c r="F107" i="16"/>
  <c r="G98" i="18"/>
  <c r="G107" i="16"/>
  <c r="H98" i="18"/>
  <c r="H107" i="16"/>
  <c r="F29" i="18"/>
  <c r="D96" i="16"/>
  <c r="D96" i="18" s="1"/>
  <c r="D94" i="18"/>
  <c r="H96" i="16"/>
  <c r="H96" i="18" s="1"/>
  <c r="H94" i="18"/>
  <c r="D29" i="18"/>
  <c r="H29" i="18"/>
  <c r="D45" i="16"/>
  <c r="D43" i="18"/>
  <c r="H45" i="16"/>
  <c r="H43" i="18"/>
  <c r="F79" i="16"/>
  <c r="F77" i="18"/>
  <c r="E29" i="18"/>
  <c r="C47" i="18"/>
  <c r="F96" i="16"/>
  <c r="F96" i="18" s="1"/>
  <c r="F94" i="18"/>
  <c r="G96" i="16"/>
  <c r="G96" i="18" s="1"/>
  <c r="G94" i="18"/>
  <c r="C29" i="18"/>
  <c r="G29" i="18"/>
  <c r="D112" i="17"/>
  <c r="G37" i="17"/>
  <c r="C111" i="17"/>
  <c r="G111" i="17"/>
  <c r="C113" i="17"/>
  <c r="E114" i="17"/>
  <c r="G115" i="17"/>
  <c r="C117" i="17"/>
  <c r="E119" i="17"/>
  <c r="G120" i="17"/>
  <c r="E28" i="17"/>
  <c r="E37" i="17" s="1"/>
  <c r="D45" i="17"/>
  <c r="H45" i="17"/>
  <c r="F37" i="17"/>
  <c r="H37" i="17"/>
  <c r="H38" i="17" s="1"/>
  <c r="D37" i="17"/>
  <c r="E111" i="17"/>
  <c r="C112" i="17"/>
  <c r="G112" i="17"/>
  <c r="E113" i="17"/>
  <c r="C114" i="17"/>
  <c r="G114" i="17"/>
  <c r="E115" i="17"/>
  <c r="C116" i="17"/>
  <c r="G116" i="17"/>
  <c r="C119" i="17"/>
  <c r="G119" i="17"/>
  <c r="E120" i="17"/>
  <c r="C121" i="17"/>
  <c r="C28" i="17"/>
  <c r="E45" i="16"/>
  <c r="C106" i="17"/>
  <c r="D106" i="17"/>
  <c r="H106" i="17"/>
  <c r="D55" i="17"/>
  <c r="H55" i="17"/>
  <c r="D89" i="17"/>
  <c r="H89" i="17"/>
  <c r="E55" i="17"/>
  <c r="E89" i="17"/>
  <c r="E106" i="17"/>
  <c r="F55" i="17"/>
  <c r="F72" i="17"/>
  <c r="F89" i="17"/>
  <c r="F106" i="17"/>
  <c r="C55" i="17"/>
  <c r="G55" i="17"/>
  <c r="G72" i="17"/>
  <c r="C89" i="17"/>
  <c r="G89" i="17"/>
  <c r="G106" i="17"/>
  <c r="C11" i="17"/>
  <c r="G11" i="17"/>
  <c r="D11" i="17"/>
  <c r="H11" i="17"/>
  <c r="E11" i="17"/>
  <c r="F11" i="17"/>
  <c r="F45" i="16"/>
  <c r="C62" i="16"/>
  <c r="G62" i="16"/>
  <c r="G62" i="18" s="1"/>
  <c r="C79" i="16"/>
  <c r="G79" i="16"/>
  <c r="D62" i="16"/>
  <c r="H62" i="16"/>
  <c r="D79" i="16"/>
  <c r="H79" i="16"/>
  <c r="F106" i="16"/>
  <c r="C96" i="16"/>
  <c r="E96" i="16"/>
  <c r="E79" i="16"/>
  <c r="E62" i="16"/>
  <c r="F62" i="16"/>
  <c r="F62" i="18" s="1"/>
  <c r="G106" i="16"/>
  <c r="D106" i="16"/>
  <c r="H106" i="16"/>
  <c r="G89" i="16"/>
  <c r="D89" i="16"/>
  <c r="F89" i="16"/>
  <c r="H72" i="16"/>
  <c r="F72" i="16"/>
  <c r="G72" i="16"/>
  <c r="H55" i="16"/>
  <c r="D55" i="16"/>
  <c r="C45" i="16"/>
  <c r="G45" i="16"/>
  <c r="E55" i="16"/>
  <c r="F55" i="16"/>
  <c r="H36" i="16"/>
  <c r="G36" i="16"/>
  <c r="G36" i="18" s="1"/>
  <c r="F36" i="16"/>
  <c r="F36" i="18" s="1"/>
  <c r="E36" i="16"/>
  <c r="E36" i="18" s="1"/>
  <c r="D36" i="16"/>
  <c r="D36" i="18" s="1"/>
  <c r="C36" i="16"/>
  <c r="C36" i="18" s="1"/>
  <c r="H33" i="16"/>
  <c r="H33" i="18" s="1"/>
  <c r="G33" i="16"/>
  <c r="G33" i="18" s="1"/>
  <c r="F33" i="16"/>
  <c r="F33" i="18" s="1"/>
  <c r="E33" i="16"/>
  <c r="E33" i="18" s="1"/>
  <c r="D33" i="16"/>
  <c r="D33" i="18" s="1"/>
  <c r="C33" i="16"/>
  <c r="C33" i="18" s="1"/>
  <c r="H27" i="16"/>
  <c r="H27" i="18" s="1"/>
  <c r="G27" i="16"/>
  <c r="G27" i="18" s="1"/>
  <c r="F27" i="16"/>
  <c r="F27" i="18" s="1"/>
  <c r="E27" i="16"/>
  <c r="E27" i="18" s="1"/>
  <c r="D27" i="16"/>
  <c r="D27" i="18" s="1"/>
  <c r="H26" i="16"/>
  <c r="H26" i="18" s="1"/>
  <c r="G26" i="16"/>
  <c r="F26" i="16"/>
  <c r="E26" i="16"/>
  <c r="E26" i="18" s="1"/>
  <c r="D26" i="16"/>
  <c r="D26" i="18" s="1"/>
  <c r="C26" i="16"/>
  <c r="C26" i="18" s="1"/>
  <c r="H73" i="18" l="1"/>
  <c r="G79" i="18"/>
  <c r="D73" i="18"/>
  <c r="H36" i="18"/>
  <c r="I36" i="16"/>
  <c r="F79" i="18"/>
  <c r="G107" i="18"/>
  <c r="C56" i="18"/>
  <c r="E45" i="18"/>
  <c r="H107" i="18"/>
  <c r="D107" i="18"/>
  <c r="H90" i="18"/>
  <c r="D90" i="18"/>
  <c r="D56" i="18"/>
  <c r="F56" i="18"/>
  <c r="H56" i="18"/>
  <c r="C90" i="18"/>
  <c r="C73" i="18"/>
  <c r="E56" i="18"/>
  <c r="G56" i="18"/>
  <c r="H106" i="18"/>
  <c r="G90" i="18"/>
  <c r="G73" i="18"/>
  <c r="G28" i="16"/>
  <c r="G28" i="18" s="1"/>
  <c r="F45" i="18"/>
  <c r="D106" i="18"/>
  <c r="C107" i="18"/>
  <c r="E73" i="18"/>
  <c r="F107" i="18"/>
  <c r="F73" i="18"/>
  <c r="F106" i="18"/>
  <c r="G72" i="18"/>
  <c r="G106" i="18"/>
  <c r="D79" i="18"/>
  <c r="E107" i="18"/>
  <c r="E90" i="18"/>
  <c r="F90" i="18"/>
  <c r="F72" i="18"/>
  <c r="H62" i="18"/>
  <c r="F28" i="16"/>
  <c r="F28" i="18" s="1"/>
  <c r="H72" i="18"/>
  <c r="H45" i="18"/>
  <c r="D45" i="18"/>
  <c r="G55" i="16"/>
  <c r="G55" i="18" s="1"/>
  <c r="G45" i="18"/>
  <c r="E106" i="16"/>
  <c r="E106" i="18" s="1"/>
  <c r="E96" i="18"/>
  <c r="C89" i="16"/>
  <c r="C89" i="18" s="1"/>
  <c r="C79" i="18"/>
  <c r="F26" i="18"/>
  <c r="C55" i="16"/>
  <c r="C55" i="18" s="1"/>
  <c r="C45" i="18"/>
  <c r="C106" i="16"/>
  <c r="C106" i="18" s="1"/>
  <c r="C96" i="18"/>
  <c r="E72" i="16"/>
  <c r="E72" i="18" s="1"/>
  <c r="E62" i="18"/>
  <c r="D72" i="16"/>
  <c r="D72" i="18" s="1"/>
  <c r="D62" i="18"/>
  <c r="C72" i="16"/>
  <c r="C72" i="18" s="1"/>
  <c r="C62" i="18"/>
  <c r="E89" i="16"/>
  <c r="E89" i="18" s="1"/>
  <c r="E79" i="18"/>
  <c r="H89" i="16"/>
  <c r="H89" i="18" s="1"/>
  <c r="H79" i="18"/>
  <c r="G89" i="18"/>
  <c r="G26" i="18"/>
  <c r="F89" i="18"/>
  <c r="D89" i="18"/>
  <c r="H55" i="18"/>
  <c r="D55" i="18"/>
  <c r="F55" i="18"/>
  <c r="E55" i="18"/>
  <c r="G38" i="17"/>
  <c r="D38" i="17"/>
  <c r="F38" i="17"/>
  <c r="E38" i="17"/>
  <c r="C37" i="17"/>
  <c r="E118" i="17"/>
  <c r="E20" i="17"/>
  <c r="C118" i="17"/>
  <c r="C20" i="17"/>
  <c r="F118" i="17"/>
  <c r="F20" i="17"/>
  <c r="D118" i="17"/>
  <c r="D20" i="17"/>
  <c r="H118" i="17"/>
  <c r="H20" i="17"/>
  <c r="G118" i="17"/>
  <c r="G20" i="17"/>
  <c r="D28" i="16"/>
  <c r="D28" i="18" s="1"/>
  <c r="H28" i="16"/>
  <c r="H28" i="18" s="1"/>
  <c r="E28" i="16"/>
  <c r="E37" i="16" s="1"/>
  <c r="E38" i="16" s="1"/>
  <c r="C28" i="16"/>
  <c r="C37" i="16" s="1"/>
  <c r="C38" i="16" s="1"/>
  <c r="G37" i="16" l="1"/>
  <c r="G38" i="16" s="1"/>
  <c r="G38" i="18" s="1"/>
  <c r="D37" i="16"/>
  <c r="D38" i="16" s="1"/>
  <c r="D38" i="18" s="1"/>
  <c r="H37" i="16"/>
  <c r="H38" i="16" s="1"/>
  <c r="H38" i="18" s="1"/>
  <c r="F37" i="16"/>
  <c r="F38" i="16" s="1"/>
  <c r="F38" i="18" s="1"/>
  <c r="E38" i="18"/>
  <c r="H37" i="18"/>
  <c r="C28" i="18"/>
  <c r="E28" i="18"/>
  <c r="E37" i="18"/>
  <c r="C37" i="18"/>
  <c r="C38" i="17"/>
  <c r="C38" i="18" s="1"/>
  <c r="H127" i="17"/>
  <c r="H21" i="17"/>
  <c r="G127" i="17"/>
  <c r="G21" i="17"/>
  <c r="D127" i="17"/>
  <c r="D21" i="17"/>
  <c r="C127" i="17"/>
  <c r="C21" i="17"/>
  <c r="F127" i="17"/>
  <c r="F21" i="17"/>
  <c r="E127" i="17"/>
  <c r="E21" i="17"/>
  <c r="BJ9" i="17"/>
  <c r="BI9" i="17"/>
  <c r="BI31" i="17" s="1"/>
  <c r="BH9" i="17"/>
  <c r="BH31" i="17" s="1"/>
  <c r="BG9" i="17"/>
  <c r="BG31" i="17" s="1"/>
  <c r="BF9" i="17"/>
  <c r="BF31" i="17" s="1"/>
  <c r="BE9" i="17"/>
  <c r="BE31" i="17" s="1"/>
  <c r="BJ8" i="17"/>
  <c r="BJ30" i="17" s="1"/>
  <c r="BI8" i="17"/>
  <c r="BI30" i="17" s="1"/>
  <c r="BH8" i="17"/>
  <c r="BH30" i="17" s="1"/>
  <c r="BG8" i="17"/>
  <c r="BG30" i="17" s="1"/>
  <c r="BF8" i="17"/>
  <c r="BF30" i="17" s="1"/>
  <c r="BE8" i="17"/>
  <c r="BE30" i="17" s="1"/>
  <c r="BJ7" i="17"/>
  <c r="BJ29" i="17" s="1"/>
  <c r="BI7" i="17"/>
  <c r="BI29" i="17" s="1"/>
  <c r="BH7" i="17"/>
  <c r="BH29" i="17" s="1"/>
  <c r="BG7" i="17"/>
  <c r="BG29" i="17" s="1"/>
  <c r="BF7" i="17"/>
  <c r="BF29" i="17" s="1"/>
  <c r="BE7" i="17"/>
  <c r="BE29" i="17" s="1"/>
  <c r="BJ6" i="17"/>
  <c r="BJ28" i="17" s="1"/>
  <c r="BI6" i="17"/>
  <c r="BI28" i="17" s="1"/>
  <c r="BH6" i="17"/>
  <c r="BH28" i="17" s="1"/>
  <c r="BG6" i="17"/>
  <c r="BG28" i="17" s="1"/>
  <c r="BF6" i="17"/>
  <c r="BF28" i="17" s="1"/>
  <c r="BE6" i="17"/>
  <c r="BE28" i="17" s="1"/>
  <c r="BJ5" i="17"/>
  <c r="BJ27" i="17" s="1"/>
  <c r="BI5" i="17"/>
  <c r="BI27" i="17" s="1"/>
  <c r="BH5" i="17"/>
  <c r="BH27" i="17" s="1"/>
  <c r="BG5" i="17"/>
  <c r="BG27" i="17" s="1"/>
  <c r="BF5" i="17"/>
  <c r="BF27" i="17" s="1"/>
  <c r="BE5" i="17"/>
  <c r="BE27" i="17" s="1"/>
  <c r="BJ4" i="17"/>
  <c r="BJ26" i="17" s="1"/>
  <c r="BI4" i="17"/>
  <c r="BI26" i="17" s="1"/>
  <c r="BH4" i="17"/>
  <c r="BH26" i="17" s="1"/>
  <c r="BG4" i="17"/>
  <c r="BG26" i="17" s="1"/>
  <c r="BF4" i="17"/>
  <c r="BF26" i="17" s="1"/>
  <c r="BE4" i="17"/>
  <c r="BE26" i="17" s="1"/>
  <c r="BA9" i="17"/>
  <c r="BA31" i="17" s="1"/>
  <c r="AZ9" i="17"/>
  <c r="AZ31" i="17" s="1"/>
  <c r="AY9" i="17"/>
  <c r="AY31" i="17" s="1"/>
  <c r="AX9" i="17"/>
  <c r="AX31" i="17" s="1"/>
  <c r="AW9" i="17"/>
  <c r="AW31" i="17" s="1"/>
  <c r="AV9" i="17"/>
  <c r="AV31" i="17" s="1"/>
  <c r="BA8" i="17"/>
  <c r="BA30" i="17" s="1"/>
  <c r="AZ8" i="17"/>
  <c r="AZ30" i="17" s="1"/>
  <c r="AY8" i="17"/>
  <c r="AY30" i="17" s="1"/>
  <c r="AX8" i="17"/>
  <c r="AX30" i="17" s="1"/>
  <c r="AW8" i="17"/>
  <c r="AW30" i="17" s="1"/>
  <c r="AV8" i="17"/>
  <c r="AV30" i="17" s="1"/>
  <c r="BA7" i="17"/>
  <c r="BA29" i="17" s="1"/>
  <c r="AZ7" i="17"/>
  <c r="AZ29" i="17" s="1"/>
  <c r="AY7" i="17"/>
  <c r="AY29" i="17" s="1"/>
  <c r="AX7" i="17"/>
  <c r="AX29" i="17" s="1"/>
  <c r="AW7" i="17"/>
  <c r="AW29" i="17" s="1"/>
  <c r="AV7" i="17"/>
  <c r="AV29" i="17" s="1"/>
  <c r="BA6" i="17"/>
  <c r="BA28" i="17" s="1"/>
  <c r="AZ6" i="17"/>
  <c r="AZ28" i="17" s="1"/>
  <c r="AY6" i="17"/>
  <c r="AY28" i="17" s="1"/>
  <c r="AX6" i="17"/>
  <c r="AX28" i="17" s="1"/>
  <c r="AW6" i="17"/>
  <c r="AW28" i="17" s="1"/>
  <c r="AV6" i="17"/>
  <c r="AV28" i="17" s="1"/>
  <c r="BA5" i="17"/>
  <c r="BA27" i="17" s="1"/>
  <c r="AZ5" i="17"/>
  <c r="AZ27" i="17" s="1"/>
  <c r="AY5" i="17"/>
  <c r="AY27" i="17" s="1"/>
  <c r="AX5" i="17"/>
  <c r="AX27" i="17" s="1"/>
  <c r="AW5" i="17"/>
  <c r="AW27" i="17" s="1"/>
  <c r="AV5" i="17"/>
  <c r="AV27" i="17" s="1"/>
  <c r="BA4" i="17"/>
  <c r="BA26" i="17" s="1"/>
  <c r="AZ4" i="17"/>
  <c r="AZ26" i="17" s="1"/>
  <c r="AY4" i="17"/>
  <c r="AY26" i="17" s="1"/>
  <c r="AX4" i="17"/>
  <c r="AX26" i="17" s="1"/>
  <c r="AW4" i="17"/>
  <c r="AW26" i="17" s="1"/>
  <c r="AV4" i="17"/>
  <c r="AV26" i="17" s="1"/>
  <c r="AR9" i="17"/>
  <c r="AR31" i="17" s="1"/>
  <c r="AQ9" i="17"/>
  <c r="AQ31" i="17" s="1"/>
  <c r="AP9" i="17"/>
  <c r="AP31" i="17" s="1"/>
  <c r="AO9" i="17"/>
  <c r="AO31" i="17" s="1"/>
  <c r="AN9" i="17"/>
  <c r="AN31" i="17" s="1"/>
  <c r="AM9" i="17"/>
  <c r="AM31" i="17" s="1"/>
  <c r="AR8" i="17"/>
  <c r="AR30" i="17" s="1"/>
  <c r="AQ8" i="17"/>
  <c r="AQ30" i="17" s="1"/>
  <c r="AP8" i="17"/>
  <c r="AP30" i="17" s="1"/>
  <c r="AO8" i="17"/>
  <c r="AO30" i="17" s="1"/>
  <c r="AN8" i="17"/>
  <c r="AN30" i="17" s="1"/>
  <c r="AM8" i="17"/>
  <c r="AM30" i="17" s="1"/>
  <c r="AR7" i="17"/>
  <c r="AR29" i="17" s="1"/>
  <c r="AQ7" i="17"/>
  <c r="AQ29" i="17" s="1"/>
  <c r="AP7" i="17"/>
  <c r="AP29" i="17" s="1"/>
  <c r="AO7" i="17"/>
  <c r="AO29" i="17" s="1"/>
  <c r="AN7" i="17"/>
  <c r="AN29" i="17" s="1"/>
  <c r="AM7" i="17"/>
  <c r="AM29" i="17" s="1"/>
  <c r="AR6" i="17"/>
  <c r="AR28" i="17" s="1"/>
  <c r="AQ6" i="17"/>
  <c r="AQ28" i="17" s="1"/>
  <c r="AP6" i="17"/>
  <c r="AP28" i="17" s="1"/>
  <c r="AO6" i="17"/>
  <c r="AO28" i="17" s="1"/>
  <c r="AN6" i="17"/>
  <c r="AN28" i="17" s="1"/>
  <c r="AM6" i="17"/>
  <c r="AM28" i="17" s="1"/>
  <c r="AR5" i="17"/>
  <c r="AR27" i="17" s="1"/>
  <c r="AQ5" i="17"/>
  <c r="AQ27" i="17" s="1"/>
  <c r="AP5" i="17"/>
  <c r="AP27" i="17" s="1"/>
  <c r="AO5" i="17"/>
  <c r="AO27" i="17" s="1"/>
  <c r="AN5" i="17"/>
  <c r="AN27" i="17" s="1"/>
  <c r="AM5" i="17"/>
  <c r="AM27" i="17" s="1"/>
  <c r="AR4" i="17"/>
  <c r="AR26" i="17" s="1"/>
  <c r="AQ4" i="17"/>
  <c r="AQ26" i="17" s="1"/>
  <c r="AP4" i="17"/>
  <c r="AP26" i="17" s="1"/>
  <c r="AO4" i="17"/>
  <c r="AO26" i="17" s="1"/>
  <c r="AN4" i="17"/>
  <c r="AN26" i="17" s="1"/>
  <c r="AM4" i="17"/>
  <c r="AM26" i="17" s="1"/>
  <c r="BJ31" i="17"/>
  <c r="BE5" i="16"/>
  <c r="BF5" i="16"/>
  <c r="BG5" i="16"/>
  <c r="BH5" i="16"/>
  <c r="BI5" i="16"/>
  <c r="BJ5" i="16"/>
  <c r="BE6" i="16"/>
  <c r="BF6" i="16"/>
  <c r="BG6" i="16"/>
  <c r="BH6" i="16"/>
  <c r="BI6" i="16"/>
  <c r="BJ6" i="16"/>
  <c r="BE7" i="16"/>
  <c r="BF7" i="16"/>
  <c r="BG7" i="16"/>
  <c r="BH7" i="16"/>
  <c r="BI7" i="16"/>
  <c r="BJ7" i="16"/>
  <c r="BE8" i="16"/>
  <c r="BF8" i="16"/>
  <c r="BG8" i="16"/>
  <c r="BH8" i="16"/>
  <c r="BI8" i="16"/>
  <c r="BJ8" i="16"/>
  <c r="BE9" i="16"/>
  <c r="BF9" i="16"/>
  <c r="BG9" i="16"/>
  <c r="BH9" i="16"/>
  <c r="BI9" i="16"/>
  <c r="BI31" i="16" s="1"/>
  <c r="BJ9" i="16"/>
  <c r="BF4" i="16"/>
  <c r="BG4" i="16"/>
  <c r="BH4" i="16"/>
  <c r="BI4" i="16"/>
  <c r="BJ4" i="16"/>
  <c r="BE4" i="16"/>
  <c r="BF31" i="16"/>
  <c r="AV9" i="16"/>
  <c r="AW9" i="16"/>
  <c r="AX9" i="16"/>
  <c r="AY9" i="16"/>
  <c r="AZ9" i="16"/>
  <c r="AZ31" i="16" s="1"/>
  <c r="BA9" i="16"/>
  <c r="AV5" i="16"/>
  <c r="AW5" i="16"/>
  <c r="AX5" i="16"/>
  <c r="AY5" i="16"/>
  <c r="AZ5" i="16"/>
  <c r="BA5" i="16"/>
  <c r="AV6" i="16"/>
  <c r="AW6" i="16"/>
  <c r="AX6" i="16"/>
  <c r="AY6" i="16"/>
  <c r="AZ6" i="16"/>
  <c r="BA6" i="16"/>
  <c r="AV7" i="16"/>
  <c r="AV29" i="16" s="1"/>
  <c r="AW7" i="16"/>
  <c r="AX7" i="16"/>
  <c r="AY7" i="16"/>
  <c r="AZ7" i="16"/>
  <c r="BA7" i="16"/>
  <c r="AV8" i="16"/>
  <c r="AW8" i="16"/>
  <c r="AX8" i="16"/>
  <c r="AY8" i="16"/>
  <c r="AZ8" i="16"/>
  <c r="BA8" i="16"/>
  <c r="AW4" i="16"/>
  <c r="AX4" i="16"/>
  <c r="AY4" i="16"/>
  <c r="AZ4" i="16"/>
  <c r="BA4" i="16"/>
  <c r="AV4" i="16"/>
  <c r="AW31" i="16"/>
  <c r="AI9" i="17"/>
  <c r="AI31" i="17" s="1"/>
  <c r="AH9" i="17"/>
  <c r="AH31" i="17" s="1"/>
  <c r="AG9" i="17"/>
  <c r="AF9" i="17"/>
  <c r="AF31" i="17" s="1"/>
  <c r="AE9" i="17"/>
  <c r="AE31" i="17" s="1"/>
  <c r="AD9" i="17"/>
  <c r="AD31" i="17" s="1"/>
  <c r="AI8" i="17"/>
  <c r="AI30" i="17" s="1"/>
  <c r="AH8" i="17"/>
  <c r="AH30" i="17" s="1"/>
  <c r="AG8" i="17"/>
  <c r="AG30" i="17" s="1"/>
  <c r="AF8" i="17"/>
  <c r="AF30" i="17" s="1"/>
  <c r="AE8" i="17"/>
  <c r="AE30" i="17" s="1"/>
  <c r="AD8" i="17"/>
  <c r="AD30" i="17" s="1"/>
  <c r="AI7" i="17"/>
  <c r="AI29" i="17" s="1"/>
  <c r="AH7" i="17"/>
  <c r="AH29" i="17" s="1"/>
  <c r="AG7" i="17"/>
  <c r="AG29" i="17" s="1"/>
  <c r="AF7" i="17"/>
  <c r="AF29" i="17" s="1"/>
  <c r="AE7" i="17"/>
  <c r="AE29" i="17" s="1"/>
  <c r="AD7" i="17"/>
  <c r="AD29" i="17" s="1"/>
  <c r="AI6" i="17"/>
  <c r="AI28" i="17" s="1"/>
  <c r="AH6" i="17"/>
  <c r="AH28" i="17" s="1"/>
  <c r="AG6" i="17"/>
  <c r="AG28" i="17" s="1"/>
  <c r="AF6" i="17"/>
  <c r="AF28" i="17" s="1"/>
  <c r="AE6" i="17"/>
  <c r="AE28" i="17" s="1"/>
  <c r="AD6" i="17"/>
  <c r="AD28" i="17" s="1"/>
  <c r="AI5" i="17"/>
  <c r="AI27" i="17" s="1"/>
  <c r="AH5" i="17"/>
  <c r="AH27" i="17" s="1"/>
  <c r="AG5" i="17"/>
  <c r="AG27" i="17" s="1"/>
  <c r="AF5" i="17"/>
  <c r="AF27" i="17" s="1"/>
  <c r="AE5" i="17"/>
  <c r="AE27" i="17" s="1"/>
  <c r="AD5" i="17"/>
  <c r="AD27" i="17" s="1"/>
  <c r="AI4" i="17"/>
  <c r="AI26" i="17" s="1"/>
  <c r="AH4" i="17"/>
  <c r="AH26" i="17" s="1"/>
  <c r="AG4" i="17"/>
  <c r="AG26" i="17" s="1"/>
  <c r="AF4" i="17"/>
  <c r="AF26" i="17" s="1"/>
  <c r="AE4" i="17"/>
  <c r="AE26" i="17" s="1"/>
  <c r="AD4" i="17"/>
  <c r="AD26" i="17" s="1"/>
  <c r="Q10" i="17"/>
  <c r="Q32" i="17" s="1"/>
  <c r="P10" i="17"/>
  <c r="P32" i="17" s="1"/>
  <c r="O10" i="17"/>
  <c r="O32" i="17" s="1"/>
  <c r="N10" i="17"/>
  <c r="N32" i="17" s="1"/>
  <c r="M10" i="17"/>
  <c r="M32" i="17" s="1"/>
  <c r="L10" i="17"/>
  <c r="L32" i="17" s="1"/>
  <c r="Q9" i="17"/>
  <c r="Q31" i="17" s="1"/>
  <c r="P9" i="17"/>
  <c r="P31" i="17" s="1"/>
  <c r="O9" i="17"/>
  <c r="O31" i="17" s="1"/>
  <c r="N9" i="17"/>
  <c r="N31" i="17" s="1"/>
  <c r="M9" i="17"/>
  <c r="M31" i="17" s="1"/>
  <c r="L9" i="17"/>
  <c r="L31" i="17" s="1"/>
  <c r="Q8" i="17"/>
  <c r="Q30" i="17" s="1"/>
  <c r="P8" i="17"/>
  <c r="P30" i="17" s="1"/>
  <c r="O8" i="17"/>
  <c r="O30" i="17" s="1"/>
  <c r="N8" i="17"/>
  <c r="N30" i="17" s="1"/>
  <c r="M8" i="17"/>
  <c r="M30" i="17" s="1"/>
  <c r="L8" i="17"/>
  <c r="L30" i="17" s="1"/>
  <c r="Q7" i="17"/>
  <c r="Q29" i="17" s="1"/>
  <c r="P7" i="17"/>
  <c r="P29" i="17" s="1"/>
  <c r="O7" i="17"/>
  <c r="O29" i="17" s="1"/>
  <c r="N7" i="17"/>
  <c r="N29" i="17" s="1"/>
  <c r="M7" i="17"/>
  <c r="M29" i="17" s="1"/>
  <c r="L7" i="17"/>
  <c r="L29" i="17" s="1"/>
  <c r="Q6" i="17"/>
  <c r="Q28" i="17" s="1"/>
  <c r="P6" i="17"/>
  <c r="P28" i="17" s="1"/>
  <c r="O6" i="17"/>
  <c r="O28" i="17" s="1"/>
  <c r="N6" i="17"/>
  <c r="N28" i="17" s="1"/>
  <c r="M6" i="17"/>
  <c r="M28" i="17" s="1"/>
  <c r="L6" i="17"/>
  <c r="L28" i="17" s="1"/>
  <c r="Q5" i="17"/>
  <c r="Q27" i="17" s="1"/>
  <c r="P5" i="17"/>
  <c r="P27" i="17" s="1"/>
  <c r="O5" i="17"/>
  <c r="O27" i="17" s="1"/>
  <c r="N5" i="17"/>
  <c r="N27" i="17" s="1"/>
  <c r="M5" i="17"/>
  <c r="M27" i="17" s="1"/>
  <c r="L5" i="17"/>
  <c r="L27" i="17" s="1"/>
  <c r="Q4" i="17"/>
  <c r="P4" i="17"/>
  <c r="P26" i="17" s="1"/>
  <c r="O4" i="17"/>
  <c r="O26" i="17" s="1"/>
  <c r="N4" i="17"/>
  <c r="M4" i="17"/>
  <c r="L4" i="17"/>
  <c r="L26" i="17" s="1"/>
  <c r="AG31" i="17"/>
  <c r="AN9" i="16"/>
  <c r="AO9" i="16"/>
  <c r="AP9" i="16"/>
  <c r="AQ9" i="16"/>
  <c r="AR9" i="16"/>
  <c r="AM9" i="16"/>
  <c r="AD9" i="16"/>
  <c r="AE9" i="16"/>
  <c r="AF9" i="16"/>
  <c r="AG9" i="16"/>
  <c r="AH9" i="16"/>
  <c r="AI9" i="16"/>
  <c r="AI31" i="16" s="1"/>
  <c r="AM5" i="16"/>
  <c r="AN5" i="16"/>
  <c r="AO5" i="16"/>
  <c r="AP5" i="16"/>
  <c r="AQ5" i="16"/>
  <c r="AR5" i="16"/>
  <c r="AM6" i="16"/>
  <c r="AN6" i="16"/>
  <c r="AO6" i="16"/>
  <c r="AP6" i="16"/>
  <c r="AQ6" i="16"/>
  <c r="AR6" i="16"/>
  <c r="AM7" i="16"/>
  <c r="AN7" i="16"/>
  <c r="AO7" i="16"/>
  <c r="AP7" i="16"/>
  <c r="AQ7" i="16"/>
  <c r="AR7" i="16"/>
  <c r="AM8" i="16"/>
  <c r="AN8" i="16"/>
  <c r="AO8" i="16"/>
  <c r="AP8" i="16"/>
  <c r="AQ8" i="16"/>
  <c r="AQ30" i="16" s="1"/>
  <c r="AR8" i="16"/>
  <c r="AN4" i="16"/>
  <c r="AO4" i="16"/>
  <c r="AP4" i="16"/>
  <c r="AQ4" i="16"/>
  <c r="AR4" i="16"/>
  <c r="AM4" i="16"/>
  <c r="AD5" i="16"/>
  <c r="AE5" i="16"/>
  <c r="AF5" i="16"/>
  <c r="AG5" i="16"/>
  <c r="AH5" i="16"/>
  <c r="AI5" i="16"/>
  <c r="AD6" i="16"/>
  <c r="AE6" i="16"/>
  <c r="AF6" i="16"/>
  <c r="AG6" i="16"/>
  <c r="AH6" i="16"/>
  <c r="AI6" i="16"/>
  <c r="AD7" i="16"/>
  <c r="AE7" i="16"/>
  <c r="AF7" i="16"/>
  <c r="AG7" i="16"/>
  <c r="AH7" i="16"/>
  <c r="AI7" i="16"/>
  <c r="AD8" i="16"/>
  <c r="AE8" i="16"/>
  <c r="AF8" i="16"/>
  <c r="AG8" i="16"/>
  <c r="AH8" i="16"/>
  <c r="AI8" i="16"/>
  <c r="AE4" i="16"/>
  <c r="AF4" i="16"/>
  <c r="AG4" i="16"/>
  <c r="AH4" i="16"/>
  <c r="AI4" i="16"/>
  <c r="AD4" i="16"/>
  <c r="L5" i="16"/>
  <c r="M5" i="16"/>
  <c r="N5" i="16"/>
  <c r="O5" i="16"/>
  <c r="P5" i="16"/>
  <c r="Q5" i="16"/>
  <c r="L6" i="16"/>
  <c r="M6" i="16"/>
  <c r="N6" i="16"/>
  <c r="O6" i="16"/>
  <c r="P6" i="16"/>
  <c r="Q6" i="16"/>
  <c r="L7" i="16"/>
  <c r="M7" i="16"/>
  <c r="N7" i="16"/>
  <c r="O7" i="16"/>
  <c r="P7" i="16"/>
  <c r="Q7" i="16"/>
  <c r="L8" i="16"/>
  <c r="M8" i="16"/>
  <c r="N8" i="16"/>
  <c r="O8" i="16"/>
  <c r="P8" i="16"/>
  <c r="Q8" i="16"/>
  <c r="L9" i="16"/>
  <c r="M9" i="16"/>
  <c r="N9" i="16"/>
  <c r="O9" i="16"/>
  <c r="P9" i="16"/>
  <c r="Q9" i="16"/>
  <c r="L10" i="16"/>
  <c r="L32" i="16" s="1"/>
  <c r="M10" i="16"/>
  <c r="N10" i="16"/>
  <c r="O10" i="16"/>
  <c r="P10" i="16"/>
  <c r="Q10" i="16"/>
  <c r="M4" i="16"/>
  <c r="N4" i="16"/>
  <c r="O4" i="16"/>
  <c r="P4" i="16"/>
  <c r="Q4" i="16"/>
  <c r="L4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C16" i="16"/>
  <c r="D16" i="16"/>
  <c r="E16" i="16"/>
  <c r="F16" i="16"/>
  <c r="G16" i="16"/>
  <c r="H16" i="16"/>
  <c r="C17" i="16"/>
  <c r="D17" i="16"/>
  <c r="E17" i="16"/>
  <c r="F17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D12" i="16"/>
  <c r="E12" i="16"/>
  <c r="F12" i="16"/>
  <c r="G12" i="16"/>
  <c r="H12" i="16"/>
  <c r="C12" i="16"/>
  <c r="C5" i="16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C9" i="16"/>
  <c r="D9" i="16"/>
  <c r="E9" i="16"/>
  <c r="F9" i="16"/>
  <c r="G9" i="16"/>
  <c r="H9" i="16"/>
  <c r="C10" i="16"/>
  <c r="D10" i="16"/>
  <c r="E10" i="16"/>
  <c r="F10" i="16"/>
  <c r="G10" i="16"/>
  <c r="H10" i="16"/>
  <c r="D4" i="16"/>
  <c r="E4" i="16"/>
  <c r="F4" i="16"/>
  <c r="G4" i="16"/>
  <c r="H4" i="16"/>
  <c r="C4" i="16"/>
  <c r="AI6" i="18" l="1"/>
  <c r="AI28" i="18" s="1"/>
  <c r="AR9" i="18"/>
  <c r="AR31" i="18" s="1"/>
  <c r="AN9" i="18"/>
  <c r="AN31" i="18" s="1"/>
  <c r="AV7" i="18"/>
  <c r="AV29" i="18" s="1"/>
  <c r="BI9" i="18"/>
  <c r="BI31" i="18" s="1"/>
  <c r="BE7" i="18"/>
  <c r="BE29" i="18" s="1"/>
  <c r="BG6" i="18"/>
  <c r="BG28" i="18" s="1"/>
  <c r="BI5" i="18"/>
  <c r="BI27" i="18" s="1"/>
  <c r="AO4" i="18"/>
  <c r="AO26" i="18" s="1"/>
  <c r="AM9" i="18"/>
  <c r="AM31" i="18" s="1"/>
  <c r="L10" i="18"/>
  <c r="L32" i="18" s="1"/>
  <c r="L4" i="18"/>
  <c r="L26" i="18" s="1"/>
  <c r="AQ9" i="18"/>
  <c r="AQ31" i="18" s="1"/>
  <c r="AZ9" i="18"/>
  <c r="AZ31" i="18" s="1"/>
  <c r="G37" i="18"/>
  <c r="AR4" i="18"/>
  <c r="AR26" i="18" s="1"/>
  <c r="AN4" i="18"/>
  <c r="AN26" i="18" s="1"/>
  <c r="BI27" i="16"/>
  <c r="F37" i="18"/>
  <c r="AM4" i="18"/>
  <c r="AM26" i="18" s="1"/>
  <c r="AO9" i="18"/>
  <c r="AO31" i="18" s="1"/>
  <c r="AQ4" i="18"/>
  <c r="AQ26" i="18" s="1"/>
  <c r="D37" i="18"/>
  <c r="AO26" i="16"/>
  <c r="Q4" i="18"/>
  <c r="Q26" i="18" s="1"/>
  <c r="M4" i="18"/>
  <c r="M26" i="18" s="1"/>
  <c r="BF9" i="18"/>
  <c r="BF31" i="18" s="1"/>
  <c r="P4" i="18"/>
  <c r="P26" i="18" s="1"/>
  <c r="AQ8" i="18"/>
  <c r="AQ30" i="18" s="1"/>
  <c r="AW9" i="18"/>
  <c r="AW31" i="18" s="1"/>
  <c r="C22" i="16"/>
  <c r="AN6" i="18"/>
  <c r="AN28" i="18" s="1"/>
  <c r="AI9" i="18"/>
  <c r="AI31" i="18" s="1"/>
  <c r="BG28" i="16"/>
  <c r="AI28" i="16"/>
  <c r="AP9" i="18"/>
  <c r="AP31" i="18" s="1"/>
  <c r="BE29" i="16"/>
  <c r="H116" i="16"/>
  <c r="H9" i="18"/>
  <c r="H116" i="18" s="1"/>
  <c r="G116" i="16"/>
  <c r="G9" i="18"/>
  <c r="G116" i="18" s="1"/>
  <c r="G111" i="16"/>
  <c r="G4" i="18"/>
  <c r="G111" i="18" s="1"/>
  <c r="H117" i="16"/>
  <c r="H10" i="18"/>
  <c r="H117" i="18" s="1"/>
  <c r="D117" i="16"/>
  <c r="D10" i="18"/>
  <c r="D117" i="18" s="1"/>
  <c r="F116" i="16"/>
  <c r="F9" i="18"/>
  <c r="F116" i="18" s="1"/>
  <c r="H115" i="16"/>
  <c r="H8" i="18"/>
  <c r="H115" i="18" s="1"/>
  <c r="D115" i="16"/>
  <c r="D8" i="18"/>
  <c r="D115" i="18" s="1"/>
  <c r="F114" i="16"/>
  <c r="F7" i="18"/>
  <c r="F114" i="18" s="1"/>
  <c r="H113" i="16"/>
  <c r="H6" i="18"/>
  <c r="H113" i="18" s="1"/>
  <c r="D113" i="16"/>
  <c r="D6" i="18"/>
  <c r="D113" i="18" s="1"/>
  <c r="F112" i="16"/>
  <c r="F5" i="18"/>
  <c r="F112" i="18" s="1"/>
  <c r="C119" i="16"/>
  <c r="C12" i="18"/>
  <c r="C119" i="18" s="1"/>
  <c r="E119" i="16"/>
  <c r="E12" i="18"/>
  <c r="E119" i="18" s="1"/>
  <c r="F126" i="16"/>
  <c r="F19" i="18"/>
  <c r="F126" i="18" s="1"/>
  <c r="H125" i="16"/>
  <c r="H18" i="18"/>
  <c r="H125" i="18" s="1"/>
  <c r="D125" i="16"/>
  <c r="D18" i="18"/>
  <c r="D125" i="18" s="1"/>
  <c r="F124" i="16"/>
  <c r="F17" i="18"/>
  <c r="F124" i="18" s="1"/>
  <c r="H123" i="16"/>
  <c r="H16" i="18"/>
  <c r="H123" i="18" s="1"/>
  <c r="D123" i="16"/>
  <c r="D16" i="18"/>
  <c r="D123" i="18" s="1"/>
  <c r="F122" i="16"/>
  <c r="F15" i="18"/>
  <c r="F122" i="18" s="1"/>
  <c r="H121" i="16"/>
  <c r="H14" i="18"/>
  <c r="H121" i="18" s="1"/>
  <c r="D121" i="16"/>
  <c r="D14" i="18"/>
  <c r="D121" i="18" s="1"/>
  <c r="F120" i="16"/>
  <c r="F22" i="16"/>
  <c r="F13" i="18"/>
  <c r="F120" i="18" s="1"/>
  <c r="O26" i="16"/>
  <c r="O4" i="18"/>
  <c r="O26" i="18" s="1"/>
  <c r="P32" i="16"/>
  <c r="P10" i="18"/>
  <c r="P32" i="18" s="1"/>
  <c r="N31" i="16"/>
  <c r="N9" i="18"/>
  <c r="N31" i="18" s="1"/>
  <c r="P30" i="16"/>
  <c r="P8" i="18"/>
  <c r="P30" i="18" s="1"/>
  <c r="L30" i="16"/>
  <c r="L8" i="18"/>
  <c r="L30" i="18" s="1"/>
  <c r="N29" i="16"/>
  <c r="N7" i="18"/>
  <c r="N29" i="18" s="1"/>
  <c r="P28" i="16"/>
  <c r="P6" i="18"/>
  <c r="P28" i="18" s="1"/>
  <c r="L28" i="16"/>
  <c r="L6" i="18"/>
  <c r="L28" i="18" s="1"/>
  <c r="N27" i="16"/>
  <c r="N5" i="18"/>
  <c r="N27" i="18" s="1"/>
  <c r="AG26" i="16"/>
  <c r="AG4" i="18"/>
  <c r="AG26" i="18" s="1"/>
  <c r="AH30" i="16"/>
  <c r="AH8" i="18"/>
  <c r="AH30" i="18" s="1"/>
  <c r="AD30" i="16"/>
  <c r="AD8" i="18"/>
  <c r="AD30" i="18" s="1"/>
  <c r="AF29" i="16"/>
  <c r="AF7" i="18"/>
  <c r="AF29" i="18" s="1"/>
  <c r="AH28" i="16"/>
  <c r="AH6" i="18"/>
  <c r="AH28" i="18" s="1"/>
  <c r="AD28" i="16"/>
  <c r="AD6" i="18"/>
  <c r="AD28" i="18" s="1"/>
  <c r="AF27" i="16"/>
  <c r="AF5" i="18"/>
  <c r="AF27" i="18" s="1"/>
  <c r="AP26" i="16"/>
  <c r="AP4" i="18"/>
  <c r="AP26" i="18" s="1"/>
  <c r="AM30" i="16"/>
  <c r="AM8" i="18"/>
  <c r="AM30" i="18" s="1"/>
  <c r="AO29" i="16"/>
  <c r="AO7" i="18"/>
  <c r="AO29" i="18" s="1"/>
  <c r="AQ28" i="16"/>
  <c r="AQ6" i="18"/>
  <c r="AQ28" i="18" s="1"/>
  <c r="AM28" i="16"/>
  <c r="AM6" i="18"/>
  <c r="AM28" i="18" s="1"/>
  <c r="AO27" i="16"/>
  <c r="AO5" i="18"/>
  <c r="AO27" i="18" s="1"/>
  <c r="AH31" i="16"/>
  <c r="AH9" i="18"/>
  <c r="AH31" i="18" s="1"/>
  <c r="AD31" i="16"/>
  <c r="AD9" i="18"/>
  <c r="AD31" i="18" s="1"/>
  <c r="AZ26" i="16"/>
  <c r="AZ4" i="18"/>
  <c r="AZ26" i="18" s="1"/>
  <c r="BA30" i="16"/>
  <c r="BA8" i="18"/>
  <c r="BA30" i="18" s="1"/>
  <c r="AW30" i="16"/>
  <c r="AW8" i="18"/>
  <c r="AW30" i="18" s="1"/>
  <c r="AY29" i="16"/>
  <c r="AY7" i="18"/>
  <c r="AY29" i="18" s="1"/>
  <c r="BA28" i="16"/>
  <c r="BA6" i="18"/>
  <c r="BA28" i="18" s="1"/>
  <c r="AW28" i="16"/>
  <c r="AW6" i="18"/>
  <c r="AW28" i="18" s="1"/>
  <c r="AY27" i="16"/>
  <c r="AY5" i="18"/>
  <c r="AY27" i="18" s="1"/>
  <c r="BA31" i="16"/>
  <c r="BA9" i="18"/>
  <c r="BA31" i="18" s="1"/>
  <c r="BJ26" i="16"/>
  <c r="BJ4" i="18"/>
  <c r="BJ26" i="18" s="1"/>
  <c r="BF26" i="16"/>
  <c r="BF4" i="18"/>
  <c r="BF26" i="18" s="1"/>
  <c r="BG31" i="16"/>
  <c r="BG9" i="18"/>
  <c r="BG31" i="18" s="1"/>
  <c r="BI30" i="16"/>
  <c r="BI8" i="18"/>
  <c r="BI30" i="18" s="1"/>
  <c r="BE30" i="16"/>
  <c r="BE8" i="18"/>
  <c r="BE30" i="18" s="1"/>
  <c r="BG29" i="16"/>
  <c r="BG7" i="18"/>
  <c r="BG29" i="18" s="1"/>
  <c r="BI28" i="16"/>
  <c r="BI6" i="18"/>
  <c r="BI28" i="18" s="1"/>
  <c r="BE28" i="16"/>
  <c r="BE6" i="18"/>
  <c r="BE28" i="18" s="1"/>
  <c r="BG27" i="16"/>
  <c r="BG5" i="18"/>
  <c r="BG27" i="18" s="1"/>
  <c r="E111" i="16"/>
  <c r="E4" i="18"/>
  <c r="E111" i="18" s="1"/>
  <c r="F115" i="16"/>
  <c r="F8" i="18"/>
  <c r="F115" i="18" s="1"/>
  <c r="F111" i="16"/>
  <c r="F4" i="18"/>
  <c r="F111" i="18" s="1"/>
  <c r="G117" i="16"/>
  <c r="G10" i="18"/>
  <c r="G117" i="18" s="1"/>
  <c r="C117" i="16"/>
  <c r="C10" i="18"/>
  <c r="C117" i="18" s="1"/>
  <c r="E116" i="16"/>
  <c r="E9" i="18"/>
  <c r="E116" i="18" s="1"/>
  <c r="G115" i="16"/>
  <c r="G8" i="18"/>
  <c r="G115" i="18" s="1"/>
  <c r="C115" i="16"/>
  <c r="C8" i="18"/>
  <c r="C115" i="18" s="1"/>
  <c r="E114" i="16"/>
  <c r="E7" i="18"/>
  <c r="E114" i="18" s="1"/>
  <c r="G113" i="16"/>
  <c r="G6" i="18"/>
  <c r="G113" i="18" s="1"/>
  <c r="C113" i="16"/>
  <c r="C6" i="18"/>
  <c r="C113" i="18" s="1"/>
  <c r="E112" i="16"/>
  <c r="E5" i="18"/>
  <c r="E112" i="18" s="1"/>
  <c r="H119" i="16"/>
  <c r="H12" i="18"/>
  <c r="H119" i="18" s="1"/>
  <c r="D119" i="16"/>
  <c r="D12" i="18"/>
  <c r="D119" i="18" s="1"/>
  <c r="E126" i="16"/>
  <c r="E19" i="18"/>
  <c r="E126" i="18" s="1"/>
  <c r="G125" i="16"/>
  <c r="G18" i="18"/>
  <c r="G125" i="18" s="1"/>
  <c r="C125" i="16"/>
  <c r="C18" i="18"/>
  <c r="C125" i="18" s="1"/>
  <c r="E124" i="16"/>
  <c r="E17" i="18"/>
  <c r="E124" i="18" s="1"/>
  <c r="G123" i="16"/>
  <c r="G16" i="18"/>
  <c r="G123" i="18" s="1"/>
  <c r="C123" i="16"/>
  <c r="C16" i="18"/>
  <c r="C123" i="18" s="1"/>
  <c r="E122" i="16"/>
  <c r="E15" i="18"/>
  <c r="E122" i="18" s="1"/>
  <c r="G121" i="16"/>
  <c r="G14" i="18"/>
  <c r="G121" i="18" s="1"/>
  <c r="C121" i="16"/>
  <c r="C14" i="18"/>
  <c r="C121" i="18" s="1"/>
  <c r="E120" i="16"/>
  <c r="E22" i="16"/>
  <c r="E13" i="18"/>
  <c r="E120" i="18" s="1"/>
  <c r="N26" i="16"/>
  <c r="N4" i="18"/>
  <c r="N26" i="18" s="1"/>
  <c r="O32" i="16"/>
  <c r="O10" i="18"/>
  <c r="O32" i="18" s="1"/>
  <c r="Q31" i="16"/>
  <c r="Q9" i="18"/>
  <c r="Q31" i="18" s="1"/>
  <c r="M31" i="16"/>
  <c r="M9" i="18"/>
  <c r="M31" i="18" s="1"/>
  <c r="O30" i="16"/>
  <c r="O8" i="18"/>
  <c r="O30" i="18" s="1"/>
  <c r="Q29" i="16"/>
  <c r="Q7" i="18"/>
  <c r="Q29" i="18" s="1"/>
  <c r="M29" i="16"/>
  <c r="M7" i="18"/>
  <c r="M29" i="18" s="1"/>
  <c r="O28" i="16"/>
  <c r="O6" i="18"/>
  <c r="O28" i="18" s="1"/>
  <c r="Q27" i="16"/>
  <c r="Q5" i="18"/>
  <c r="Q27" i="18" s="1"/>
  <c r="M27" i="16"/>
  <c r="M5" i="18"/>
  <c r="M27" i="18" s="1"/>
  <c r="AD26" i="16"/>
  <c r="AD4" i="18"/>
  <c r="AD26" i="18" s="1"/>
  <c r="AF26" i="16"/>
  <c r="AF4" i="18"/>
  <c r="AF26" i="18" s="1"/>
  <c r="AG30" i="16"/>
  <c r="AG8" i="18"/>
  <c r="AG30" i="18" s="1"/>
  <c r="AI29" i="16"/>
  <c r="AI7" i="18"/>
  <c r="AI29" i="18" s="1"/>
  <c r="AE29" i="16"/>
  <c r="AE7" i="18"/>
  <c r="AE29" i="18" s="1"/>
  <c r="AG28" i="16"/>
  <c r="AG6" i="18"/>
  <c r="AG28" i="18" s="1"/>
  <c r="AI27" i="16"/>
  <c r="AI5" i="18"/>
  <c r="AI27" i="18" s="1"/>
  <c r="AE27" i="16"/>
  <c r="AE5" i="18"/>
  <c r="AE27" i="18" s="1"/>
  <c r="AP30" i="16"/>
  <c r="AP8" i="18"/>
  <c r="AP30" i="18" s="1"/>
  <c r="AR29" i="16"/>
  <c r="AR7" i="18"/>
  <c r="AR29" i="18" s="1"/>
  <c r="AN29" i="16"/>
  <c r="AN7" i="18"/>
  <c r="AN29" i="18" s="1"/>
  <c r="AP28" i="16"/>
  <c r="AP6" i="18"/>
  <c r="AP28" i="18" s="1"/>
  <c r="AR27" i="16"/>
  <c r="AR5" i="18"/>
  <c r="AR27" i="18" s="1"/>
  <c r="AN27" i="16"/>
  <c r="AN5" i="18"/>
  <c r="AN27" i="18" s="1"/>
  <c r="AG31" i="16"/>
  <c r="AG9" i="18"/>
  <c r="AG31" i="18" s="1"/>
  <c r="AY26" i="16"/>
  <c r="AY4" i="18"/>
  <c r="AY26" i="18" s="1"/>
  <c r="AZ30" i="16"/>
  <c r="AZ8" i="18"/>
  <c r="AZ30" i="18" s="1"/>
  <c r="AV30" i="16"/>
  <c r="AV8" i="18"/>
  <c r="AV30" i="18" s="1"/>
  <c r="AX29" i="16"/>
  <c r="AX7" i="18"/>
  <c r="AX29" i="18" s="1"/>
  <c r="AZ28" i="16"/>
  <c r="AZ6" i="18"/>
  <c r="AZ28" i="18" s="1"/>
  <c r="AV28" i="16"/>
  <c r="AV6" i="18"/>
  <c r="AV28" i="18" s="1"/>
  <c r="AX27" i="16"/>
  <c r="AX5" i="18"/>
  <c r="AX27" i="18" s="1"/>
  <c r="AV31" i="16"/>
  <c r="AV9" i="18"/>
  <c r="AV31" i="18" s="1"/>
  <c r="BI26" i="16"/>
  <c r="BI4" i="18"/>
  <c r="BI26" i="18" s="1"/>
  <c r="BJ31" i="16"/>
  <c r="BJ9" i="18"/>
  <c r="BJ31" i="18" s="1"/>
  <c r="BH30" i="16"/>
  <c r="BH8" i="18"/>
  <c r="BH30" i="18" s="1"/>
  <c r="BJ29" i="16"/>
  <c r="BJ7" i="18"/>
  <c r="BJ29" i="18" s="1"/>
  <c r="BF29" i="16"/>
  <c r="BF7" i="18"/>
  <c r="BF29" i="18" s="1"/>
  <c r="BH28" i="16"/>
  <c r="BH6" i="18"/>
  <c r="BH28" i="18" s="1"/>
  <c r="BJ27" i="16"/>
  <c r="BJ5" i="18"/>
  <c r="BJ27" i="18" s="1"/>
  <c r="BF27" i="16"/>
  <c r="BF5" i="18"/>
  <c r="BF27" i="18" s="1"/>
  <c r="D116" i="16"/>
  <c r="D9" i="18"/>
  <c r="D116" i="18" s="1"/>
  <c r="D114" i="16"/>
  <c r="D7" i="18"/>
  <c r="D114" i="18" s="1"/>
  <c r="F113" i="16"/>
  <c r="F6" i="18"/>
  <c r="F113" i="18" s="1"/>
  <c r="H112" i="16"/>
  <c r="H5" i="18"/>
  <c r="H112" i="18" s="1"/>
  <c r="D112" i="16"/>
  <c r="D5" i="18"/>
  <c r="D112" i="18" s="1"/>
  <c r="G119" i="16"/>
  <c r="G12" i="18"/>
  <c r="G119" i="18" s="1"/>
  <c r="H126" i="16"/>
  <c r="H19" i="18"/>
  <c r="H126" i="18" s="1"/>
  <c r="D126" i="16"/>
  <c r="D19" i="18"/>
  <c r="D126" i="18" s="1"/>
  <c r="F125" i="16"/>
  <c r="F18" i="18"/>
  <c r="F125" i="18" s="1"/>
  <c r="H124" i="16"/>
  <c r="H17" i="18"/>
  <c r="H124" i="18" s="1"/>
  <c r="D124" i="16"/>
  <c r="D17" i="18"/>
  <c r="D124" i="18" s="1"/>
  <c r="F123" i="16"/>
  <c r="F16" i="18"/>
  <c r="F123" i="18" s="1"/>
  <c r="H122" i="16"/>
  <c r="H15" i="18"/>
  <c r="H122" i="18" s="1"/>
  <c r="D122" i="16"/>
  <c r="D15" i="18"/>
  <c r="D122" i="18" s="1"/>
  <c r="F121" i="16"/>
  <c r="F14" i="18"/>
  <c r="F121" i="18" s="1"/>
  <c r="H120" i="16"/>
  <c r="H22" i="16"/>
  <c r="H13" i="18"/>
  <c r="H120" i="18" s="1"/>
  <c r="D120" i="16"/>
  <c r="D22" i="16"/>
  <c r="D13" i="18"/>
  <c r="D120" i="18" s="1"/>
  <c r="N32" i="16"/>
  <c r="N10" i="18"/>
  <c r="N32" i="18" s="1"/>
  <c r="P31" i="16"/>
  <c r="P9" i="18"/>
  <c r="P31" i="18" s="1"/>
  <c r="L31" i="16"/>
  <c r="L9" i="18"/>
  <c r="L31" i="18" s="1"/>
  <c r="N30" i="16"/>
  <c r="N8" i="18"/>
  <c r="N30" i="18" s="1"/>
  <c r="P29" i="16"/>
  <c r="P7" i="18"/>
  <c r="P29" i="18" s="1"/>
  <c r="L29" i="16"/>
  <c r="L7" i="18"/>
  <c r="L29" i="18" s="1"/>
  <c r="N28" i="16"/>
  <c r="N6" i="18"/>
  <c r="N28" i="18" s="1"/>
  <c r="P27" i="16"/>
  <c r="P5" i="18"/>
  <c r="P27" i="18" s="1"/>
  <c r="L27" i="16"/>
  <c r="L5" i="18"/>
  <c r="L27" i="18" s="1"/>
  <c r="AI26" i="16"/>
  <c r="AI4" i="18"/>
  <c r="AI26" i="18" s="1"/>
  <c r="AE26" i="16"/>
  <c r="AE4" i="18"/>
  <c r="AE26" i="18" s="1"/>
  <c r="AF30" i="16"/>
  <c r="AF8" i="18"/>
  <c r="AF30" i="18" s="1"/>
  <c r="AH29" i="16"/>
  <c r="AH7" i="18"/>
  <c r="AH29" i="18" s="1"/>
  <c r="AD29" i="16"/>
  <c r="AD7" i="18"/>
  <c r="AD29" i="18" s="1"/>
  <c r="AF28" i="16"/>
  <c r="AF6" i="18"/>
  <c r="AF28" i="18" s="1"/>
  <c r="AH27" i="16"/>
  <c r="AH5" i="18"/>
  <c r="AH27" i="18" s="1"/>
  <c r="AD27" i="16"/>
  <c r="AD5" i="18"/>
  <c r="AD27" i="18" s="1"/>
  <c r="AO30" i="16"/>
  <c r="AO8" i="18"/>
  <c r="AO30" i="18" s="1"/>
  <c r="AQ29" i="16"/>
  <c r="AQ7" i="18"/>
  <c r="AQ29" i="18" s="1"/>
  <c r="AM29" i="16"/>
  <c r="AM7" i="18"/>
  <c r="AM29" i="18" s="1"/>
  <c r="AO28" i="16"/>
  <c r="AO6" i="18"/>
  <c r="AO28" i="18" s="1"/>
  <c r="AQ27" i="16"/>
  <c r="AQ5" i="18"/>
  <c r="AQ27" i="18" s="1"/>
  <c r="AM27" i="16"/>
  <c r="AM5" i="18"/>
  <c r="AM27" i="18" s="1"/>
  <c r="AF31" i="16"/>
  <c r="AF9" i="18"/>
  <c r="AF31" i="18" s="1"/>
  <c r="AV26" i="16"/>
  <c r="AV4" i="18"/>
  <c r="AV26" i="18" s="1"/>
  <c r="AX26" i="16"/>
  <c r="AX4" i="18"/>
  <c r="AX26" i="18" s="1"/>
  <c r="AY30" i="16"/>
  <c r="AY8" i="18"/>
  <c r="AY30" i="18" s="1"/>
  <c r="BA29" i="16"/>
  <c r="BA7" i="18"/>
  <c r="BA29" i="18" s="1"/>
  <c r="AW29" i="16"/>
  <c r="AW7" i="18"/>
  <c r="AW29" i="18" s="1"/>
  <c r="AY28" i="16"/>
  <c r="AY6" i="18"/>
  <c r="AY28" i="18" s="1"/>
  <c r="BA27" i="16"/>
  <c r="BA5" i="18"/>
  <c r="BA27" i="18" s="1"/>
  <c r="AW27" i="16"/>
  <c r="AW5" i="18"/>
  <c r="AW27" i="18" s="1"/>
  <c r="AY31" i="16"/>
  <c r="AY9" i="18"/>
  <c r="AY31" i="18" s="1"/>
  <c r="BH26" i="16"/>
  <c r="BH4" i="18"/>
  <c r="BH26" i="18" s="1"/>
  <c r="BE31" i="16"/>
  <c r="BE9" i="18"/>
  <c r="BE31" i="18" s="1"/>
  <c r="BG30" i="16"/>
  <c r="BG8" i="18"/>
  <c r="BG30" i="18" s="1"/>
  <c r="BI29" i="16"/>
  <c r="BI7" i="18"/>
  <c r="BI29" i="18" s="1"/>
  <c r="BE27" i="16"/>
  <c r="BE5" i="18"/>
  <c r="BE27" i="18" s="1"/>
  <c r="C111" i="16"/>
  <c r="C4" i="18"/>
  <c r="C111" i="18" s="1"/>
  <c r="F117" i="16"/>
  <c r="F10" i="18"/>
  <c r="F117" i="18" s="1"/>
  <c r="H114" i="16"/>
  <c r="H7" i="18"/>
  <c r="H114" i="18" s="1"/>
  <c r="H111" i="16"/>
  <c r="H4" i="18"/>
  <c r="H111" i="18" s="1"/>
  <c r="D111" i="16"/>
  <c r="D4" i="18"/>
  <c r="D111" i="18" s="1"/>
  <c r="E117" i="16"/>
  <c r="E10" i="18"/>
  <c r="E117" i="18" s="1"/>
  <c r="C116" i="16"/>
  <c r="C9" i="18"/>
  <c r="C116" i="18" s="1"/>
  <c r="E115" i="16"/>
  <c r="E8" i="18"/>
  <c r="E115" i="18" s="1"/>
  <c r="G114" i="16"/>
  <c r="G7" i="18"/>
  <c r="G114" i="18" s="1"/>
  <c r="C114" i="16"/>
  <c r="C7" i="18"/>
  <c r="C114" i="18" s="1"/>
  <c r="E113" i="16"/>
  <c r="E6" i="18"/>
  <c r="E113" i="18" s="1"/>
  <c r="G112" i="16"/>
  <c r="G5" i="18"/>
  <c r="G112" i="18" s="1"/>
  <c r="C112" i="16"/>
  <c r="C5" i="18"/>
  <c r="C112" i="18" s="1"/>
  <c r="F119" i="16"/>
  <c r="F12" i="18"/>
  <c r="F119" i="18" s="1"/>
  <c r="G126" i="16"/>
  <c r="G19" i="18"/>
  <c r="G126" i="18" s="1"/>
  <c r="C126" i="16"/>
  <c r="C19" i="18"/>
  <c r="C126" i="18" s="1"/>
  <c r="E125" i="16"/>
  <c r="E18" i="18"/>
  <c r="E125" i="18" s="1"/>
  <c r="G124" i="16"/>
  <c r="G17" i="18"/>
  <c r="G124" i="18" s="1"/>
  <c r="C124" i="16"/>
  <c r="C17" i="18"/>
  <c r="C124" i="18" s="1"/>
  <c r="E123" i="16"/>
  <c r="E16" i="18"/>
  <c r="E123" i="18" s="1"/>
  <c r="G122" i="16"/>
  <c r="G15" i="18"/>
  <c r="G122" i="18" s="1"/>
  <c r="C122" i="16"/>
  <c r="C15" i="18"/>
  <c r="C122" i="18" s="1"/>
  <c r="E121" i="16"/>
  <c r="E14" i="18"/>
  <c r="E121" i="18" s="1"/>
  <c r="G120" i="16"/>
  <c r="G22" i="16"/>
  <c r="G13" i="18"/>
  <c r="G120" i="18" s="1"/>
  <c r="C120" i="16"/>
  <c r="C13" i="18"/>
  <c r="C120" i="18" s="1"/>
  <c r="Q32" i="16"/>
  <c r="Q10" i="18"/>
  <c r="Q32" i="18" s="1"/>
  <c r="M32" i="16"/>
  <c r="M10" i="18"/>
  <c r="M32" i="18" s="1"/>
  <c r="O31" i="16"/>
  <c r="O9" i="18"/>
  <c r="O31" i="18" s="1"/>
  <c r="Q30" i="16"/>
  <c r="Q8" i="18"/>
  <c r="Q30" i="18" s="1"/>
  <c r="M30" i="16"/>
  <c r="M8" i="18"/>
  <c r="M30" i="18" s="1"/>
  <c r="O29" i="16"/>
  <c r="O7" i="18"/>
  <c r="O29" i="18" s="1"/>
  <c r="Q28" i="16"/>
  <c r="Q6" i="18"/>
  <c r="Q28" i="18" s="1"/>
  <c r="M28" i="16"/>
  <c r="M6" i="18"/>
  <c r="M28" i="18" s="1"/>
  <c r="O27" i="16"/>
  <c r="O5" i="18"/>
  <c r="O27" i="18" s="1"/>
  <c r="AH26" i="16"/>
  <c r="AH4" i="18"/>
  <c r="AH26" i="18" s="1"/>
  <c r="AI30" i="16"/>
  <c r="AI8" i="18"/>
  <c r="AI30" i="18" s="1"/>
  <c r="AE30" i="16"/>
  <c r="AE8" i="18"/>
  <c r="AE30" i="18" s="1"/>
  <c r="AG29" i="16"/>
  <c r="AG7" i="18"/>
  <c r="AG29" i="18" s="1"/>
  <c r="AE28" i="16"/>
  <c r="AE6" i="18"/>
  <c r="AE28" i="18" s="1"/>
  <c r="AG27" i="16"/>
  <c r="AG5" i="18"/>
  <c r="AG27" i="18" s="1"/>
  <c r="AR30" i="16"/>
  <c r="AR8" i="18"/>
  <c r="AR30" i="18" s="1"/>
  <c r="AN30" i="16"/>
  <c r="AN8" i="18"/>
  <c r="AN30" i="18" s="1"/>
  <c r="AP29" i="16"/>
  <c r="AP7" i="18"/>
  <c r="AP29" i="18" s="1"/>
  <c r="AR28" i="16"/>
  <c r="AR6" i="18"/>
  <c r="AR28" i="18" s="1"/>
  <c r="AP27" i="16"/>
  <c r="AP5" i="18"/>
  <c r="AP27" i="18" s="1"/>
  <c r="AE31" i="16"/>
  <c r="AE9" i="18"/>
  <c r="AE31" i="18" s="1"/>
  <c r="BA26" i="16"/>
  <c r="BA4" i="18"/>
  <c r="BA26" i="18" s="1"/>
  <c r="AW26" i="16"/>
  <c r="AW4" i="18"/>
  <c r="AW26" i="18" s="1"/>
  <c r="AX30" i="16"/>
  <c r="AX8" i="18"/>
  <c r="AX30" i="18" s="1"/>
  <c r="AZ29" i="16"/>
  <c r="AZ7" i="18"/>
  <c r="AZ29" i="18" s="1"/>
  <c r="AX28" i="16"/>
  <c r="AX6" i="18"/>
  <c r="AX28" i="18" s="1"/>
  <c r="AZ27" i="16"/>
  <c r="AZ5" i="18"/>
  <c r="AZ27" i="18" s="1"/>
  <c r="AV27" i="16"/>
  <c r="AV5" i="18"/>
  <c r="AV27" i="18" s="1"/>
  <c r="AX31" i="16"/>
  <c r="AX9" i="18"/>
  <c r="AX31" i="18" s="1"/>
  <c r="BE26" i="16"/>
  <c r="BE4" i="18"/>
  <c r="BE26" i="18" s="1"/>
  <c r="BG26" i="16"/>
  <c r="BG4" i="18"/>
  <c r="BG26" i="18" s="1"/>
  <c r="BH31" i="16"/>
  <c r="BH9" i="18"/>
  <c r="BH31" i="18" s="1"/>
  <c r="BJ30" i="16"/>
  <c r="BJ8" i="18"/>
  <c r="BJ30" i="18" s="1"/>
  <c r="BF30" i="16"/>
  <c r="BF8" i="18"/>
  <c r="BF30" i="18" s="1"/>
  <c r="BH29" i="16"/>
  <c r="BH7" i="18"/>
  <c r="BH29" i="18" s="1"/>
  <c r="BJ28" i="16"/>
  <c r="BJ6" i="18"/>
  <c r="BJ28" i="18" s="1"/>
  <c r="BF28" i="16"/>
  <c r="BF6" i="18"/>
  <c r="BF28" i="18" s="1"/>
  <c r="BH27" i="16"/>
  <c r="BH5" i="18"/>
  <c r="BH27" i="18" s="1"/>
  <c r="F128" i="17"/>
  <c r="D128" i="17"/>
  <c r="H128" i="17"/>
  <c r="E128" i="17"/>
  <c r="C128" i="17"/>
  <c r="G128" i="17"/>
  <c r="Q11" i="16"/>
  <c r="M11" i="16"/>
  <c r="P11" i="16"/>
  <c r="N11" i="17"/>
  <c r="N33" i="17" s="1"/>
  <c r="N26" i="17"/>
  <c r="O11" i="17"/>
  <c r="O33" i="17" s="1"/>
  <c r="M26" i="17"/>
  <c r="M11" i="17"/>
  <c r="M33" i="17" s="1"/>
  <c r="Q26" i="17"/>
  <c r="Q11" i="17"/>
  <c r="Q33" i="17" s="1"/>
  <c r="L11" i="17"/>
  <c r="L33" i="17" s="1"/>
  <c r="P11" i="17"/>
  <c r="P33" i="17" s="1"/>
  <c r="AQ31" i="16"/>
  <c r="AN31" i="16"/>
  <c r="AN28" i="16"/>
  <c r="AM31" i="16"/>
  <c r="AR31" i="16"/>
  <c r="AO31" i="16"/>
  <c r="AM26" i="16"/>
  <c r="AQ26" i="16"/>
  <c r="AP31" i="16"/>
  <c r="AN26" i="16"/>
  <c r="AR26" i="16"/>
  <c r="C11" i="16"/>
  <c r="L11" i="16"/>
  <c r="O11" i="16"/>
  <c r="N11" i="16"/>
  <c r="F11" i="16"/>
  <c r="F11" i="18" s="1"/>
  <c r="F118" i="18" s="1"/>
  <c r="E11" i="16"/>
  <c r="E11" i="18" s="1"/>
  <c r="E118" i="18" s="1"/>
  <c r="G11" i="16"/>
  <c r="G11" i="18" s="1"/>
  <c r="G118" i="18" s="1"/>
  <c r="H11" i="16"/>
  <c r="H11" i="18" s="1"/>
  <c r="H118" i="18" s="1"/>
  <c r="D11" i="16"/>
  <c r="D11" i="18" s="1"/>
  <c r="D118" i="18" s="1"/>
  <c r="L26" i="16"/>
  <c r="P26" i="16"/>
  <c r="M26" i="16"/>
  <c r="Q26" i="16"/>
  <c r="H35" i="12"/>
  <c r="G35" i="12"/>
  <c r="F35" i="12"/>
  <c r="E35" i="12"/>
  <c r="D35" i="12"/>
  <c r="C35" i="12"/>
  <c r="O11" i="18" l="1"/>
  <c r="O33" i="18" s="1"/>
  <c r="L11" i="18"/>
  <c r="L33" i="18" s="1"/>
  <c r="N11" i="18"/>
  <c r="N33" i="18" s="1"/>
  <c r="P11" i="18"/>
  <c r="P33" i="18" s="1"/>
  <c r="M11" i="18"/>
  <c r="M33" i="18" s="1"/>
  <c r="Q11" i="18"/>
  <c r="Q33" i="18" s="1"/>
  <c r="C22" i="18"/>
  <c r="C129" i="18" s="1"/>
  <c r="C129" i="16"/>
  <c r="G22" i="18"/>
  <c r="G129" i="18" s="1"/>
  <c r="G129" i="16"/>
  <c r="D22" i="18"/>
  <c r="D129" i="18" s="1"/>
  <c r="D129" i="16"/>
  <c r="H22" i="18"/>
  <c r="H129" i="18" s="1"/>
  <c r="H129" i="16"/>
  <c r="E22" i="18"/>
  <c r="E129" i="18" s="1"/>
  <c r="E129" i="16"/>
  <c r="F22" i="18"/>
  <c r="F129" i="18" s="1"/>
  <c r="F129" i="16"/>
  <c r="C118" i="16"/>
  <c r="C11" i="18"/>
  <c r="C118" i="18" s="1"/>
  <c r="C20" i="16"/>
  <c r="F20" i="16"/>
  <c r="F20" i="18" s="1"/>
  <c r="F127" i="18" s="1"/>
  <c r="F118" i="16"/>
  <c r="E20" i="16"/>
  <c r="E20" i="18" s="1"/>
  <c r="E127" i="18" s="1"/>
  <c r="E118" i="16"/>
  <c r="D118" i="16"/>
  <c r="D20" i="16"/>
  <c r="D20" i="18" s="1"/>
  <c r="D127" i="18" s="1"/>
  <c r="G20" i="16"/>
  <c r="G20" i="18" s="1"/>
  <c r="G127" i="18" s="1"/>
  <c r="G118" i="16"/>
  <c r="H118" i="16"/>
  <c r="H20" i="16"/>
  <c r="H20" i="18" s="1"/>
  <c r="H127" i="18" s="1"/>
  <c r="M33" i="16"/>
  <c r="Q33" i="16"/>
  <c r="P33" i="16"/>
  <c r="L33" i="16"/>
  <c r="B24" i="7"/>
  <c r="B49" i="7" s="1"/>
  <c r="C24" i="7"/>
  <c r="C49" i="7" s="1"/>
  <c r="D24" i="7"/>
  <c r="D49" i="7" s="1"/>
  <c r="E24" i="7"/>
  <c r="E49" i="7" s="1"/>
  <c r="F24" i="7"/>
  <c r="F49" i="7" s="1"/>
  <c r="G24" i="7"/>
  <c r="G49" i="7" s="1"/>
  <c r="C127" i="16" l="1"/>
  <c r="C20" i="18"/>
  <c r="C127" i="18" s="1"/>
  <c r="C21" i="16"/>
  <c r="G127" i="16"/>
  <c r="G21" i="16"/>
  <c r="H127" i="16"/>
  <c r="H21" i="16"/>
  <c r="D127" i="16"/>
  <c r="D21" i="16"/>
  <c r="E127" i="16"/>
  <c r="E21" i="16"/>
  <c r="F127" i="16"/>
  <c r="F21" i="16"/>
  <c r="O33" i="16"/>
  <c r="N33" i="16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G4" i="7"/>
  <c r="F4" i="7"/>
  <c r="E4" i="7"/>
  <c r="D4" i="7"/>
  <c r="C4" i="7"/>
  <c r="B4" i="7"/>
  <c r="E128" i="16" l="1"/>
  <c r="E21" i="18"/>
  <c r="E128" i="18" s="1"/>
  <c r="H128" i="16"/>
  <c r="H21" i="18"/>
  <c r="H128" i="18" s="1"/>
  <c r="C128" i="16"/>
  <c r="C21" i="18"/>
  <c r="C128" i="18" s="1"/>
  <c r="F128" i="16"/>
  <c r="F21" i="18"/>
  <c r="F128" i="18" s="1"/>
  <c r="D128" i="16"/>
  <c r="D21" i="18"/>
  <c r="D128" i="18" s="1"/>
  <c r="G128" i="16"/>
  <c r="G21" i="18"/>
  <c r="G128" i="18" s="1"/>
  <c r="B48" i="7"/>
  <c r="C48" i="7"/>
  <c r="D48" i="7"/>
  <c r="E48" i="7"/>
  <c r="F48" i="7"/>
  <c r="G48" i="7"/>
  <c r="G47" i="7"/>
  <c r="F47" i="7"/>
  <c r="E47" i="7"/>
  <c r="D47" i="7"/>
  <c r="C47" i="7"/>
  <c r="B47" i="7"/>
  <c r="G46" i="7"/>
  <c r="F46" i="7"/>
  <c r="E46" i="7"/>
  <c r="D46" i="7"/>
  <c r="C46" i="7"/>
  <c r="B46" i="7"/>
  <c r="G45" i="7"/>
  <c r="F45" i="7"/>
  <c r="E45" i="7"/>
  <c r="D45" i="7"/>
  <c r="C45" i="7"/>
  <c r="B45" i="7"/>
  <c r="G44" i="7"/>
  <c r="F44" i="7"/>
  <c r="E44" i="7"/>
  <c r="D44" i="7"/>
  <c r="C44" i="7"/>
  <c r="B44" i="7"/>
  <c r="G43" i="7"/>
  <c r="F43" i="7"/>
  <c r="E43" i="7"/>
  <c r="D43" i="7"/>
  <c r="C43" i="7"/>
  <c r="B43" i="7"/>
  <c r="G42" i="7"/>
  <c r="F42" i="7"/>
  <c r="E42" i="7"/>
  <c r="D42" i="7"/>
  <c r="C42" i="7"/>
  <c r="B42" i="7"/>
  <c r="G41" i="7"/>
  <c r="F41" i="7"/>
  <c r="E41" i="7"/>
  <c r="D41" i="7"/>
  <c r="C41" i="7"/>
  <c r="B41" i="7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D38" i="7"/>
  <c r="C38" i="7"/>
  <c r="B38" i="7"/>
  <c r="G37" i="7"/>
  <c r="F37" i="7"/>
  <c r="E37" i="7"/>
  <c r="D37" i="7"/>
  <c r="C37" i="7"/>
  <c r="B37" i="7"/>
  <c r="G36" i="7"/>
  <c r="F36" i="7"/>
  <c r="E36" i="7"/>
  <c r="D36" i="7"/>
  <c r="C36" i="7"/>
  <c r="B36" i="7"/>
  <c r="G35" i="7"/>
  <c r="F35" i="7"/>
  <c r="E35" i="7"/>
  <c r="D35" i="7"/>
  <c r="C35" i="7"/>
  <c r="B35" i="7"/>
  <c r="G34" i="7"/>
  <c r="F34" i="7"/>
  <c r="E34" i="7"/>
  <c r="D34" i="7"/>
  <c r="C34" i="7"/>
  <c r="B34" i="7"/>
  <c r="G33" i="7"/>
  <c r="F33" i="7"/>
  <c r="E33" i="7"/>
  <c r="D33" i="7"/>
  <c r="C33" i="7"/>
  <c r="B33" i="7"/>
  <c r="G32" i="7"/>
  <c r="F32" i="7"/>
  <c r="E32" i="7"/>
  <c r="D32" i="7"/>
  <c r="C32" i="7"/>
  <c r="B32" i="7"/>
  <c r="G31" i="7"/>
  <c r="F31" i="7"/>
  <c r="E31" i="7"/>
  <c r="D31" i="7"/>
  <c r="C31" i="7"/>
  <c r="B31" i="7"/>
  <c r="G30" i="7"/>
  <c r="F30" i="7"/>
  <c r="E30" i="7"/>
  <c r="D30" i="7"/>
  <c r="C30" i="7"/>
  <c r="B30" i="7"/>
  <c r="C29" i="7"/>
  <c r="D29" i="7"/>
  <c r="E29" i="7"/>
  <c r="F29" i="7"/>
  <c r="G29" i="7"/>
  <c r="B29" i="7"/>
</calcChain>
</file>

<file path=xl/sharedStrings.xml><?xml version="1.0" encoding="utf-8"?>
<sst xmlns="http://schemas.openxmlformats.org/spreadsheetml/2006/main" count="1596" uniqueCount="517">
  <si>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</si>
  <si>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</si>
  <si>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</si>
  <si>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</si>
  <si>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</si>
  <si>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</si>
  <si>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</si>
  <si>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</si>
  <si>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</si>
  <si>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</si>
  <si>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</si>
  <si>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</si>
  <si>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</si>
  <si>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</si>
  <si>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</si>
  <si>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</si>
  <si>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</si>
  <si>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</si>
  <si>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</si>
  <si>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</si>
  <si>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</si>
  <si>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</si>
  <si>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</si>
  <si>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</si>
  <si>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</si>
  <si>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</si>
  <si>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</si>
  <si>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</si>
  <si>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</si>
  <si>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</si>
  <si>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</si>
  <si>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</si>
  <si>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</si>
  <si>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</si>
  <si>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</si>
  <si>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</si>
  <si>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</si>
  <si>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</si>
  <si>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</si>
  <si>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</si>
  <si>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</si>
  <si>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</si>
  <si>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</si>
  <si>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</si>
  <si>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Emissions de CO2</t>
  </si>
  <si>
    <t>CO2 emissions</t>
  </si>
  <si>
    <t>Taux de croissance du PIB</t>
  </si>
  <si>
    <t xml:space="preserve">Taux de chômage </t>
  </si>
  <si>
    <t>Subventions énergétiques (en pts de PIB)</t>
  </si>
  <si>
    <t>GDP growth rate</t>
  </si>
  <si>
    <t>Household consumption price</t>
  </si>
  <si>
    <t>unemployment rate</t>
  </si>
  <si>
    <t>Energy subsidies (in points of GDP)</t>
  </si>
  <si>
    <t>Emissions de CO2 (en Kt CO2)</t>
  </si>
  <si>
    <t>CO2 emissions (In Kt og CO2)</t>
  </si>
  <si>
    <t>f_l_0</t>
  </si>
  <si>
    <t>i_0</t>
  </si>
  <si>
    <t>ia_ind_0</t>
  </si>
  <si>
    <t>ia_trsp_0</t>
  </si>
  <si>
    <t>ia_ser_0</t>
  </si>
  <si>
    <t>ia_trsf_0</t>
  </si>
  <si>
    <t>ia_ele_0</t>
  </si>
  <si>
    <t>f_l_ind_0</t>
  </si>
  <si>
    <t>f_l_trsp_0</t>
  </si>
  <si>
    <t>f_l_ser_0</t>
  </si>
  <si>
    <t>f_l_trsf_0</t>
  </si>
  <si>
    <t>f_l_ele_0</t>
  </si>
  <si>
    <t>ci_toe_ind_0</t>
  </si>
  <si>
    <t>ci_toe_trsp_0</t>
  </si>
  <si>
    <t>ci_toe_ser_0</t>
  </si>
  <si>
    <t>ci_toe_trsf_0</t>
  </si>
  <si>
    <t>ci_toe_ele_0</t>
  </si>
  <si>
    <t>ci_toe_coil_trsf_0</t>
  </si>
  <si>
    <t>ci_toe_cfut_ind_0</t>
  </si>
  <si>
    <t>ci_toe_cfut_trsp_0</t>
  </si>
  <si>
    <t>ci_toe_cfut_ser_0</t>
  </si>
  <si>
    <t>ci_toe_cfut_trsf_0</t>
  </si>
  <si>
    <t>ci_toe_cfut_ele_0</t>
  </si>
  <si>
    <t>ci_toe_cfuh_ind_0</t>
  </si>
  <si>
    <t>ci_toe_cfuh_trsp_0</t>
  </si>
  <si>
    <t>ci_toe_cfuh_ser_0</t>
  </si>
  <si>
    <t>ci_toe_cfuh_trsf_0</t>
  </si>
  <si>
    <t>ci_toe_cfuh_ele_0</t>
  </si>
  <si>
    <t>ci_toe_cgas_ind_0</t>
  </si>
  <si>
    <t>ci_toe_cgas_trsp_0</t>
  </si>
  <si>
    <t>ci_toe_cgas_ser_0</t>
  </si>
  <si>
    <t>ci_toe_cgas_trsf_0</t>
  </si>
  <si>
    <t>ci_toe_cgas_ele_0</t>
  </si>
  <si>
    <t>ci_toe_cele_ind_0</t>
  </si>
  <si>
    <t>ci_toe_cele_trsp_0</t>
  </si>
  <si>
    <t>ci_toe_cele_ser_0</t>
  </si>
  <si>
    <t>ci_toe_cele_trsf_0</t>
  </si>
  <si>
    <t>y_toe_coil_trsf_0</t>
  </si>
  <si>
    <t>y_toe_cfut_trsf_0</t>
  </si>
  <si>
    <t>y_toe_cfuh_trsf_0</t>
  </si>
  <si>
    <t>y_toe_cgas_trsf_0</t>
  </si>
  <si>
    <t>y_toe_cele_ele_0</t>
  </si>
  <si>
    <t>f_l_2</t>
  </si>
  <si>
    <t>i_2</t>
  </si>
  <si>
    <t>ia_ind_2</t>
  </si>
  <si>
    <t>ia_trsp_2</t>
  </si>
  <si>
    <t>ia_ser_2</t>
  </si>
  <si>
    <t>ia_trsf_2</t>
  </si>
  <si>
    <t>ia_ele_2</t>
  </si>
  <si>
    <t>f_l_ind_2</t>
  </si>
  <si>
    <t>f_l_trsp_2</t>
  </si>
  <si>
    <t>f_l_ser_2</t>
  </si>
  <si>
    <t>f_l_trsf_2</t>
  </si>
  <si>
    <t>f_l_ele_2</t>
  </si>
  <si>
    <t>ci_toe_ind_2</t>
  </si>
  <si>
    <t>ci_toe_trsp_2</t>
  </si>
  <si>
    <t>ci_toe_ser_2</t>
  </si>
  <si>
    <t>ci_toe_trsf_2</t>
  </si>
  <si>
    <t>ci_toe_ele_2</t>
  </si>
  <si>
    <t>ci_toe_coil_trsf_2</t>
  </si>
  <si>
    <t>ci_toe_cfut_ind_2</t>
  </si>
  <si>
    <t>ci_toe_cfut_trsp_2</t>
  </si>
  <si>
    <t>ci_toe_cfut_ser_2</t>
  </si>
  <si>
    <t>ci_toe_cfut_trsf_2</t>
  </si>
  <si>
    <t>ci_toe_cfut_ele_2</t>
  </si>
  <si>
    <t>ci_toe_cfuh_ind_2</t>
  </si>
  <si>
    <t>ci_toe_cfuh_trsp_2</t>
  </si>
  <si>
    <t>ci_toe_cfuh_ser_2</t>
  </si>
  <si>
    <t>ci_toe_cfuh_trsf_2</t>
  </si>
  <si>
    <t>ci_toe_cfuh_ele_2</t>
  </si>
  <si>
    <t>ci_toe_cgas_ind_2</t>
  </si>
  <si>
    <t>ci_toe_cgas_trsp_2</t>
  </si>
  <si>
    <t>ci_toe_cgas_ser_2</t>
  </si>
  <si>
    <t>ci_toe_cgas_trsf_2</t>
  </si>
  <si>
    <t>ci_toe_cgas_ele_2</t>
  </si>
  <si>
    <t>ci_toe_cele_ind_2</t>
  </si>
  <si>
    <t>ci_toe_cele_trsp_2</t>
  </si>
  <si>
    <t>ci_toe_cele_ser_2</t>
  </si>
  <si>
    <t>ci_toe_cele_trsf_2</t>
  </si>
  <si>
    <t>y_toe_coil_trsf_2</t>
  </si>
  <si>
    <t>y_toe_cfut_trsf_2</t>
  </si>
  <si>
    <t>y_toe_cfuh_trsf_2</t>
  </si>
  <si>
    <t>y_toe_cgas_trsf_2</t>
  </si>
  <si>
    <t>y_toe_cele_ele_2</t>
  </si>
  <si>
    <t>Pétrole brut</t>
  </si>
  <si>
    <t>Electricité</t>
  </si>
  <si>
    <t>Industrie et agriculture</t>
  </si>
  <si>
    <t>Transports</t>
  </si>
  <si>
    <t>Services</t>
  </si>
  <si>
    <t>Ménages (transport et residentiel)</t>
  </si>
  <si>
    <t>Exportation</t>
  </si>
  <si>
    <t>Y_toe_0</t>
  </si>
  <si>
    <t>Carburants pourle transport</t>
  </si>
  <si>
    <t>Carburants pour d'autres usages</t>
  </si>
  <si>
    <t>M_toe_0</t>
  </si>
  <si>
    <t>CI_toe_0</t>
  </si>
  <si>
    <t>CH_toe_0</t>
  </si>
  <si>
    <t>X_toe_0</t>
  </si>
  <si>
    <t>Variations de stock</t>
  </si>
  <si>
    <t xml:space="preserve">Net energy production </t>
  </si>
  <si>
    <t>Crude oil</t>
  </si>
  <si>
    <t>Transport fuels</t>
  </si>
  <si>
    <t>other use fuels</t>
  </si>
  <si>
    <t>Natural gas</t>
  </si>
  <si>
    <t>Gaz naturel</t>
  </si>
  <si>
    <t>Electricity</t>
  </si>
  <si>
    <t>Net imported energy</t>
  </si>
  <si>
    <t>Net energy supply</t>
  </si>
  <si>
    <t>Sector energy end use</t>
  </si>
  <si>
    <t>Industry and agriculture</t>
  </si>
  <si>
    <t>Stock variaion</t>
  </si>
  <si>
    <t>Net energy use</t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</si>
  <si>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</si>
  <si>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EMS_CI_CO2_0</t>
  </si>
  <si>
    <t>EMS_ci_CO2_ind_0</t>
  </si>
  <si>
    <t>EMS_ci_co2_trsp_0</t>
  </si>
  <si>
    <t>EMS_ci_co2_ser_0</t>
  </si>
  <si>
    <t>EMS_ci_co2_trsf_0</t>
  </si>
  <si>
    <t>EMS_ci_co2_ele_0</t>
  </si>
  <si>
    <t>EMS_CH_co2_0</t>
  </si>
  <si>
    <t xml:space="preserve">EMS_CO2_0 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</si>
  <si>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</si>
  <si>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 xml:space="preserve">Energy transformation </t>
  </si>
  <si>
    <t xml:space="preserve">Energy Transformation </t>
  </si>
  <si>
    <t>Households  (transport et residential)</t>
  </si>
  <si>
    <t>Total</t>
  </si>
  <si>
    <r>
      <t>Total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</si>
  <si>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Emission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Total</t>
    </r>
  </si>
  <si>
    <t>Emploi (en milliers)</t>
  </si>
  <si>
    <t>Labor (in thousands)</t>
  </si>
  <si>
    <t>Transformation d'énergie</t>
  </si>
  <si>
    <t>Investissement (en million)</t>
  </si>
  <si>
    <t>Investment (en million)</t>
  </si>
  <si>
    <t>Balance énergétique (en tep)</t>
  </si>
  <si>
    <t>Energy balance (in toe)</t>
  </si>
  <si>
    <t>Y_toe_2</t>
  </si>
  <si>
    <t>M_toe_2</t>
  </si>
  <si>
    <t>CI_toe_2</t>
  </si>
  <si>
    <t>CH_toe_2</t>
  </si>
  <si>
    <t>X_toe_2</t>
  </si>
  <si>
    <t>EMS_CI_CO2_2</t>
  </si>
  <si>
    <t>EMS_ci_CO2_ind_2</t>
  </si>
  <si>
    <t>EMS_ci_co2_trsp_2</t>
  </si>
  <si>
    <t>EMS_ci_co2_ser_2</t>
  </si>
  <si>
    <t>EMS_ci_co2_trsf_2</t>
  </si>
  <si>
    <t>EMS_ci_co2_ele_2</t>
  </si>
  <si>
    <t>EMS_CH_co2_2</t>
  </si>
  <si>
    <t xml:space="preserve">EMS_CO2_2 </t>
  </si>
  <si>
    <t>Valeur Ajoutée</t>
  </si>
  <si>
    <t>Production</t>
  </si>
  <si>
    <t>Added Value</t>
  </si>
  <si>
    <t>va_ind_2</t>
  </si>
  <si>
    <t>va_trsp_2</t>
  </si>
  <si>
    <t>va_ser_2</t>
  </si>
  <si>
    <t>va_trsf_2</t>
  </si>
  <si>
    <t>va_ele_2</t>
  </si>
  <si>
    <t>va_2</t>
  </si>
  <si>
    <t>y_ind_2</t>
  </si>
  <si>
    <t>y_trsp_2</t>
  </si>
  <si>
    <t>y_ser_2</t>
  </si>
  <si>
    <t>y_trsf_2</t>
  </si>
  <si>
    <t>y_ele_2</t>
  </si>
  <si>
    <t>y_2</t>
  </si>
  <si>
    <t>va_ind_0</t>
  </si>
  <si>
    <t>va_trsp_0</t>
  </si>
  <si>
    <t>va_ser_0</t>
  </si>
  <si>
    <t>va_trsf_0</t>
  </si>
  <si>
    <t>va_ele_0</t>
  </si>
  <si>
    <t>va_0</t>
  </si>
  <si>
    <t>y_ind_0</t>
  </si>
  <si>
    <t>y_trsp_0</t>
  </si>
  <si>
    <t>y_ser_0</t>
  </si>
  <si>
    <t>y_trsf_0</t>
  </si>
  <si>
    <t>y_ele_0</t>
  </si>
  <si>
    <t>y_0</t>
  </si>
  <si>
    <t>ci_toe_coil_0</t>
  </si>
  <si>
    <t>ci_toe_cfut_0</t>
  </si>
  <si>
    <t>ci_toe_cfuh_0</t>
  </si>
  <si>
    <t>ci_toe_cgas_0</t>
  </si>
  <si>
    <t>ci_toe_cele_0</t>
  </si>
  <si>
    <t>ch_toe_cfut_0</t>
  </si>
  <si>
    <t>ch_toe_cfuh_0</t>
  </si>
  <si>
    <t>ch_toe_cgas_0</t>
  </si>
  <si>
    <t>ch_toe_cele_0</t>
  </si>
  <si>
    <t>x_toe_coil_0</t>
  </si>
  <si>
    <t>x_toe_cfut_0</t>
  </si>
  <si>
    <t>x_toe_cfuh_0</t>
  </si>
  <si>
    <t>x_toe_cele_0</t>
  </si>
  <si>
    <t>ci_toe_coil_2</t>
  </si>
  <si>
    <t>ci_toe_cfut_2</t>
  </si>
  <si>
    <t>ci_toe_cfuh_2</t>
  </si>
  <si>
    <t>ci_toe_cgas_2</t>
  </si>
  <si>
    <t>ci_toe_cele_2</t>
  </si>
  <si>
    <t>ch_toe_cfut_2</t>
  </si>
  <si>
    <t>ch_toe_cfuh_2</t>
  </si>
  <si>
    <t>ch_toe_cgas_2</t>
  </si>
  <si>
    <t>ch_toe_cele_2</t>
  </si>
  <si>
    <t>x_toe_coil_2</t>
  </si>
  <si>
    <t>x_toe_cfut_2</t>
  </si>
  <si>
    <t>x_toe_cfuh_2</t>
  </si>
  <si>
    <t>x_toe_cele_2</t>
  </si>
  <si>
    <t>Production nette d'énergie</t>
  </si>
  <si>
    <t>Importations  nettes</t>
  </si>
  <si>
    <t>Consommation d'énergie des secteurs d'activité</t>
  </si>
  <si>
    <t>Demande nette d'énergie</t>
  </si>
  <si>
    <t>Households  (transport and residential)</t>
  </si>
  <si>
    <t>Subventions à l'électricité (en pts de PIB)</t>
  </si>
  <si>
    <t>Subventions aux énegies fossiles (en pts de PIB)</t>
  </si>
  <si>
    <t>Electricity subsidies (in points of GDP)</t>
  </si>
  <si>
    <t>Pétrole Brut (en tep)</t>
  </si>
  <si>
    <t xml:space="preserve">Production nette </t>
  </si>
  <si>
    <t>M_toe_coil_0</t>
  </si>
  <si>
    <t>Carburant pour le transport (en tep)</t>
  </si>
  <si>
    <t>M_toe_cfut_0</t>
  </si>
  <si>
    <t>Carburant pour les autres usages (en tep)</t>
  </si>
  <si>
    <t>Gaz naturel (en tep)</t>
  </si>
  <si>
    <t>Electricité (en tep)</t>
  </si>
  <si>
    <t>M_toe_cfuh_0</t>
  </si>
  <si>
    <t>M_toe_cgas_0</t>
  </si>
  <si>
    <t>x_toe_cgas_0</t>
  </si>
  <si>
    <t>M_toe_cele_0</t>
  </si>
  <si>
    <t>ci_toe_cele_ele_0</t>
  </si>
  <si>
    <t>M_toe_coil_2</t>
  </si>
  <si>
    <t>M_toe_cfut_2</t>
  </si>
  <si>
    <t>M_toe_cfuh_2</t>
  </si>
  <si>
    <t>M_toe_cgas_2</t>
  </si>
  <si>
    <t>x_toe_cgas_2</t>
  </si>
  <si>
    <t>M_toe_cele_2</t>
  </si>
  <si>
    <t>ci_toe_cele_ele_2</t>
  </si>
  <si>
    <t>offre nette d'énergie</t>
  </si>
  <si>
    <t xml:space="preserve">Investissement </t>
  </si>
  <si>
    <t xml:space="preserve">Investment </t>
  </si>
  <si>
    <t>fossil energy subsidies (in points og GDP)</t>
  </si>
  <si>
    <t>Consommation finale d'énergie</t>
  </si>
  <si>
    <t>Final energy consumption</t>
  </si>
  <si>
    <t>Balance énergétique (en Ktep)</t>
  </si>
  <si>
    <t>Pétrole Brut (en Ktep)</t>
  </si>
  <si>
    <t>Carburant pour le transport (en Ktep)</t>
  </si>
  <si>
    <t>Carburant pour les autres usages (en Ktep)</t>
  </si>
  <si>
    <t>Gaz naturel (en Ktep)</t>
  </si>
  <si>
    <t>Electricité (en Ktep)</t>
  </si>
  <si>
    <t>Energy balance (in Ktoe)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</si>
  <si>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</si>
  <si>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</si>
  <si>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Consommation d'énergie finale</t>
  </si>
  <si>
    <t>Carburants pour le transport</t>
  </si>
  <si>
    <r>
      <t>Emissions de CO</t>
    </r>
    <r>
      <rPr>
        <b/>
        <vertAlign val="subscript"/>
        <sz val="11"/>
        <color theme="1"/>
        <rFont val="Calibri (Corps)"/>
      </rPr>
      <t>2</t>
    </r>
    <r>
      <rPr>
        <b/>
        <sz val="11"/>
        <color theme="1"/>
        <rFont val="Calibri"/>
        <family val="2"/>
        <scheme val="minor"/>
      </rPr>
      <t xml:space="preserve"> des secteurs </t>
    </r>
  </si>
  <si>
    <t>Emissions de CO2 des ménages</t>
  </si>
  <si>
    <t>EMS_ci_CO2_cfut_0</t>
  </si>
  <si>
    <t>EMS_ci_co2_cfuh_0</t>
  </si>
  <si>
    <t>EMS_ci_co2_cgas_0</t>
  </si>
  <si>
    <t>EMS_CH_co2_cfut_0</t>
  </si>
  <si>
    <t>EMS_CH_co2_cfut_2</t>
  </si>
  <si>
    <t>EMS_CH_co2_cfuh_0</t>
  </si>
  <si>
    <t>EMS_CH_co2_cgas_0</t>
  </si>
  <si>
    <r>
      <t>Emissions de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"/>
        <family val="2"/>
        <scheme val="minor"/>
      </rPr>
      <t>Total</t>
    </r>
  </si>
  <si>
    <t>Households CO2 emissions</t>
  </si>
  <si>
    <r>
      <t>Sector CO</t>
    </r>
    <r>
      <rPr>
        <b/>
        <vertAlign val="subscript"/>
        <sz val="11"/>
        <color theme="1"/>
        <rFont val="Calibri (Corps)"/>
      </rPr>
      <t xml:space="preserve">2 </t>
    </r>
    <r>
      <rPr>
        <b/>
        <sz val="11"/>
        <color theme="1"/>
        <rFont val="Calibri (Corps)"/>
      </rPr>
      <t xml:space="preserve">emissions </t>
    </r>
  </si>
  <si>
    <t>EMS_ci_CO2_cfut_2</t>
  </si>
  <si>
    <t>EMS_ci_co2_cfuh_2</t>
  </si>
  <si>
    <t>EMS_ci_co2_cgas_2</t>
  </si>
  <si>
    <t>EMS_CH_co2_cfuh_2</t>
  </si>
  <si>
    <t>EMS_CH_co2_cgas_2</t>
  </si>
  <si>
    <r>
      <t xml:space="preserve"> Emissions de 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 xml:space="preserve"> 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</si>
  <si>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>CO2 Emissions by energy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</si>
  <si>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r>
      <t xml:space="preserve"> Emissions de CO</t>
    </r>
    <r>
      <rPr>
        <b/>
        <vertAlign val="subscript"/>
        <sz val="16"/>
        <color theme="1"/>
        <rFont val="Calibri (Corps)"/>
      </rPr>
      <t xml:space="preserve">2 </t>
    </r>
    <r>
      <rPr>
        <b/>
        <sz val="16"/>
        <color theme="1"/>
        <rFont val="Calibri"/>
        <family val="2"/>
        <scheme val="minor"/>
      </rPr>
      <t>par énergie (KtCO</t>
    </r>
    <r>
      <rPr>
        <b/>
        <vertAlign val="subscript"/>
        <sz val="16"/>
        <color theme="1"/>
        <rFont val="Calibri (Corps)"/>
      </rPr>
      <t>2</t>
    </r>
    <r>
      <rPr>
        <b/>
        <sz val="16"/>
        <color theme="1"/>
        <rFont val="Calibri"/>
        <family val="2"/>
        <scheme val="minor"/>
      </rPr>
      <t>)</t>
    </r>
  </si>
  <si>
    <t>@pch(gdp_0)</t>
  </si>
  <si>
    <t>@pch(pch_0)</t>
  </si>
  <si>
    <t>unr_0</t>
  </si>
  <si>
    <t>rdebt_g_val_0</t>
  </si>
  <si>
    <t>rbal_g_prim_val_0</t>
  </si>
  <si>
    <t>rbal_trade_val_0</t>
  </si>
  <si>
    <t>ems_co2_0</t>
  </si>
  <si>
    <t>esub_gdp_0</t>
  </si>
  <si>
    <t>t2vol_ci_co2_0</t>
  </si>
  <si>
    <t>t2vol_ch_co2_0</t>
  </si>
  <si>
    <t>esub_gdp_cfut_0</t>
  </si>
  <si>
    <t>esub_gdp_cfuh_0</t>
  </si>
  <si>
    <t>esub_gdp_cgas_0</t>
  </si>
  <si>
    <t>esub_gdp_cele_0</t>
  </si>
  <si>
    <t>@pch(gdp_2)</t>
  </si>
  <si>
    <t>@pch(pch_2)</t>
  </si>
  <si>
    <t>unr_2</t>
  </si>
  <si>
    <t>rdebt_g_val_2</t>
  </si>
  <si>
    <t>rbal_g_prim_val_2</t>
  </si>
  <si>
    <t>ems_co2_2</t>
  </si>
  <si>
    <t>esub_gdp_2</t>
  </si>
  <si>
    <t>t2vol_ci_co2_2</t>
  </si>
  <si>
    <t>t2vol_ch_co2_2</t>
  </si>
  <si>
    <t>esub_gdp_cfut_2</t>
  </si>
  <si>
    <t>esub_gdp_cfuh_2</t>
  </si>
  <si>
    <t>esub_gdp_cgas_2</t>
  </si>
  <si>
    <t>esub_gdp_cele_2</t>
  </si>
  <si>
    <t>Recette de la taxe carbone des secteurs</t>
  </si>
  <si>
    <t>Recette de la taxe carbone des ménages</t>
  </si>
  <si>
    <t>Subventions aux carburant pour le transport(en pts de PIB)</t>
  </si>
  <si>
    <t>Subventions aux carburant pour les autres usages(en pts de PIB)</t>
  </si>
  <si>
    <t>Subventions aux gaz naturel (en pts de PIB)</t>
  </si>
  <si>
    <t>Transport fuels subsidies (in points og GDP)</t>
  </si>
  <si>
    <t>other use fuels subsidies (in points og GDP)</t>
  </si>
  <si>
    <t>Natural gas subsidies (in points og GDP)</t>
  </si>
  <si>
    <t>rbal_trade_val_2</t>
  </si>
  <si>
    <t>Carbon tax revenu from sectors</t>
  </si>
  <si>
    <t>Carbon tax revenu from households</t>
  </si>
  <si>
    <t>t2vol_ci_co2_coil_0</t>
  </si>
  <si>
    <t>t2vol_ci_co2_cfut_0</t>
  </si>
  <si>
    <t>t2vol_ci_co2_cfuh_0</t>
  </si>
  <si>
    <t>t2vol_ci_co2_cgas_0</t>
  </si>
  <si>
    <t>t2vol_ci_co2_cele_0</t>
  </si>
  <si>
    <t>subc_vol_cfut_0</t>
  </si>
  <si>
    <t>subc_vol_cfuh_0</t>
  </si>
  <si>
    <t>subc_vol_cgas_0</t>
  </si>
  <si>
    <t>subc_vol_cele_0</t>
  </si>
  <si>
    <t>t2vol_ci_co2_coil_2</t>
  </si>
  <si>
    <t>t2vol_ci_co2_cfut_2</t>
  </si>
  <si>
    <t>t2vol_ci_co2_cfuh_2</t>
  </si>
  <si>
    <t>t2vol_ci_co2_cgas_2</t>
  </si>
  <si>
    <t>t2vol_ci_co2_cele_2</t>
  </si>
  <si>
    <t>subc_vol_cfut_2</t>
  </si>
  <si>
    <t>subc_vol_cfuh_2</t>
  </si>
  <si>
    <t>subc_vol_cgas_2</t>
  </si>
  <si>
    <t>subc_vol_cele_2</t>
  </si>
  <si>
    <t>Subvention à l'énergie</t>
  </si>
  <si>
    <t xml:space="preserve">Energy sudsidies </t>
  </si>
  <si>
    <t>Energy sudsidies</t>
  </si>
  <si>
    <t>_date_</t>
  </si>
  <si>
    <t>@date</t>
  </si>
  <si>
    <t>ems_ci_co2_0</t>
  </si>
  <si>
    <t>ems_ch_co2_0</t>
  </si>
  <si>
    <t>gr_prog_l_sgas_0</t>
  </si>
  <si>
    <t>Prix du pétrole</t>
  </si>
  <si>
    <t>PCH_0</t>
  </si>
  <si>
    <t>POP</t>
  </si>
  <si>
    <t>population</t>
  </si>
  <si>
    <t>Productivité du travail</t>
  </si>
  <si>
    <t>PIB</t>
  </si>
  <si>
    <t>GDP_0</t>
  </si>
  <si>
    <t>Subvention à l'energie (en point de PIB)</t>
  </si>
  <si>
    <t xml:space="preserve">Subvention à l'energie </t>
  </si>
  <si>
    <t>PWD_coil</t>
  </si>
  <si>
    <t>Taux de croissance de la population</t>
  </si>
  <si>
    <t>Prix à la consommation</t>
  </si>
  <si>
    <t>Emissions de CO2 des secteurs</t>
  </si>
  <si>
    <t>2015-2030</t>
  </si>
  <si>
    <t>2020-2030</t>
  </si>
  <si>
    <t>Carburant total</t>
  </si>
  <si>
    <t>esub_gdp_0*gdp_0*1000000/(ems_co2_0*1000)</t>
  </si>
  <si>
    <t>esub_gdp_2*gdp_2*1000000/(ems_co2_2*1000)</t>
  </si>
  <si>
    <t>Subvention à l'énergie par tCO2</t>
  </si>
  <si>
    <t>Energy sudsidies by tCO2</t>
  </si>
  <si>
    <t>RCO2TAX_VOL</t>
  </si>
  <si>
    <t>Taxe Carbone (en DT 2015)</t>
  </si>
  <si>
    <t>Carbon Tax (in DT 2015)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</si>
  <si>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</si>
  <si>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</si>
  <si>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</si>
  <si>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</si>
  <si>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</si>
  <si>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</si>
  <si>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</si>
  <si>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</si>
  <si>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</si>
  <si>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</si>
  <si>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</si>
  <si>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</si>
  <si>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</si>
  <si>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</si>
  <si>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</si>
  <si>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</si>
  <si>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</si>
  <si>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</si>
  <si>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</si>
  <si>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</si>
  <si>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100*(ems_co2_2/ems_co2_0-1)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</si>
  <si>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</si>
  <si>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</si>
  <si>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</si>
  <si>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</si>
  <si>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</si>
  <si>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</si>
  <si>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</si>
  <si>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pwd_coil</t>
  </si>
  <si>
    <t>rsubcd_cfut</t>
  </si>
  <si>
    <t>rsubcd_cfuh</t>
  </si>
  <si>
    <t>rsubcd_cgas</t>
  </si>
  <si>
    <t>rsubcd_cele</t>
  </si>
  <si>
    <t>rsubcm_cfut</t>
  </si>
  <si>
    <t>rsubcm_cfuh</t>
  </si>
  <si>
    <t>rsubcm_cgas</t>
  </si>
  <si>
    <t>rsubcm_cele</t>
  </si>
  <si>
    <t>rco2tax_vol*1000</t>
  </si>
  <si>
    <t>esub_gdp_coil_0</t>
  </si>
  <si>
    <t>gr_prog_l_sgas_2</t>
  </si>
  <si>
    <t>gdp_2</t>
  </si>
  <si>
    <t>pch_2</t>
  </si>
  <si>
    <t>ems_ch_co2_2</t>
  </si>
  <si>
    <t>ems_ci_co2_2</t>
  </si>
  <si>
    <t>esub_gdp_coil_2</t>
  </si>
  <si>
    <t>y_toe_0</t>
  </si>
  <si>
    <t>m_toe_0</t>
  </si>
  <si>
    <t>ci_toe_0</t>
  </si>
  <si>
    <t>ch_toe_0</t>
  </si>
  <si>
    <t>x_toe_0</t>
  </si>
  <si>
    <t>ch_hous_toe_cele_0</t>
  </si>
  <si>
    <t>ch_trsp_toe_cele_0</t>
  </si>
  <si>
    <t>ch_toe_hous_0</t>
  </si>
  <si>
    <t>ch_toe_trsp_0</t>
  </si>
  <si>
    <t>ems_ci_co2_ind_0</t>
  </si>
  <si>
    <t>ems_ci_co2_trsp_0</t>
  </si>
  <si>
    <t>ems_ci_co2_ser_0</t>
  </si>
  <si>
    <t>ems_ci_co2_trsf_0</t>
  </si>
  <si>
    <t>ems_ci_co2_ele_0</t>
  </si>
  <si>
    <t>ems_ci_co2_cfut_0</t>
  </si>
  <si>
    <t>ems_ci_co2_cfuh_0</t>
  </si>
  <si>
    <t>ems_ci_co2_cgas_0</t>
  </si>
  <si>
    <t>ems_ch_co2_cfut_0</t>
  </si>
  <si>
    <t>ems_ch_co2_cfuh_0</t>
  </si>
  <si>
    <t>ems_ch_co2_cgas_0</t>
  </si>
  <si>
    <t>y_toe_trsf_0</t>
  </si>
  <si>
    <t>y_toe_ele_0</t>
  </si>
  <si>
    <t>m_toe_coil_0</t>
  </si>
  <si>
    <t>m_toe_cfut_0</t>
  </si>
  <si>
    <t>m_toe_cfuh_0</t>
  </si>
  <si>
    <t>m_toe_cgas_0</t>
  </si>
  <si>
    <t>y_toe_2</t>
  </si>
  <si>
    <t>m_toe_2</t>
  </si>
  <si>
    <t>ci_toe_2</t>
  </si>
  <si>
    <t>ch_toe_2</t>
  </si>
  <si>
    <t>x_toe_2</t>
  </si>
  <si>
    <t>ch_hous_toe_cele_2</t>
  </si>
  <si>
    <t>ch_trsp_toe_cele_2</t>
  </si>
  <si>
    <t>ch_toe_hous_2</t>
  </si>
  <si>
    <t>ch_toe_trsp_2</t>
  </si>
  <si>
    <t>ems_ci_co2_ind_2</t>
  </si>
  <si>
    <t>ems_ci_co2_trsp_2</t>
  </si>
  <si>
    <t>ems_ci_co2_ser_2</t>
  </si>
  <si>
    <t>ems_ci_co2_trsf_2</t>
  </si>
  <si>
    <t>ems_ci_co2_ele_2</t>
  </si>
  <si>
    <t>ems_ci_co2_cfut_2</t>
  </si>
  <si>
    <t>ems_ci_co2_cfuh_2</t>
  </si>
  <si>
    <t>ems_ci_co2_cgas_2</t>
  </si>
  <si>
    <t>ems_ch_co2_cfut_2</t>
  </si>
  <si>
    <t>ems_ch_co2_cfuh_2</t>
  </si>
  <si>
    <t>ems_ch_co2_cgas_2</t>
  </si>
  <si>
    <t>y_toe_trsf_2</t>
  </si>
  <si>
    <t>y_toe_ele_2</t>
  </si>
  <si>
    <t>m_toe_coil_2</t>
  </si>
  <si>
    <t>m_toe_cfut_2</t>
  </si>
  <si>
    <t>m_toe_cfuh_2</t>
  </si>
  <si>
    <t>m_toe_cgas_2</t>
  </si>
  <si>
    <t>Exporations</t>
  </si>
  <si>
    <t>Prix à la Production</t>
  </si>
  <si>
    <t>Salaire nominal brut</t>
  </si>
  <si>
    <t>Nombre d'emplois (milliers)</t>
  </si>
  <si>
    <t>Taux de chômage</t>
  </si>
  <si>
    <t>Balance commerciale (en points de pib)</t>
  </si>
  <si>
    <t>Solde primaire public</t>
  </si>
  <si>
    <t>Dette publique</t>
  </si>
  <si>
    <t>Emissions CO2</t>
  </si>
  <si>
    <t>Contribution au PIB Consommation</t>
  </si>
  <si>
    <t>Contribution au PIB Investissement</t>
  </si>
  <si>
    <t>Contribution au PIB Balance Commerciale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</si>
</sst>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%"/>
    <numFmt numFmtId="166" formatCode="#,##0.00000000"/>
    <numFmt numFmtId="167" formatCode="#,##0.000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 (Corps)"/>
    </font>
    <font>
      <b/>
      <vertAlign val="subscript"/>
      <sz val="16"/>
      <color theme="1"/>
      <name val="Calibri (Corps)"/>
    </font>
    <font>
      <b/>
      <sz val="11"/>
      <color theme="1"/>
      <name val="Calibri (Corps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2" fontId="5" fillId="3" borderId="2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5" fontId="5" fillId="3" borderId="2" xfId="1" applyNumberFormat="1" applyFont="1" applyFill="1" applyBorder="1" applyAlignment="1">
      <alignment horizontal="center" vertical="center"/>
    </xf>
    <xf numFmtId="165" fontId="5" fillId="3" borderId="0" xfId="1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/>
    <xf numFmtId="2" fontId="1" fillId="3" borderId="5" xfId="0" applyNumberFormat="1" applyFont="1" applyFill="1" applyBorder="1"/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3" fontId="8" fillId="3" borderId="0" xfId="1" applyNumberFormat="1" applyFont="1" applyFill="1" applyBorder="1" applyAlignment="1">
      <alignment horizontal="center" vertical="center"/>
    </xf>
    <xf numFmtId="3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9" fillId="3" borderId="0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wrapText="1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 indent="1"/>
    </xf>
    <xf numFmtId="2" fontId="1" fillId="3" borderId="0" xfId="0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vertical="center" wrapText="1"/>
    </xf>
    <xf numFmtId="2" fontId="1" fillId="3" borderId="5" xfId="0" applyNumberFormat="1" applyFont="1" applyFill="1" applyBorder="1" applyAlignment="1">
      <alignment horizontal="left" indent="1"/>
    </xf>
    <xf numFmtId="9" fontId="5" fillId="3" borderId="0" xfId="1" applyFont="1" applyFill="1" applyBorder="1" applyAlignment="1">
      <alignment horizontal="center" vertical="center"/>
    </xf>
    <xf numFmtId="165" fontId="5" fillId="4" borderId="0" xfId="1" applyNumberFormat="1" applyFont="1" applyFill="1" applyBorder="1" applyAlignment="1">
      <alignment horizontal="center" vertical="center"/>
    </xf>
    <xf numFmtId="167" fontId="5" fillId="4" borderId="0" xfId="1" applyNumberFormat="1" applyFont="1" applyFill="1" applyBorder="1" applyAlignment="1">
      <alignment horizontal="center" vertical="center"/>
    </xf>
    <xf numFmtId="166" fontId="5" fillId="4" borderId="0" xfId="1" applyNumberFormat="1" applyFont="1" applyFill="1" applyBorder="1" applyAlignment="1">
      <alignment horizontal="center" vertical="center"/>
    </xf>
    <xf numFmtId="3" fontId="5" fillId="4" borderId="0" xfId="1" applyNumberFormat="1" applyFont="1" applyFill="1" applyBorder="1" applyAlignment="1">
      <alignment horizontal="center" vertical="center"/>
    </xf>
    <xf numFmtId="9" fontId="8" fillId="3" borderId="5" xfId="1" applyFont="1" applyFill="1" applyBorder="1" applyAlignment="1">
      <alignment horizontal="center" vertical="center"/>
    </xf>
    <xf numFmtId="165" fontId="8" fillId="3" borderId="5" xfId="1" applyNumberFormat="1" applyFont="1" applyFill="1" applyBorder="1" applyAlignment="1">
      <alignment horizontal="center" vertical="center"/>
    </xf>
    <xf numFmtId="165" fontId="5" fillId="5" borderId="0" xfId="1" applyNumberFormat="1" applyFont="1" applyFill="1" applyBorder="1" applyAlignment="1">
      <alignment horizontal="center" vertical="center"/>
    </xf>
    <xf numFmtId="9" fontId="0" fillId="3" borderId="0" xfId="1" applyFont="1" applyFill="1"/>
    <xf numFmtId="2" fontId="5" fillId="3" borderId="0" xfId="1" applyNumberFormat="1" applyFont="1" applyFill="1" applyBorder="1" applyAlignment="1">
      <alignment horizontal="center" vertical="center"/>
    </xf>
    <xf numFmtId="2" fontId="8" fillId="3" borderId="5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9" fontId="5" fillId="4" borderId="0" xfId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left" indent="2"/>
    </xf>
    <xf numFmtId="3" fontId="5" fillId="3" borderId="5" xfId="1" applyNumberFormat="1" applyFont="1" applyFill="1" applyBorder="1" applyAlignment="1">
      <alignment horizontal="center" vertical="center"/>
    </xf>
    <xf numFmtId="0" fontId="1" fillId="3" borderId="0" xfId="0" applyFont="1" applyFill="1"/>
    <xf numFmtId="165" fontId="8" fillId="3" borderId="0" xfId="1" applyNumberFormat="1" applyFont="1" applyFill="1" applyBorder="1" applyAlignment="1">
      <alignment horizontal="center" vertical="center"/>
    </xf>
    <xf numFmtId="165" fontId="5" fillId="3" borderId="5" xfId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wrapText="1"/>
    </xf>
    <xf numFmtId="0" fontId="0" fillId="3" borderId="7" xfId="0" applyFill="1" applyBorder="1"/>
    <xf numFmtId="0" fontId="1" fillId="3" borderId="8" xfId="0" applyFont="1" applyFill="1" applyBorder="1" applyAlignment="1">
      <alignment wrapText="1"/>
    </xf>
    <xf numFmtId="2" fontId="1" fillId="3" borderId="7" xfId="0" applyNumberFormat="1" applyFont="1" applyFill="1" applyBorder="1"/>
    <xf numFmtId="0" fontId="1" fillId="3" borderId="7" xfId="0" applyFont="1" applyFill="1" applyBorder="1"/>
    <xf numFmtId="165" fontId="5" fillId="3" borderId="9" xfId="1" applyNumberFormat="1" applyFont="1" applyFill="1" applyBorder="1" applyAlignment="1">
      <alignment horizontal="center" vertical="center"/>
    </xf>
    <xf numFmtId="165" fontId="5" fillId="3" borderId="6" xfId="1" applyNumberFormat="1" applyFont="1" applyFill="1" applyBorder="1" applyAlignment="1">
      <alignment horizontal="center" vertical="center"/>
    </xf>
    <xf numFmtId="165" fontId="5" fillId="3" borderId="10" xfId="1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3" borderId="8" xfId="0" applyFill="1" applyBorder="1"/>
    <xf numFmtId="3" fontId="0" fillId="3" borderId="0" xfId="0" applyNumberFormat="1" applyFill="1"/>
    <xf numFmtId="4" fontId="5" fillId="3" borderId="0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center" vertical="center"/>
    </xf>
    <xf numFmtId="165" fontId="5" fillId="3" borderId="13" xfId="1" applyNumberFormat="1" applyFont="1" applyFill="1" applyBorder="1" applyAlignment="1">
      <alignment horizontal="center" vertical="center"/>
    </xf>
    <xf numFmtId="165" fontId="5" fillId="3" borderId="14" xfId="1" applyNumberFormat="1" applyFont="1" applyFill="1" applyBorder="1" applyAlignment="1">
      <alignment horizontal="center" vertical="center"/>
    </xf>
    <xf numFmtId="3" fontId="5" fillId="3" borderId="14" xfId="1" applyNumberFormat="1" applyFont="1" applyFill="1" applyBorder="1" applyAlignment="1">
      <alignment horizontal="center" vertical="center"/>
    </xf>
    <xf numFmtId="165" fontId="5" fillId="3" borderId="15" xfId="1" applyNumberFormat="1" applyFont="1" applyFill="1" applyBorder="1" applyAlignment="1">
      <alignment horizontal="center" vertical="center"/>
    </xf>
    <xf numFmtId="165" fontId="5" fillId="3" borderId="16" xfId="1" applyNumberFormat="1" applyFont="1" applyFill="1" applyBorder="1" applyAlignment="1">
      <alignment horizontal="center" vertical="center"/>
    </xf>
    <xf numFmtId="3" fontId="5" fillId="3" borderId="16" xfId="1" applyNumberFormat="1" applyFont="1" applyFill="1" applyBorder="1" applyAlignment="1">
      <alignment horizontal="center" vertical="center"/>
    </xf>
    <xf numFmtId="165" fontId="0" fillId="0" borderId="0" xfId="0" applyNumberFormat="1"/>
    <xf numFmtId="2" fontId="1" fillId="3" borderId="0" xfId="0" applyNumberFormat="1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0" fillId="6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115" zoomScaleNormal="115" workbookViewId="0">
      <selection activeCell="B4" sqref="B4"/>
    </sheetView>
  </sheetViews>
  <sheetFormatPr baseColWidth="10" defaultColWidth="12.453125" defaultRowHeight="14.5"/>
  <cols>
    <col min="1" max="1" width="37.453125" bestFit="1" customWidth="1"/>
  </cols>
  <sheetData>
    <row r="1" spans="1:10" ht="30" customHeight="1">
      <c r="A1" s="7"/>
      <c r="B1" s="85" t="s">
        <v>41</v>
      </c>
      <c r="C1" s="85"/>
      <c r="D1" s="85"/>
      <c r="E1" s="85"/>
      <c r="F1" s="85"/>
      <c r="G1" s="85"/>
      <c r="H1" s="10"/>
      <c r="I1" s="10"/>
      <c r="J1" s="10"/>
    </row>
    <row r="2" spans="1:10" ht="15.5">
      <c r="A2" s="8"/>
      <c r="B2" s="82" t="s">
        <v>0</v>
      </c>
      <c r="C2" s="83"/>
      <c r="D2" s="83"/>
      <c r="E2" s="83"/>
      <c r="F2" s="83"/>
      <c r="G2" s="84"/>
      <c r="H2" s="10"/>
      <c r="I2" s="10"/>
      <c r="J2" s="10"/>
    </row>
    <row r="3" spans="1:10">
      <c r="A3" s="1"/>
      <c r="B3" s="2">
        <v>2021</v>
      </c>
      <c r="C3" s="3">
        <v>2022</v>
      </c>
      <c r="D3" s="3">
        <v>2023</v>
      </c>
      <c r="E3" s="3">
        <v>2025</v>
      </c>
      <c r="F3" s="3">
        <v>2030</v>
      </c>
      <c r="G3" s="4">
        <v>2050</v>
      </c>
      <c r="H3" s="10"/>
      <c r="I3" s="10"/>
      <c r="J3" s="10"/>
    </row>
    <row r="4" spans="1:10">
      <c r="A4" s="5" t="s">
        <v>1</v>
      </c>
      <c r="B4" s="11">
        <f>Macro!I2</f>
        <v>-7.2287679864668775E-3</v>
      </c>
      <c r="C4" s="12">
        <f>Macro!J2</f>
        <v>-0.1178944651645919</v>
      </c>
      <c r="D4" s="12">
        <f>Macro!K2</f>
        <v>-0.48513589087215703</v>
      </c>
      <c r="E4" s="12">
        <f>Macro!M2</f>
        <v>-1.5515598923725782</v>
      </c>
      <c r="F4" s="12">
        <f>Macro!R2</f>
        <v>-2.0744950319723343</v>
      </c>
      <c r="G4" s="13">
        <f>Macro!AL2</f>
        <v>-1.0494446031935944</v>
      </c>
      <c r="H4" s="10"/>
      <c r="I4" s="10"/>
      <c r="J4" s="10"/>
    </row>
    <row r="5" spans="1:10">
      <c r="A5" s="5" t="s">
        <v>2</v>
      </c>
      <c r="B5" s="11">
        <f>Macro!I3</f>
        <v>-0.32929632202814973</v>
      </c>
      <c r="C5" s="12">
        <f>Macro!J3</f>
        <v>-0.70749956526320323</v>
      </c>
      <c r="D5" s="12">
        <f>Macro!K3</f>
        <v>-1.5406136553481331</v>
      </c>
      <c r="E5" s="12">
        <f>Macro!M3</f>
        <v>-3.3629651049543074</v>
      </c>
      <c r="F5" s="12">
        <f>Macro!R3</f>
        <v>-3.5479856395632003</v>
      </c>
      <c r="G5" s="13">
        <f>Macro!AL3</f>
        <v>-0.55712384254104075</v>
      </c>
      <c r="H5" s="10"/>
      <c r="I5" s="10"/>
      <c r="J5" s="10"/>
    </row>
    <row r="6" spans="1:10">
      <c r="A6" s="5" t="s">
        <v>3</v>
      </c>
      <c r="B6" s="11">
        <f>Macro!I4</f>
        <v>3.096005893266085E-2</v>
      </c>
      <c r="C6" s="12">
        <f>Macro!J4</f>
        <v>-6.7264323986482299E-2</v>
      </c>
      <c r="D6" s="12">
        <f>Macro!K4</f>
        <v>-0.5090606664858166</v>
      </c>
      <c r="E6" s="12">
        <f>Macro!M4</f>
        <v>-2.2601118888003202</v>
      </c>
      <c r="F6" s="12">
        <f>Macro!R4</f>
        <v>-3.2569106527953418</v>
      </c>
      <c r="G6" s="13">
        <f>Macro!AL4</f>
        <v>0.75619653740188753</v>
      </c>
      <c r="H6" s="10"/>
      <c r="I6" s="10"/>
      <c r="J6" s="10"/>
    </row>
    <row r="7" spans="1:10">
      <c r="A7" s="5" t="s">
        <v>4</v>
      </c>
      <c r="B7" s="11">
        <f>Macro!I5</f>
        <v>-2.8241245130689041E-2</v>
      </c>
      <c r="C7" s="12">
        <f>Macro!J5</f>
        <v>-9.1372559974101097E-2</v>
      </c>
      <c r="D7" s="12">
        <f>Macro!K5</f>
        <v>-0.22807631814296681</v>
      </c>
      <c r="E7" s="12">
        <f>Macro!M5</f>
        <v>-0.68801233796876859</v>
      </c>
      <c r="F7" s="12">
        <f>Macro!R5</f>
        <v>-1.7743884757825179</v>
      </c>
      <c r="G7" s="13">
        <f>Macro!AL5</f>
        <v>-2.204089551228916</v>
      </c>
      <c r="H7" s="10"/>
      <c r="I7" s="10"/>
      <c r="J7" s="10"/>
    </row>
    <row r="8" spans="1:10">
      <c r="A8" s="5" t="s">
        <v>5</v>
      </c>
      <c r="B8" s="11">
        <f>Macro!I6</f>
        <v>-0.43351226851173763</v>
      </c>
      <c r="C8" s="12">
        <f>Macro!J6</f>
        <v>-0.80967179813729029</v>
      </c>
      <c r="D8" s="12">
        <f>Macro!K6</f>
        <v>-1.490969654248131</v>
      </c>
      <c r="E8" s="12">
        <f>Macro!M6</f>
        <v>-2.8869481491982429</v>
      </c>
      <c r="F8" s="12">
        <f>Macro!R6</f>
        <v>-3.2688690405274778</v>
      </c>
      <c r="G8" s="13">
        <f>Macro!AL6</f>
        <v>-8.0375270184007697E-3</v>
      </c>
      <c r="H8" s="10"/>
      <c r="I8" s="10"/>
      <c r="J8" s="10"/>
    </row>
    <row r="9" spans="1:10">
      <c r="A9" s="5" t="s">
        <v>6</v>
      </c>
      <c r="B9" s="11">
        <f>Macro!I7</f>
        <v>-0.45821793464114746</v>
      </c>
      <c r="C9" s="12">
        <f>Macro!J7</f>
        <v>-0.84855279060337407</v>
      </c>
      <c r="D9" s="12">
        <f>Macro!K7</f>
        <v>-1.8760615596135843</v>
      </c>
      <c r="E9" s="12">
        <f>Macro!M7</f>
        <v>-3.4603734220675753</v>
      </c>
      <c r="F9" s="12">
        <f>Macro!R7</f>
        <v>-3.4232991497911924</v>
      </c>
      <c r="G9" s="13">
        <f>Macro!AL7</f>
        <v>-0.56944337187994076</v>
      </c>
      <c r="H9" s="10"/>
      <c r="I9" s="10"/>
      <c r="J9" s="10"/>
    </row>
    <row r="10" spans="1:10">
      <c r="A10" s="5" t="s">
        <v>7</v>
      </c>
      <c r="B10" s="11">
        <f>Macro!I8</f>
        <v>-0.11890457999999965</v>
      </c>
      <c r="C10" s="12">
        <f>Macro!J8</f>
        <v>-0.13072552999999904</v>
      </c>
      <c r="D10" s="12">
        <f>Macro!K8</f>
        <v>-0.31453812999999997</v>
      </c>
      <c r="E10" s="12">
        <f>Macro!M8</f>
        <v>-9.320036000000087E-2</v>
      </c>
      <c r="F10" s="12">
        <f>Macro!R8</f>
        <v>0.1190647000000003</v>
      </c>
      <c r="G10" s="13">
        <f>Macro!AL8</f>
        <v>-1.1454860000000011E-2</v>
      </c>
      <c r="H10" s="10"/>
      <c r="I10" s="10"/>
      <c r="J10" s="10"/>
    </row>
    <row r="11" spans="1:10">
      <c r="A11" s="5" t="s">
        <v>8</v>
      </c>
      <c r="B11" s="11">
        <f>Macro!I9</f>
        <v>0.46546890351992776</v>
      </c>
      <c r="C11" s="12">
        <f>Macro!J9</f>
        <v>0.92590104728940137</v>
      </c>
      <c r="D11" s="12">
        <f>Macro!K9</f>
        <v>1.9740423564384102</v>
      </c>
      <c r="E11" s="12">
        <f>Macro!M9</f>
        <v>3.8070789441184694</v>
      </c>
      <c r="F11" s="12">
        <f>Macro!R9</f>
        <v>5.5893446531171342</v>
      </c>
      <c r="G11" s="13">
        <f>Macro!AL9</f>
        <v>4.7989830360404717</v>
      </c>
      <c r="H11" s="10"/>
      <c r="I11" s="10"/>
      <c r="J11" s="10"/>
    </row>
    <row r="12" spans="1:10">
      <c r="A12" s="5" t="s">
        <v>39</v>
      </c>
      <c r="B12" s="11">
        <f>Macro!I10</f>
        <v>0.32000618305241257</v>
      </c>
      <c r="C12" s="12">
        <f>Macro!J10</f>
        <v>0.75240313638722522</v>
      </c>
      <c r="D12" s="12">
        <f>Macro!K10</f>
        <v>1.5964114222472459</v>
      </c>
      <c r="E12" s="12">
        <f>Macro!M10</f>
        <v>3.2646569193133912</v>
      </c>
      <c r="F12" s="12">
        <f>Macro!R10</f>
        <v>5.5933333875433533</v>
      </c>
      <c r="G12" s="13">
        <f>Macro!AL10</f>
        <v>5.6483358799583661</v>
      </c>
      <c r="H12" s="10"/>
      <c r="I12" s="10"/>
      <c r="J12" s="10"/>
    </row>
    <row r="13" spans="1:10">
      <c r="A13" s="5" t="s">
        <v>37</v>
      </c>
      <c r="B13" s="11">
        <f>Macro!I11</f>
        <v>-0.24082538593650504</v>
      </c>
      <c r="C13" s="12">
        <f>Macro!J11</f>
        <v>-0.1388809101898314</v>
      </c>
      <c r="D13" s="12">
        <f>Macro!K11</f>
        <v>-0.20203266483870275</v>
      </c>
      <c r="E13" s="12">
        <f>Macro!M11</f>
        <v>1.3306187513612677</v>
      </c>
      <c r="F13" s="12">
        <f>Macro!R11</f>
        <v>4.2704401468121267</v>
      </c>
      <c r="G13" s="13">
        <f>Macro!AL11</f>
        <v>5.8292037013528919</v>
      </c>
      <c r="H13" s="10"/>
      <c r="I13" s="10"/>
      <c r="J13" s="10"/>
    </row>
    <row r="14" spans="1:10">
      <c r="A14" s="5" t="s">
        <v>38</v>
      </c>
      <c r="B14" s="11">
        <f>Macro!I12</f>
        <v>0.92297918695807279</v>
      </c>
      <c r="C14" s="12">
        <f>Macro!J12</f>
        <v>1.7073114742808926</v>
      </c>
      <c r="D14" s="12">
        <f>Macro!K12</f>
        <v>3.513291011001618</v>
      </c>
      <c r="E14" s="12">
        <f>Macro!M12</f>
        <v>5.3500871497876634</v>
      </c>
      <c r="F14" s="12">
        <f>Macro!R12</f>
        <v>7.0325559733443122</v>
      </c>
      <c r="G14" s="13">
        <f>Macro!AL12</f>
        <v>5.3720579687862813</v>
      </c>
      <c r="H14" s="10"/>
      <c r="I14" s="10"/>
      <c r="J14" s="10"/>
    </row>
    <row r="15" spans="1:10">
      <c r="A15" s="5" t="s">
        <v>9</v>
      </c>
      <c r="B15" s="11">
        <f>Macro!I13</f>
        <v>0.501928239613747</v>
      </c>
      <c r="C15" s="12">
        <f>Macro!J13</f>
        <v>0.83240622250813079</v>
      </c>
      <c r="D15" s="12">
        <f>Macro!K13</f>
        <v>1.770989286204494</v>
      </c>
      <c r="E15" s="12">
        <f>Macro!M13</f>
        <v>3.2587705607008965</v>
      </c>
      <c r="F15" s="12">
        <f>Macro!R13</f>
        <v>4.7569774929751674</v>
      </c>
      <c r="G15" s="13">
        <f>Macro!AL13</f>
        <v>3.7890953191881405</v>
      </c>
      <c r="H15" s="10"/>
      <c r="I15" s="10"/>
      <c r="J15" s="10"/>
    </row>
    <row r="16" spans="1:10">
      <c r="A16" s="5" t="s">
        <v>10</v>
      </c>
      <c r="B16" s="11">
        <f>Macro!I14</f>
        <v>-4.6224015129836538E-2</v>
      </c>
      <c r="C16" s="12">
        <f>Macro!J14</f>
        <v>-0.1850134554944094</v>
      </c>
      <c r="D16" s="12">
        <f>Macro!K14</f>
        <v>-0.48732185743437517</v>
      </c>
      <c r="E16" s="12">
        <f>Macro!M14</f>
        <v>-1.2277823702709134</v>
      </c>
      <c r="F16" s="12">
        <f>Macro!R14</f>
        <v>-1.1729060421320048</v>
      </c>
      <c r="G16" s="13">
        <f>Macro!AL14</f>
        <v>-0.18414556723330699</v>
      </c>
      <c r="H16" s="10"/>
      <c r="I16" s="10"/>
      <c r="J16" s="10"/>
    </row>
    <row r="17" spans="1:10">
      <c r="A17" s="5" t="s">
        <v>11</v>
      </c>
      <c r="B17" s="11">
        <f>Macro!I15</f>
        <v>3.4453509767384816E-3</v>
      </c>
      <c r="C17" s="12">
        <f>Macro!J15</f>
        <v>0.12049660893846958</v>
      </c>
      <c r="D17" s="12">
        <f>Macro!K15</f>
        <v>0.30112891494886718</v>
      </c>
      <c r="E17" s="12">
        <f>Macro!M15</f>
        <v>1.2399385989184442</v>
      </c>
      <c r="F17" s="12">
        <f>Macro!R15</f>
        <v>3.8542146887391437</v>
      </c>
      <c r="G17" s="13">
        <f>Macro!AL15</f>
        <v>4.6150424391196321</v>
      </c>
      <c r="H17" s="10"/>
      <c r="I17" s="10"/>
      <c r="J17" s="10"/>
    </row>
    <row r="18" spans="1:10">
      <c r="A18" s="5" t="s">
        <v>12</v>
      </c>
      <c r="B18" s="11">
        <f>Macro!I16</f>
        <v>0.24498563574704146</v>
      </c>
      <c r="C18" s="12">
        <f>Macro!J16</f>
        <v>0.25944101312678214</v>
      </c>
      <c r="D18" s="12">
        <f>Macro!K16</f>
        <v>0.50139211946944595</v>
      </c>
      <c r="E18" s="12">
        <f>Macro!M16</f>
        <v>-9.9778125619376379E-2</v>
      </c>
      <c r="F18" s="12">
        <f>Macro!R16</f>
        <v>-0.40938523340098287</v>
      </c>
      <c r="G18" s="13">
        <f>Macro!AL16</f>
        <v>-1.1575924717258768</v>
      </c>
      <c r="H18" s="10"/>
      <c r="I18" s="10"/>
      <c r="J18" s="10"/>
    </row>
    <row r="19" spans="1:10">
      <c r="A19" s="5" t="s">
        <v>13</v>
      </c>
      <c r="B19" s="11">
        <f>Macro!I17</f>
        <v>0.47700599999961923</v>
      </c>
      <c r="C19" s="12">
        <f>Macro!J17</f>
        <v>-1.1153349999999591</v>
      </c>
      <c r="D19" s="12">
        <f>Macro!K17</f>
        <v>-8.8003690000000461</v>
      </c>
      <c r="E19" s="12">
        <f>Macro!M17</f>
        <v>-47.824842999999873</v>
      </c>
      <c r="F19" s="12">
        <f>Macro!R17</f>
        <v>-105.44516700000031</v>
      </c>
      <c r="G19" s="13">
        <f>Macro!AL17</f>
        <v>-33.190370000000257</v>
      </c>
      <c r="H19" s="10"/>
      <c r="I19" s="10"/>
      <c r="J19" s="10"/>
    </row>
    <row r="20" spans="1:10">
      <c r="A20" s="5" t="s">
        <v>42</v>
      </c>
      <c r="B20" s="11">
        <f>Macro!I18</f>
        <v>-8.6301799999993767E-3</v>
      </c>
      <c r="C20" s="12">
        <f>Macro!J18</f>
        <v>2.0882929999999078E-2</v>
      </c>
      <c r="D20" s="12">
        <f>Macro!K18</f>
        <v>0.15427490999999904</v>
      </c>
      <c r="E20" s="12">
        <f>Macro!M18</f>
        <v>0.77854356000000013</v>
      </c>
      <c r="F20" s="12">
        <f>Macro!R18</f>
        <v>1.50847972</v>
      </c>
      <c r="G20" s="13">
        <f>Macro!AL18</f>
        <v>0.42063422000000183</v>
      </c>
      <c r="H20" s="10"/>
      <c r="I20" s="10"/>
      <c r="J20" s="10"/>
    </row>
    <row r="21" spans="1:10">
      <c r="A21" s="5" t="s">
        <v>14</v>
      </c>
      <c r="B21" s="11">
        <f>Macro!I19</f>
        <v>0.52230654999999993</v>
      </c>
      <c r="C21" s="12">
        <f>Macro!J19</f>
        <v>0.9969882299999997</v>
      </c>
      <c r="D21" s="12">
        <f>Macro!K19</f>
        <v>2.0576228000000003</v>
      </c>
      <c r="E21" s="12">
        <f>Macro!M19</f>
        <v>3.9598342000000009</v>
      </c>
      <c r="F21" s="12">
        <f>Macro!R19</f>
        <v>4.3953960900000002</v>
      </c>
      <c r="G21" s="13">
        <f>Macro!AL19</f>
        <v>1.0494762099999999</v>
      </c>
      <c r="H21" s="10"/>
      <c r="I21" s="10"/>
      <c r="J21" s="10"/>
    </row>
    <row r="22" spans="1:10">
      <c r="A22" s="5" t="s">
        <v>40</v>
      </c>
      <c r="B22" s="11">
        <f>Macro!I20</f>
        <v>0.73683240000000005</v>
      </c>
      <c r="C22" s="12">
        <f>Macro!J20</f>
        <v>1.1780466600000001</v>
      </c>
      <c r="D22" s="12">
        <f>Macro!K20</f>
        <v>2.482164542</v>
      </c>
      <c r="E22" s="12">
        <f>Macro!M20</f>
        <v>3.4016605822999999</v>
      </c>
      <c r="F22" s="12">
        <f>Macro!R20</f>
        <v>3.5152049820000002</v>
      </c>
      <c r="G22" s="13">
        <f>Macro!AL20</f>
        <v>1.0993439900000002</v>
      </c>
      <c r="H22" s="10"/>
      <c r="I22" s="10"/>
      <c r="J22" s="10"/>
    </row>
    <row r="23" spans="1:10">
      <c r="A23" s="5" t="s">
        <v>35</v>
      </c>
      <c r="B23" s="11">
        <f>Macro!I21</f>
        <v>-1.0588363400000023</v>
      </c>
      <c r="C23" s="12">
        <f>Macro!J21</f>
        <v>-2.4535374700000001</v>
      </c>
      <c r="D23" s="12">
        <f>Macro!K21</f>
        <v>-5.4133555000000051</v>
      </c>
      <c r="E23" s="12">
        <f>Macro!M21</f>
        <v>-12.421720780000001</v>
      </c>
      <c r="F23" s="12">
        <f>Macro!R21</f>
        <v>-25.836066180000007</v>
      </c>
      <c r="G23" s="13">
        <f>Macro!AL21</f>
        <v>-37.835026390000003</v>
      </c>
      <c r="H23" s="10"/>
      <c r="I23" s="10"/>
      <c r="J23" s="10"/>
    </row>
    <row r="24" spans="1:10">
      <c r="A24" s="5" t="s">
        <v>44</v>
      </c>
      <c r="B24" s="11">
        <f>Macro!I22</f>
        <v>-3.7734648813450566</v>
      </c>
      <c r="C24" s="12">
        <f>Macro!J22</f>
        <v>-6.6234744591013639</v>
      </c>
      <c r="D24" s="12">
        <f>Macro!K22</f>
        <v>-11.136806736352556</v>
      </c>
      <c r="E24" s="12">
        <f>Macro!M22</f>
        <v>-18.690279494899453</v>
      </c>
      <c r="F24" s="12">
        <f>Macro!R22</f>
        <v>-22.824959565995584</v>
      </c>
      <c r="G24" s="13">
        <f>Macro!AL22</f>
        <v>-10.561349511923822</v>
      </c>
      <c r="H24" s="10"/>
      <c r="I24" s="10"/>
      <c r="J24" s="10"/>
    </row>
    <row r="25" spans="1:10">
      <c r="A25" s="9"/>
      <c r="B25" s="9"/>
      <c r="C25" s="9"/>
      <c r="D25" s="9"/>
      <c r="E25" s="9"/>
      <c r="F25" s="9"/>
      <c r="G25" s="9"/>
      <c r="H25" s="10"/>
      <c r="I25" s="10"/>
      <c r="J25" s="10"/>
    </row>
    <row r="26" spans="1:10">
      <c r="A26" s="7"/>
      <c r="B26" s="86" t="s">
        <v>15</v>
      </c>
      <c r="C26" s="86"/>
      <c r="D26" s="86"/>
      <c r="E26" s="86"/>
      <c r="F26" s="86"/>
      <c r="G26" s="86"/>
      <c r="H26" s="10"/>
      <c r="I26" s="10"/>
      <c r="J26" s="10"/>
    </row>
    <row r="27" spans="1:10" ht="15.5">
      <c r="A27" s="8"/>
      <c r="B27" s="87" t="s">
        <v>16</v>
      </c>
      <c r="C27" s="87"/>
      <c r="D27" s="87"/>
      <c r="E27" s="87"/>
      <c r="F27" s="87"/>
      <c r="G27" s="88"/>
      <c r="H27" s="10"/>
      <c r="I27" s="10"/>
      <c r="J27" s="10"/>
    </row>
    <row r="28" spans="1:10">
      <c r="A28" s="1"/>
      <c r="B28" s="2">
        <v>2021</v>
      </c>
      <c r="C28" s="3">
        <v>2022</v>
      </c>
      <c r="D28" s="3">
        <v>2023</v>
      </c>
      <c r="E28" s="3">
        <v>2025</v>
      </c>
      <c r="F28" s="3">
        <v>2030</v>
      </c>
      <c r="G28" s="4">
        <v>2050</v>
      </c>
      <c r="H28" s="10"/>
      <c r="I28" s="10"/>
      <c r="J28" s="10"/>
    </row>
    <row r="29" spans="1:10">
      <c r="A29" s="5" t="s">
        <v>17</v>
      </c>
      <c r="B29" s="11">
        <f>B4</f>
        <v>-7.2287679864668775E-3</v>
      </c>
      <c r="C29" s="12">
        <f t="shared" ref="C29:G29" si="0">C4</f>
        <v>-0.1178944651645919</v>
      </c>
      <c r="D29" s="12">
        <f t="shared" si="0"/>
        <v>-0.48513589087215703</v>
      </c>
      <c r="E29" s="12">
        <f t="shared" si="0"/>
        <v>-1.5515598923725782</v>
      </c>
      <c r="F29" s="12">
        <f t="shared" si="0"/>
        <v>-2.0744950319723343</v>
      </c>
      <c r="G29" s="13">
        <f t="shared" si="0"/>
        <v>-1.0494446031935944</v>
      </c>
      <c r="H29" s="10"/>
      <c r="I29" s="10"/>
      <c r="J29" s="10"/>
    </row>
    <row r="30" spans="1:10">
      <c r="A30" s="5" t="s">
        <v>18</v>
      </c>
      <c r="B30" s="11">
        <f t="shared" ref="B30:G30" si="1">B5</f>
        <v>-0.32929632202814973</v>
      </c>
      <c r="C30" s="12">
        <f t="shared" si="1"/>
        <v>-0.70749956526320323</v>
      </c>
      <c r="D30" s="12">
        <f t="shared" si="1"/>
        <v>-1.5406136553481331</v>
      </c>
      <c r="E30" s="12">
        <f t="shared" si="1"/>
        <v>-3.3629651049543074</v>
      </c>
      <c r="F30" s="12">
        <f t="shared" si="1"/>
        <v>-3.5479856395632003</v>
      </c>
      <c r="G30" s="13">
        <f t="shared" si="1"/>
        <v>-0.55712384254104075</v>
      </c>
      <c r="H30" s="10"/>
      <c r="I30" s="10"/>
      <c r="J30" s="10"/>
    </row>
    <row r="31" spans="1:10">
      <c r="A31" s="5" t="s">
        <v>19</v>
      </c>
      <c r="B31" s="11">
        <f t="shared" ref="B31:G31" si="2">B6</f>
        <v>3.096005893266085E-2</v>
      </c>
      <c r="C31" s="12">
        <f t="shared" si="2"/>
        <v>-6.7264323986482299E-2</v>
      </c>
      <c r="D31" s="12">
        <f t="shared" si="2"/>
        <v>-0.5090606664858166</v>
      </c>
      <c r="E31" s="12">
        <f t="shared" si="2"/>
        <v>-2.2601118888003202</v>
      </c>
      <c r="F31" s="12">
        <f t="shared" si="2"/>
        <v>-3.2569106527953418</v>
      </c>
      <c r="G31" s="13">
        <f t="shared" si="2"/>
        <v>0.75619653740188753</v>
      </c>
      <c r="H31" s="10"/>
      <c r="I31" s="10"/>
      <c r="J31" s="10"/>
    </row>
    <row r="32" spans="1:10">
      <c r="A32" s="5" t="s">
        <v>20</v>
      </c>
      <c r="B32" s="11">
        <f t="shared" ref="B32:G32" si="3">B7</f>
        <v>-2.8241245130689041E-2</v>
      </c>
      <c r="C32" s="12">
        <f t="shared" si="3"/>
        <v>-9.1372559974101097E-2</v>
      </c>
      <c r="D32" s="12">
        <f t="shared" si="3"/>
        <v>-0.22807631814296681</v>
      </c>
      <c r="E32" s="12">
        <f t="shared" si="3"/>
        <v>-0.68801233796876859</v>
      </c>
      <c r="F32" s="12">
        <f t="shared" si="3"/>
        <v>-1.7743884757825179</v>
      </c>
      <c r="G32" s="13">
        <f t="shared" si="3"/>
        <v>-2.204089551228916</v>
      </c>
      <c r="H32" s="10"/>
      <c r="I32" s="10"/>
      <c r="J32" s="10"/>
    </row>
    <row r="33" spans="1:10">
      <c r="A33" s="5" t="s">
        <v>21</v>
      </c>
      <c r="B33" s="11">
        <f t="shared" ref="B33:G33" si="4">B8</f>
        <v>-0.43351226851173763</v>
      </c>
      <c r="C33" s="12">
        <f t="shared" si="4"/>
        <v>-0.80967179813729029</v>
      </c>
      <c r="D33" s="12">
        <f t="shared" si="4"/>
        <v>-1.490969654248131</v>
      </c>
      <c r="E33" s="12">
        <f t="shared" si="4"/>
        <v>-2.8869481491982429</v>
      </c>
      <c r="F33" s="12">
        <f t="shared" si="4"/>
        <v>-3.2688690405274778</v>
      </c>
      <c r="G33" s="13">
        <f t="shared" si="4"/>
        <v>-8.0375270184007697E-3</v>
      </c>
      <c r="H33" s="10"/>
      <c r="I33" s="10"/>
      <c r="J33" s="10"/>
    </row>
    <row r="34" spans="1:10">
      <c r="A34" s="5" t="s">
        <v>22</v>
      </c>
      <c r="B34" s="11">
        <f t="shared" ref="B34:G34" si="5">B9</f>
        <v>-0.45821793464114746</v>
      </c>
      <c r="C34" s="12">
        <f t="shared" si="5"/>
        <v>-0.84855279060337407</v>
      </c>
      <c r="D34" s="12">
        <f t="shared" si="5"/>
        <v>-1.8760615596135843</v>
      </c>
      <c r="E34" s="12">
        <f t="shared" si="5"/>
        <v>-3.4603734220675753</v>
      </c>
      <c r="F34" s="12">
        <f t="shared" si="5"/>
        <v>-3.4232991497911924</v>
      </c>
      <c r="G34" s="13">
        <f t="shared" si="5"/>
        <v>-0.56944337187994076</v>
      </c>
      <c r="H34" s="10"/>
      <c r="I34" s="10"/>
      <c r="J34" s="10"/>
    </row>
    <row r="35" spans="1:10">
      <c r="A35" s="5" t="s">
        <v>23</v>
      </c>
      <c r="B35" s="11">
        <f t="shared" ref="B35:G35" si="6">B10</f>
        <v>-0.11890457999999965</v>
      </c>
      <c r="C35" s="12">
        <f t="shared" si="6"/>
        <v>-0.13072552999999904</v>
      </c>
      <c r="D35" s="12">
        <f t="shared" si="6"/>
        <v>-0.31453812999999997</v>
      </c>
      <c r="E35" s="12">
        <f t="shared" si="6"/>
        <v>-9.320036000000087E-2</v>
      </c>
      <c r="F35" s="12">
        <f t="shared" si="6"/>
        <v>0.1190647000000003</v>
      </c>
      <c r="G35" s="13">
        <f t="shared" si="6"/>
        <v>-1.1454860000000011E-2</v>
      </c>
      <c r="H35" s="10"/>
      <c r="I35" s="10"/>
      <c r="J35" s="10"/>
    </row>
    <row r="36" spans="1:10">
      <c r="A36" s="5" t="s">
        <v>24</v>
      </c>
      <c r="B36" s="11">
        <f t="shared" ref="B36:G36" si="7">B11</f>
        <v>0.46546890351992776</v>
      </c>
      <c r="C36" s="12">
        <f t="shared" si="7"/>
        <v>0.92590104728940137</v>
      </c>
      <c r="D36" s="12">
        <f t="shared" si="7"/>
        <v>1.9740423564384102</v>
      </c>
      <c r="E36" s="12">
        <f t="shared" si="7"/>
        <v>3.8070789441184694</v>
      </c>
      <c r="F36" s="12">
        <f t="shared" si="7"/>
        <v>5.5893446531171342</v>
      </c>
      <c r="G36" s="13">
        <f t="shared" si="7"/>
        <v>4.7989830360404717</v>
      </c>
      <c r="H36" s="10"/>
      <c r="I36" s="10"/>
      <c r="J36" s="10"/>
    </row>
    <row r="37" spans="1:10">
      <c r="A37" s="5" t="s">
        <v>25</v>
      </c>
      <c r="B37" s="11">
        <f t="shared" ref="B37:G37" si="8">B12</f>
        <v>0.32000618305241257</v>
      </c>
      <c r="C37" s="12">
        <f t="shared" si="8"/>
        <v>0.75240313638722522</v>
      </c>
      <c r="D37" s="12">
        <f t="shared" si="8"/>
        <v>1.5964114222472459</v>
      </c>
      <c r="E37" s="12">
        <f t="shared" si="8"/>
        <v>3.2646569193133912</v>
      </c>
      <c r="F37" s="12">
        <f t="shared" si="8"/>
        <v>5.5933333875433533</v>
      </c>
      <c r="G37" s="13">
        <f t="shared" si="8"/>
        <v>5.6483358799583661</v>
      </c>
      <c r="H37" s="10"/>
      <c r="I37" s="10"/>
      <c r="J37" s="10"/>
    </row>
    <row r="38" spans="1:10">
      <c r="A38" s="5" t="s">
        <v>26</v>
      </c>
      <c r="B38" s="11">
        <f t="shared" ref="B38:G38" si="9">B13</f>
        <v>-0.24082538593650504</v>
      </c>
      <c r="C38" s="12">
        <f t="shared" si="9"/>
        <v>-0.1388809101898314</v>
      </c>
      <c r="D38" s="12">
        <f t="shared" si="9"/>
        <v>-0.20203266483870275</v>
      </c>
      <c r="E38" s="12">
        <f t="shared" si="9"/>
        <v>1.3306187513612677</v>
      </c>
      <c r="F38" s="12">
        <f t="shared" si="9"/>
        <v>4.2704401468121267</v>
      </c>
      <c r="G38" s="13">
        <f t="shared" si="9"/>
        <v>5.8292037013528919</v>
      </c>
      <c r="H38" s="10"/>
      <c r="I38" s="10"/>
      <c r="J38" s="10"/>
    </row>
    <row r="39" spans="1:10">
      <c r="A39" s="5" t="s">
        <v>27</v>
      </c>
      <c r="B39" s="11">
        <f t="shared" ref="B39:G39" si="10">B14</f>
        <v>0.92297918695807279</v>
      </c>
      <c r="C39" s="12">
        <f t="shared" si="10"/>
        <v>1.7073114742808926</v>
      </c>
      <c r="D39" s="12">
        <f t="shared" si="10"/>
        <v>3.513291011001618</v>
      </c>
      <c r="E39" s="12">
        <f t="shared" si="10"/>
        <v>5.3500871497876634</v>
      </c>
      <c r="F39" s="12">
        <f t="shared" si="10"/>
        <v>7.0325559733443122</v>
      </c>
      <c r="G39" s="13">
        <f t="shared" si="10"/>
        <v>5.3720579687862813</v>
      </c>
      <c r="H39" s="10"/>
      <c r="I39" s="10"/>
      <c r="J39" s="10"/>
    </row>
    <row r="40" spans="1:10">
      <c r="A40" s="5" t="s">
        <v>28</v>
      </c>
      <c r="B40" s="11">
        <f t="shared" ref="B40:G40" si="11">B15</f>
        <v>0.501928239613747</v>
      </c>
      <c r="C40" s="12">
        <f t="shared" si="11"/>
        <v>0.83240622250813079</v>
      </c>
      <c r="D40" s="12">
        <f t="shared" si="11"/>
        <v>1.770989286204494</v>
      </c>
      <c r="E40" s="12">
        <f t="shared" si="11"/>
        <v>3.2587705607008965</v>
      </c>
      <c r="F40" s="12">
        <f t="shared" si="11"/>
        <v>4.7569774929751674</v>
      </c>
      <c r="G40" s="13">
        <f t="shared" si="11"/>
        <v>3.7890953191881405</v>
      </c>
      <c r="H40" s="10"/>
      <c r="I40" s="10"/>
      <c r="J40" s="10"/>
    </row>
    <row r="41" spans="1:10">
      <c r="A41" s="5" t="s">
        <v>29</v>
      </c>
      <c r="B41" s="11">
        <f t="shared" ref="B41:G41" si="12">B16</f>
        <v>-4.6224015129836538E-2</v>
      </c>
      <c r="C41" s="12">
        <f t="shared" si="12"/>
        <v>-0.1850134554944094</v>
      </c>
      <c r="D41" s="12">
        <f t="shared" si="12"/>
        <v>-0.48732185743437517</v>
      </c>
      <c r="E41" s="12">
        <f t="shared" si="12"/>
        <v>-1.2277823702709134</v>
      </c>
      <c r="F41" s="12">
        <f t="shared" si="12"/>
        <v>-1.1729060421320048</v>
      </c>
      <c r="G41" s="13">
        <f t="shared" si="12"/>
        <v>-0.18414556723330699</v>
      </c>
      <c r="H41" s="10"/>
      <c r="I41" s="10"/>
      <c r="J41" s="10"/>
    </row>
    <row r="42" spans="1:10">
      <c r="A42" s="5" t="s">
        <v>30</v>
      </c>
      <c r="B42" s="11">
        <f t="shared" ref="B42:G42" si="13">B17</f>
        <v>3.4453509767384816E-3</v>
      </c>
      <c r="C42" s="12">
        <f t="shared" si="13"/>
        <v>0.12049660893846958</v>
      </c>
      <c r="D42" s="12">
        <f t="shared" si="13"/>
        <v>0.30112891494886718</v>
      </c>
      <c r="E42" s="12">
        <f t="shared" si="13"/>
        <v>1.2399385989184442</v>
      </c>
      <c r="F42" s="12">
        <f t="shared" si="13"/>
        <v>3.8542146887391437</v>
      </c>
      <c r="G42" s="13">
        <f t="shared" si="13"/>
        <v>4.6150424391196321</v>
      </c>
      <c r="H42" s="10"/>
      <c r="I42" s="10"/>
      <c r="J42" s="10"/>
    </row>
    <row r="43" spans="1:10">
      <c r="A43" s="5" t="s">
        <v>31</v>
      </c>
      <c r="B43" s="11">
        <f t="shared" ref="B43:G43" si="14">B18</f>
        <v>0.24498563574704146</v>
      </c>
      <c r="C43" s="12">
        <f t="shared" si="14"/>
        <v>0.25944101312678214</v>
      </c>
      <c r="D43" s="12">
        <f t="shared" si="14"/>
        <v>0.50139211946944595</v>
      </c>
      <c r="E43" s="12">
        <f t="shared" si="14"/>
        <v>-9.9778125619376379E-2</v>
      </c>
      <c r="F43" s="12">
        <f t="shared" si="14"/>
        <v>-0.40938523340098287</v>
      </c>
      <c r="G43" s="13">
        <f t="shared" si="14"/>
        <v>-1.1575924717258768</v>
      </c>
      <c r="H43" s="10"/>
      <c r="I43" s="10"/>
      <c r="J43" s="10"/>
    </row>
    <row r="44" spans="1:10">
      <c r="A44" s="5" t="s">
        <v>32</v>
      </c>
      <c r="B44" s="11">
        <f t="shared" ref="B44:G44" si="15">B19</f>
        <v>0.47700599999961923</v>
      </c>
      <c r="C44" s="12">
        <f t="shared" si="15"/>
        <v>-1.1153349999999591</v>
      </c>
      <c r="D44" s="12">
        <f t="shared" si="15"/>
        <v>-8.8003690000000461</v>
      </c>
      <c r="E44" s="12">
        <f t="shared" si="15"/>
        <v>-47.824842999999873</v>
      </c>
      <c r="F44" s="12">
        <f t="shared" si="15"/>
        <v>-105.44516700000031</v>
      </c>
      <c r="G44" s="13">
        <f t="shared" si="15"/>
        <v>-33.190370000000257</v>
      </c>
      <c r="H44" s="10"/>
      <c r="I44" s="10"/>
      <c r="J44" s="10"/>
    </row>
    <row r="45" spans="1:10">
      <c r="A45" s="5" t="s">
        <v>43</v>
      </c>
      <c r="B45" s="11">
        <f t="shared" ref="B45:G45" si="16">B20</f>
        <v>-8.6301799999993767E-3</v>
      </c>
      <c r="C45" s="12">
        <f t="shared" si="16"/>
        <v>2.0882929999999078E-2</v>
      </c>
      <c r="D45" s="12">
        <f t="shared" si="16"/>
        <v>0.15427490999999904</v>
      </c>
      <c r="E45" s="12">
        <f t="shared" si="16"/>
        <v>0.77854356000000013</v>
      </c>
      <c r="F45" s="12">
        <f t="shared" si="16"/>
        <v>1.50847972</v>
      </c>
      <c r="G45" s="13">
        <f t="shared" si="16"/>
        <v>0.42063422000000183</v>
      </c>
      <c r="H45" s="10"/>
      <c r="I45" s="10"/>
      <c r="J45" s="10"/>
    </row>
    <row r="46" spans="1:10">
      <c r="A46" s="5" t="s">
        <v>33</v>
      </c>
      <c r="B46" s="11">
        <f t="shared" ref="B46:G46" si="17">B21</f>
        <v>0.52230654999999993</v>
      </c>
      <c r="C46" s="12">
        <f t="shared" si="17"/>
        <v>0.9969882299999997</v>
      </c>
      <c r="D46" s="12">
        <f t="shared" si="17"/>
        <v>2.0576228000000003</v>
      </c>
      <c r="E46" s="12">
        <f t="shared" si="17"/>
        <v>3.9598342000000009</v>
      </c>
      <c r="F46" s="12">
        <f t="shared" si="17"/>
        <v>4.3953960900000002</v>
      </c>
      <c r="G46" s="13">
        <f t="shared" si="17"/>
        <v>1.0494762099999999</v>
      </c>
      <c r="H46" s="10"/>
      <c r="I46" s="10"/>
      <c r="J46" s="10"/>
    </row>
    <row r="47" spans="1:10">
      <c r="A47" s="6" t="s">
        <v>34</v>
      </c>
      <c r="B47" s="11">
        <f t="shared" ref="B47:G49" si="18">B22</f>
        <v>0.73683240000000005</v>
      </c>
      <c r="C47" s="12">
        <f t="shared" si="18"/>
        <v>1.1780466600000001</v>
      </c>
      <c r="D47" s="12">
        <f t="shared" si="18"/>
        <v>2.482164542</v>
      </c>
      <c r="E47" s="12">
        <f t="shared" si="18"/>
        <v>3.4016605822999999</v>
      </c>
      <c r="F47" s="12">
        <f t="shared" si="18"/>
        <v>3.5152049820000002</v>
      </c>
      <c r="G47" s="13">
        <f t="shared" si="18"/>
        <v>1.0993439900000002</v>
      </c>
      <c r="H47" s="10"/>
      <c r="I47" s="10"/>
      <c r="J47" s="10"/>
    </row>
    <row r="48" spans="1:10">
      <c r="A48" s="6" t="s">
        <v>36</v>
      </c>
      <c r="B48" s="11">
        <f t="shared" si="18"/>
        <v>-1.0588363400000023</v>
      </c>
      <c r="C48" s="12">
        <f t="shared" si="18"/>
        <v>-2.4535374700000001</v>
      </c>
      <c r="D48" s="12">
        <f t="shared" si="18"/>
        <v>-5.4133555000000051</v>
      </c>
      <c r="E48" s="12">
        <f t="shared" si="18"/>
        <v>-12.421720780000001</v>
      </c>
      <c r="F48" s="12">
        <f t="shared" si="18"/>
        <v>-25.836066180000007</v>
      </c>
      <c r="G48" s="13">
        <f t="shared" si="18"/>
        <v>-37.835026390000003</v>
      </c>
      <c r="H48" s="10"/>
      <c r="I48" s="10"/>
      <c r="J48" s="10"/>
    </row>
    <row r="49" spans="1:10">
      <c r="A49" s="6" t="s">
        <v>45</v>
      </c>
      <c r="B49" s="11">
        <f t="shared" si="18"/>
        <v>-3.7734648813450566</v>
      </c>
      <c r="C49" s="12">
        <f t="shared" si="18"/>
        <v>-6.6234744591013639</v>
      </c>
      <c r="D49" s="12">
        <f t="shared" si="18"/>
        <v>-11.136806736352556</v>
      </c>
      <c r="E49" s="12">
        <f t="shared" si="18"/>
        <v>-18.690279494899453</v>
      </c>
      <c r="F49" s="12">
        <f t="shared" si="18"/>
        <v>-22.824959565995584</v>
      </c>
      <c r="G49" s="13">
        <f t="shared" si="18"/>
        <v>-10.561349511923822</v>
      </c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</sheetData>
  <mergeCells count="4">
    <mergeCell ref="B1:G1"/>
    <mergeCell ref="B2:G2"/>
    <mergeCell ref="B26:G26"/>
    <mergeCell ref="B27:G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9.1796875" defaultRowHeight="14.5"/>
  <cols>
    <col min="1" max="1" width="30.453125" bestFit="1" customWidth="1"/>
    <col min="2" max="2" width="33.7265625" customWidth="1"/>
    <col min="3" max="43" width="11.453125" customWidth="1"/>
  </cols>
  <sheetData>
    <row r="1" spans="1:38" s="14" customFormat="1">
      <c r="B1" s="14" t="s">
        <v>380</v>
      </c>
      <c r="C1" s="14">
        <v>42005</v>
      </c>
      <c r="D1" s="14">
        <v>42370</v>
      </c>
      <c r="E1" s="14">
        <v>42736</v>
      </c>
      <c r="F1" s="14">
        <v>43101</v>
      </c>
      <c r="G1" s="14">
        <v>43466</v>
      </c>
      <c r="H1" s="14">
        <v>43831</v>
      </c>
      <c r="I1" s="14">
        <v>44197</v>
      </c>
      <c r="J1" s="14">
        <v>44562</v>
      </c>
      <c r="K1" s="14">
        <v>44927</v>
      </c>
      <c r="L1" s="14">
        <v>45292</v>
      </c>
      <c r="M1" s="14">
        <v>45658</v>
      </c>
      <c r="N1" s="14">
        <v>46023</v>
      </c>
      <c r="O1" s="14">
        <v>46388</v>
      </c>
      <c r="P1" s="14">
        <v>46753</v>
      </c>
      <c r="Q1" s="14">
        <v>47119</v>
      </c>
      <c r="R1" s="14">
        <v>47484</v>
      </c>
      <c r="S1" s="14">
        <v>47849</v>
      </c>
      <c r="T1" s="14">
        <v>48214</v>
      </c>
      <c r="U1" s="14">
        <v>48580</v>
      </c>
      <c r="V1" s="14">
        <v>48945</v>
      </c>
      <c r="W1" s="14">
        <v>49310</v>
      </c>
      <c r="X1" s="14">
        <v>49675</v>
      </c>
      <c r="Y1" s="14">
        <v>50041</v>
      </c>
      <c r="Z1" s="14">
        <v>50406</v>
      </c>
      <c r="AA1" s="14">
        <v>50771</v>
      </c>
      <c r="AB1" s="14">
        <v>51136</v>
      </c>
      <c r="AC1" s="14">
        <v>51502</v>
      </c>
      <c r="AD1" s="14">
        <v>51867</v>
      </c>
      <c r="AE1" s="14">
        <v>52232</v>
      </c>
      <c r="AF1" s="14">
        <v>52597</v>
      </c>
      <c r="AG1" s="14">
        <v>52963</v>
      </c>
      <c r="AH1" s="14">
        <v>53328</v>
      </c>
      <c r="AI1" s="14">
        <v>53693</v>
      </c>
      <c r="AJ1" s="14">
        <v>54058</v>
      </c>
      <c r="AK1" s="14">
        <v>54424</v>
      </c>
      <c r="AL1" s="14">
        <v>54789</v>
      </c>
    </row>
    <row r="2" spans="1:38">
      <c r="A2" s="91" t="s">
        <v>390</v>
      </c>
      <c r="B2" t="s">
        <v>408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-7.2287679864668775E-3</v>
      </c>
      <c r="J2">
        <v>-0.1178944651645919</v>
      </c>
      <c r="K2">
        <v>-0.48513589087215703</v>
      </c>
      <c r="L2">
        <v>-1.1123869943466369</v>
      </c>
      <c r="M2">
        <v>-1.5515598923725782</v>
      </c>
      <c r="N2">
        <v>-1.8343485646287849</v>
      </c>
      <c r="O2">
        <v>-1.9951782747490654</v>
      </c>
      <c r="P2">
        <v>-2.0708936143604473</v>
      </c>
      <c r="Q2">
        <v>-2.0892907217182399</v>
      </c>
      <c r="R2">
        <v>-2.0744950319723343</v>
      </c>
      <c r="S2">
        <v>-2.0504925898725435</v>
      </c>
      <c r="T2">
        <v>-2.0054537983450693</v>
      </c>
      <c r="U2">
        <v>-1.9433014607029064</v>
      </c>
      <c r="V2">
        <v>-1.8719707056923052</v>
      </c>
      <c r="W2">
        <v>-1.7980668934138966</v>
      </c>
      <c r="X2">
        <v>-1.7259874493057881</v>
      </c>
      <c r="Y2">
        <v>-1.6582168605046799</v>
      </c>
      <c r="Z2">
        <v>-1.5958267477544585</v>
      </c>
      <c r="AA2">
        <v>-1.538940476993178</v>
      </c>
      <c r="AB2">
        <v>-1.4870951451313119</v>
      </c>
      <c r="AC2">
        <v>-1.4393209836089382</v>
      </c>
      <c r="AD2">
        <v>-1.3943045719634783</v>
      </c>
      <c r="AE2">
        <v>-1.3508194059211887</v>
      </c>
      <c r="AF2">
        <v>-1.307998844523639</v>
      </c>
      <c r="AG2">
        <v>-1.2652873827853073</v>
      </c>
      <c r="AH2">
        <v>-1.2223975038594959</v>
      </c>
      <c r="AI2">
        <v>-1.1792493555680461</v>
      </c>
      <c r="AJ2">
        <v>-1.1359091842824576</v>
      </c>
      <c r="AK2">
        <v>-1.0925553953803013</v>
      </c>
      <c r="AL2">
        <v>-1.0494446031935944</v>
      </c>
    </row>
    <row r="3" spans="1:38">
      <c r="A3" s="91" t="s">
        <v>2</v>
      </c>
      <c r="B3" t="s">
        <v>409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-0.32929632202814973</v>
      </c>
      <c r="J3">
        <v>-0.70749956526320323</v>
      </c>
      <c r="K3">
        <v>-1.5406136553481331</v>
      </c>
      <c r="L3">
        <v>-2.6799697594276251</v>
      </c>
      <c r="M3">
        <v>-3.3629651049543074</v>
      </c>
      <c r="N3">
        <v>-3.699396062718352</v>
      </c>
      <c r="O3">
        <v>-3.8178215900160906</v>
      </c>
      <c r="P3">
        <v>-3.8014681259353589</v>
      </c>
      <c r="Q3">
        <v>-3.7055374241585226</v>
      </c>
      <c r="R3">
        <v>-3.5479856395632003</v>
      </c>
      <c r="S3">
        <v>-3.3248339290855466</v>
      </c>
      <c r="T3">
        <v>-3.069128342632077</v>
      </c>
      <c r="U3">
        <v>-2.8014089014477883</v>
      </c>
      <c r="V3">
        <v>-2.5374104438181999</v>
      </c>
      <c r="W3">
        <v>-2.2880974974130108</v>
      </c>
      <c r="X3">
        <v>-2.0598522417259679</v>
      </c>
      <c r="Y3">
        <v>-1.8553046271373108</v>
      </c>
      <c r="Z3">
        <v>-1.6743432160596372</v>
      </c>
      <c r="AA3">
        <v>-1.5151099921796529</v>
      </c>
      <c r="AB3">
        <v>-1.3748377480396146</v>
      </c>
      <c r="AC3">
        <v>-1.2506068857450647</v>
      </c>
      <c r="AD3">
        <v>-1.1398617928198629</v>
      </c>
      <c r="AE3">
        <v>-1.0405092983742148</v>
      </c>
      <c r="AF3">
        <v>-0.95090368768936395</v>
      </c>
      <c r="AG3">
        <v>-0.86971812663784176</v>
      </c>
      <c r="AH3">
        <v>-0.79585951962597434</v>
      </c>
      <c r="AI3">
        <v>-0.72840581851675301</v>
      </c>
      <c r="AJ3">
        <v>-0.66656175756228953</v>
      </c>
      <c r="AK3">
        <v>-0.60965422192277297</v>
      </c>
      <c r="AL3">
        <v>-0.55712384254104075</v>
      </c>
    </row>
    <row r="4" spans="1:38">
      <c r="A4" s="91" t="s">
        <v>3</v>
      </c>
      <c r="B4" t="s">
        <v>410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3.096005893266085E-2</v>
      </c>
      <c r="J4">
        <v>-6.7264323986482299E-2</v>
      </c>
      <c r="K4">
        <v>-0.5090606664858166</v>
      </c>
      <c r="L4">
        <v>-1.4186333102144344</v>
      </c>
      <c r="M4">
        <v>-2.2601118888003202</v>
      </c>
      <c r="N4">
        <v>-2.8224981069334465</v>
      </c>
      <c r="O4">
        <v>-3.1198980885836058</v>
      </c>
      <c r="P4">
        <v>-3.2399966931877633</v>
      </c>
      <c r="Q4">
        <v>-3.2657911225304703</v>
      </c>
      <c r="R4">
        <v>-3.2569106527953418</v>
      </c>
      <c r="S4">
        <v>-3.1435383585373899</v>
      </c>
      <c r="T4">
        <v>-2.9628164796762446</v>
      </c>
      <c r="U4">
        <v>-2.7471475545086443</v>
      </c>
      <c r="V4">
        <v>-2.5148792320638047</v>
      </c>
      <c r="W4">
        <v>-2.2758752673073146</v>
      </c>
      <c r="X4">
        <v>-2.0355295756389724</v>
      </c>
      <c r="Y4">
        <v>-1.7969078627130819</v>
      </c>
      <c r="Z4">
        <v>-1.5618507263307158</v>
      </c>
      <c r="AA4">
        <v>-1.3315276654959241</v>
      </c>
      <c r="AB4">
        <v>-1.1067105553762668</v>
      </c>
      <c r="AC4">
        <v>-0.88747973666273294</v>
      </c>
      <c r="AD4">
        <v>-0.67376441356452599</v>
      </c>
      <c r="AE4">
        <v>-0.46609279014071525</v>
      </c>
      <c r="AF4">
        <v>-0.26523768396485847</v>
      </c>
      <c r="AG4">
        <v>-7.2041978958747865E-2</v>
      </c>
      <c r="AH4">
        <v>0.11270415167148329</v>
      </c>
      <c r="AI4">
        <v>0.28833626882780461</v>
      </c>
      <c r="AJ4">
        <v>0.45434447378194243</v>
      </c>
      <c r="AK4">
        <v>0.61037129069507756</v>
      </c>
      <c r="AL4">
        <v>0.75619653740188753</v>
      </c>
    </row>
    <row r="5" spans="1:38">
      <c r="A5" s="91" t="s">
        <v>505</v>
      </c>
      <c r="B5" t="s">
        <v>411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-2.8241245130689041E-2</v>
      </c>
      <c r="J5">
        <v>-9.1372559974101097E-2</v>
      </c>
      <c r="K5">
        <v>-0.22807631814296681</v>
      </c>
      <c r="L5">
        <v>-0.44618610071698317</v>
      </c>
      <c r="M5">
        <v>-0.68801233796876859</v>
      </c>
      <c r="N5">
        <v>-0.92925046790085508</v>
      </c>
      <c r="O5">
        <v>-1.1602929936987749</v>
      </c>
      <c r="P5">
        <v>-1.3783330729325249</v>
      </c>
      <c r="Q5">
        <v>-1.5833666128735269</v>
      </c>
      <c r="R5">
        <v>-1.7743884757825179</v>
      </c>
      <c r="S5">
        <v>-1.9419126359080829</v>
      </c>
      <c r="T5">
        <v>-2.0845996522502297</v>
      </c>
      <c r="U5">
        <v>-2.2034328712465912</v>
      </c>
      <c r="V5">
        <v>-2.3004697149558995</v>
      </c>
      <c r="W5">
        <v>-2.3780206618797206</v>
      </c>
      <c r="X5">
        <v>-2.4382445780231965</v>
      </c>
      <c r="Y5">
        <v>-2.4829979273303548</v>
      </c>
      <c r="Z5">
        <v>-2.5138213226555628</v>
      </c>
      <c r="AA5">
        <v>-2.5319879151425528</v>
      </c>
      <c r="AB5">
        <v>-2.5385705988203777</v>
      </c>
      <c r="AC5">
        <v>-2.5346096318548228</v>
      </c>
      <c r="AD5">
        <v>-2.5211597668633789</v>
      </c>
      <c r="AE5">
        <v>-2.4992645430871097</v>
      </c>
      <c r="AF5">
        <v>-2.4700398790065137</v>
      </c>
      <c r="AG5">
        <v>-2.4346454657661276</v>
      </c>
      <c r="AH5">
        <v>-2.3942436163560843</v>
      </c>
      <c r="AI5">
        <v>-2.3499618608324946</v>
      </c>
      <c r="AJ5">
        <v>-2.3028671536388878</v>
      </c>
      <c r="AK5">
        <v>-2.2539458836873583</v>
      </c>
      <c r="AL5">
        <v>-2.204089551228916</v>
      </c>
    </row>
    <row r="6" spans="1:38">
      <c r="A6" s="91" t="s">
        <v>5</v>
      </c>
      <c r="B6" t="s">
        <v>412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-0.43351226851173763</v>
      </c>
      <c r="J6">
        <v>-0.80967179813729029</v>
      </c>
      <c r="K6">
        <v>-1.490969654248131</v>
      </c>
      <c r="L6">
        <v>-2.3223260106373877</v>
      </c>
      <c r="M6">
        <v>-2.8869481491982429</v>
      </c>
      <c r="N6">
        <v>-3.1756588645646011</v>
      </c>
      <c r="O6">
        <v>-3.2971883503286503</v>
      </c>
      <c r="P6">
        <v>-3.3269434546829735</v>
      </c>
      <c r="Q6">
        <v>-3.3172422134480684</v>
      </c>
      <c r="R6">
        <v>-3.2688690405274778</v>
      </c>
      <c r="S6">
        <v>-3.128839365604219</v>
      </c>
      <c r="T6">
        <v>-2.9414926226643767</v>
      </c>
      <c r="U6">
        <v>-2.7346719904652095</v>
      </c>
      <c r="V6">
        <v>-2.5226207448239002</v>
      </c>
      <c r="W6">
        <v>-2.3133006034026016</v>
      </c>
      <c r="X6">
        <v>-2.1107834782452484</v>
      </c>
      <c r="Y6">
        <v>-1.9165332844008787</v>
      </c>
      <c r="Z6">
        <v>-1.7303418199997367</v>
      </c>
      <c r="AA6">
        <v>-1.5510643676824531</v>
      </c>
      <c r="AB6">
        <v>-1.3771912040827949</v>
      </c>
      <c r="AC6">
        <v>-1.2079681486623972</v>
      </c>
      <c r="AD6">
        <v>-1.0440003385362773</v>
      </c>
      <c r="AE6">
        <v>-0.88617528063107409</v>
      </c>
      <c r="AF6">
        <v>-0.73537690421598967</v>
      </c>
      <c r="AG6">
        <v>-0.59239654911000805</v>
      </c>
      <c r="AH6">
        <v>-0.45783813483393221</v>
      </c>
      <c r="AI6">
        <v>-0.33207141887416913</v>
      </c>
      <c r="AJ6">
        <v>-0.21523744340442574</v>
      </c>
      <c r="AK6">
        <v>-0.10729003850129537</v>
      </c>
      <c r="AL6">
        <v>-8.0375270184007697E-3</v>
      </c>
    </row>
    <row r="7" spans="1:38">
      <c r="A7" s="91" t="s">
        <v>6</v>
      </c>
      <c r="B7" t="s">
        <v>413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-0.45821793464114746</v>
      </c>
      <c r="J7">
        <v>-0.84855279060337407</v>
      </c>
      <c r="K7">
        <v>-1.8760615596135843</v>
      </c>
      <c r="L7">
        <v>-3.0949271842615533</v>
      </c>
      <c r="M7">
        <v>-3.4603734220675753</v>
      </c>
      <c r="N7">
        <v>-3.611668213379593</v>
      </c>
      <c r="O7">
        <v>-3.6558359308267896</v>
      </c>
      <c r="P7">
        <v>-3.6272630059538513</v>
      </c>
      <c r="Q7">
        <v>-3.5519654111116683</v>
      </c>
      <c r="R7">
        <v>-3.4232991497911924</v>
      </c>
      <c r="S7">
        <v>-3.1872051262909262</v>
      </c>
      <c r="T7">
        <v>-2.9403502501150203</v>
      </c>
      <c r="U7">
        <v>-2.695434506254446</v>
      </c>
      <c r="V7">
        <v>-2.4596722276683525</v>
      </c>
      <c r="W7">
        <v>-2.2381958277756242</v>
      </c>
      <c r="X7">
        <v>-2.0341692820344481</v>
      </c>
      <c r="Y7">
        <v>-1.8488518540130228</v>
      </c>
      <c r="Z7">
        <v>-1.6818994308633428</v>
      </c>
      <c r="AA7">
        <v>-1.5318816585120798</v>
      </c>
      <c r="AB7">
        <v>-1.3967974856303078</v>
      </c>
      <c r="AC7">
        <v>-1.274720481343028</v>
      </c>
      <c r="AD7">
        <v>-1.1641517885361274</v>
      </c>
      <c r="AE7">
        <v>-1.0638254283095727</v>
      </c>
      <c r="AF7">
        <v>-0.97267034279647779</v>
      </c>
      <c r="AG7">
        <v>-0.88971214269035759</v>
      </c>
      <c r="AH7">
        <v>-0.81406115732072237</v>
      </c>
      <c r="AI7">
        <v>-0.7449042824090979</v>
      </c>
      <c r="AJ7">
        <v>-0.68149829026602493</v>
      </c>
      <c r="AK7">
        <v>-0.62319511722432885</v>
      </c>
      <c r="AL7">
        <v>-0.56944337187994076</v>
      </c>
    </row>
    <row r="8" spans="1:38">
      <c r="B8" t="s">
        <v>414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-0.11890457999999965</v>
      </c>
      <c r="J8">
        <v>-0.13072552999999904</v>
      </c>
      <c r="K8">
        <v>-0.31453812999999997</v>
      </c>
      <c r="L8">
        <v>-0.39491036000000035</v>
      </c>
      <c r="M8">
        <v>-9.320036000000087E-2</v>
      </c>
      <c r="N8">
        <v>8.4049340000000305E-2</v>
      </c>
      <c r="O8">
        <v>0.15510160000000023</v>
      </c>
      <c r="P8">
        <v>0.166597730000001</v>
      </c>
      <c r="Q8">
        <v>0.14671867000000116</v>
      </c>
      <c r="R8">
        <v>0.1190647000000003</v>
      </c>
      <c r="S8">
        <v>0.13128205000000059</v>
      </c>
      <c r="T8">
        <v>0.12249460000000045</v>
      </c>
      <c r="U8">
        <v>0.10048252999999979</v>
      </c>
      <c r="V8">
        <v>7.3493079999999156E-2</v>
      </c>
      <c r="W8">
        <v>4.705864000000004E-2</v>
      </c>
      <c r="X8">
        <v>2.4170530000000578E-2</v>
      </c>
      <c r="Y8">
        <v>6.06320999999993E-3</v>
      </c>
      <c r="Z8">
        <v>-7.0917700000006079E-3</v>
      </c>
      <c r="AA8">
        <v>-1.5727709999999173E-2</v>
      </c>
      <c r="AB8">
        <v>-2.0581409999999301E-2</v>
      </c>
      <c r="AC8">
        <v>-2.2588329999999324E-2</v>
      </c>
      <c r="AD8">
        <v>-2.2737259999999759E-2</v>
      </c>
      <c r="AE8">
        <v>-2.1806620000000554E-2</v>
      </c>
      <c r="AF8">
        <v>-2.0338609999999424E-2</v>
      </c>
      <c r="AG8">
        <v>-1.8665010000000481E-2</v>
      </c>
      <c r="AH8">
        <v>-1.6976740000000656E-2</v>
      </c>
      <c r="AI8">
        <v>-1.537528000000038E-2</v>
      </c>
      <c r="AJ8">
        <v>-1.39086099999991E-2</v>
      </c>
      <c r="AK8">
        <v>-1.2599450000000401E-2</v>
      </c>
      <c r="AL8">
        <v>-1.1454860000000011E-2</v>
      </c>
    </row>
    <row r="9" spans="1:38">
      <c r="A9" s="91" t="s">
        <v>396</v>
      </c>
      <c r="B9" t="s">
        <v>415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0.46546890351992776</v>
      </c>
      <c r="J9">
        <v>0.92590104728940137</v>
      </c>
      <c r="K9">
        <v>1.9740423564384102</v>
      </c>
      <c r="L9">
        <v>3.2282579540884759</v>
      </c>
      <c r="M9">
        <v>3.8070789441184694</v>
      </c>
      <c r="N9">
        <v>4.2628199993691718</v>
      </c>
      <c r="O9">
        <v>4.6615702526568548</v>
      </c>
      <c r="P9">
        <v>5.0173974834745394</v>
      </c>
      <c r="Q9">
        <v>5.3367521736538803</v>
      </c>
      <c r="R9">
        <v>5.5893446531171342</v>
      </c>
      <c r="S9">
        <v>5.7434648995860149</v>
      </c>
      <c r="T9">
        <v>5.8705818327380088</v>
      </c>
      <c r="U9">
        <v>5.9696346382671406</v>
      </c>
      <c r="V9">
        <v>6.040858860285736</v>
      </c>
      <c r="W9">
        <v>6.0853750256828043</v>
      </c>
      <c r="X9">
        <v>6.1045094042870396</v>
      </c>
      <c r="Y9">
        <v>6.0996208841062938</v>
      </c>
      <c r="Z9">
        <v>6.0721164922639126</v>
      </c>
      <c r="AA9">
        <v>6.0235290263898955</v>
      </c>
      <c r="AB9">
        <v>5.9555832979708567</v>
      </c>
      <c r="AC9">
        <v>5.8706420300538964</v>
      </c>
      <c r="AD9">
        <v>5.7716650839631845</v>
      </c>
      <c r="AE9">
        <v>5.6616443406473538</v>
      </c>
      <c r="AF9">
        <v>5.5435455792887556</v>
      </c>
      <c r="AG9">
        <v>5.4201338804744426</v>
      </c>
      <c r="AH9">
        <v>5.293886470888487</v>
      </c>
      <c r="AI9">
        <v>5.1669607057016398</v>
      </c>
      <c r="AJ9">
        <v>5.04119110396124</v>
      </c>
      <c r="AK9">
        <v>4.9181127536202629</v>
      </c>
      <c r="AL9">
        <v>4.7989830360404717</v>
      </c>
    </row>
    <row r="10" spans="1:38">
      <c r="A10" s="91" t="s">
        <v>506</v>
      </c>
      <c r="B10" t="s">
        <v>416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0.32000618305241257</v>
      </c>
      <c r="J10">
        <v>0.75240313638722522</v>
      </c>
      <c r="K10">
        <v>1.5964114222472459</v>
      </c>
      <c r="L10">
        <v>2.5920899770571326</v>
      </c>
      <c r="M10">
        <v>3.2646569193133912</v>
      </c>
      <c r="N10">
        <v>3.7783313971234689</v>
      </c>
      <c r="O10">
        <v>4.2461462092011404</v>
      </c>
      <c r="P10">
        <v>4.7079193691704768</v>
      </c>
      <c r="Q10">
        <v>5.167065964801032</v>
      </c>
      <c r="R10">
        <v>5.5933333875433533</v>
      </c>
      <c r="S10">
        <v>5.9354484105353045</v>
      </c>
      <c r="T10">
        <v>6.212154021270333</v>
      </c>
      <c r="U10">
        <v>6.4332987427469179</v>
      </c>
      <c r="V10">
        <v>6.6064041000694962</v>
      </c>
      <c r="W10">
        <v>6.7371527137870535</v>
      </c>
      <c r="X10">
        <v>6.8297190072397873</v>
      </c>
      <c r="Y10">
        <v>6.8871669138814262</v>
      </c>
      <c r="Z10">
        <v>6.9118728231034821</v>
      </c>
      <c r="AA10">
        <v>6.9058597293053303</v>
      </c>
      <c r="AB10">
        <v>6.8710428072471297</v>
      </c>
      <c r="AC10">
        <v>6.8096817312862434</v>
      </c>
      <c r="AD10">
        <v>6.7249615174871602</v>
      </c>
      <c r="AE10">
        <v>6.620742681225078</v>
      </c>
      <c r="AF10">
        <v>6.5009852595907303</v>
      </c>
      <c r="AG10">
        <v>6.369520437621734</v>
      </c>
      <c r="AH10">
        <v>6.2298964148683744</v>
      </c>
      <c r="AI10">
        <v>6.0853161413240153</v>
      </c>
      <c r="AJ10">
        <v>5.9386222743655459</v>
      </c>
      <c r="AK10">
        <v>5.7922722862543186</v>
      </c>
      <c r="AL10">
        <v>5.6483358799583661</v>
      </c>
    </row>
    <row r="11" spans="1:38">
      <c r="A11" s="91" t="s">
        <v>37</v>
      </c>
      <c r="B11" t="s">
        <v>417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-0.24082538593650504</v>
      </c>
      <c r="J11">
        <v>-0.1388809101898314</v>
      </c>
      <c r="K11">
        <v>-0.20203266483870275</v>
      </c>
      <c r="L11">
        <v>0.23681319880184404</v>
      </c>
      <c r="M11">
        <v>1.3306187513612677</v>
      </c>
      <c r="N11">
        <v>2.1738943894002327</v>
      </c>
      <c r="O11">
        <v>2.8256016396326578</v>
      </c>
      <c r="P11">
        <v>3.3670547621087232</v>
      </c>
      <c r="Q11">
        <v>3.8387487371846607</v>
      </c>
      <c r="R11">
        <v>4.2704401468121267</v>
      </c>
      <c r="S11">
        <v>4.8065287935046719</v>
      </c>
      <c r="T11">
        <v>5.2374720528280294</v>
      </c>
      <c r="U11">
        <v>5.5803355160982226</v>
      </c>
      <c r="V11">
        <v>5.8530095266832838</v>
      </c>
      <c r="W11">
        <v>6.0688154294392671</v>
      </c>
      <c r="X11">
        <v>6.237176461688998</v>
      </c>
      <c r="Y11">
        <v>6.3647898951081583</v>
      </c>
      <c r="Z11">
        <v>6.4565844868091249</v>
      </c>
      <c r="AA11">
        <v>6.5163813873456933</v>
      </c>
      <c r="AB11">
        <v>6.5473226672686069</v>
      </c>
      <c r="AC11">
        <v>6.5514761913276764</v>
      </c>
      <c r="AD11">
        <v>6.5306305019709576</v>
      </c>
      <c r="AE11">
        <v>6.4876450347260528</v>
      </c>
      <c r="AF11">
        <v>6.4256391891414744</v>
      </c>
      <c r="AG11">
        <v>6.3478474365520787</v>
      </c>
      <c r="AH11">
        <v>6.2574924505495844</v>
      </c>
      <c r="AI11">
        <v>6.1576807121335175</v>
      </c>
      <c r="AJ11">
        <v>6.0513173609147097</v>
      </c>
      <c r="AK11">
        <v>5.9410449310818514</v>
      </c>
      <c r="AL11">
        <v>5.8292037013528919</v>
      </c>
    </row>
    <row r="12" spans="1:38">
      <c r="A12" s="91" t="s">
        <v>38</v>
      </c>
      <c r="B12" t="s">
        <v>418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0.92297918695807279</v>
      </c>
      <c r="J12">
        <v>1.7073114742808926</v>
      </c>
      <c r="K12">
        <v>3.513291011001618</v>
      </c>
      <c r="L12">
        <v>5.0990573837134345</v>
      </c>
      <c r="M12">
        <v>5.3500871497876634</v>
      </c>
      <c r="N12">
        <v>5.5418369951577118</v>
      </c>
      <c r="O12">
        <v>5.8255750023377129</v>
      </c>
      <c r="P12">
        <v>6.1983141955232579</v>
      </c>
      <c r="Q12">
        <v>6.6303300863568504</v>
      </c>
      <c r="R12">
        <v>7.0325559733443122</v>
      </c>
      <c r="S12">
        <v>7.1549040660843</v>
      </c>
      <c r="T12">
        <v>7.2545793890743226</v>
      </c>
      <c r="U12">
        <v>7.3335466952726858</v>
      </c>
      <c r="V12">
        <v>7.3886181510413262</v>
      </c>
      <c r="W12">
        <v>7.417587512495194</v>
      </c>
      <c r="X12">
        <v>7.4191761707061987</v>
      </c>
      <c r="Y12">
        <v>7.3926668999446443</v>
      </c>
      <c r="Z12">
        <v>7.3377575405694451</v>
      </c>
      <c r="AA12">
        <v>7.2545578204165961</v>
      </c>
      <c r="AB12">
        <v>7.1436537407405076</v>
      </c>
      <c r="AC12">
        <v>7.0076269192102414</v>
      </c>
      <c r="AD12">
        <v>6.851200661979906</v>
      </c>
      <c r="AE12">
        <v>6.6791532649684626</v>
      </c>
      <c r="AF12">
        <v>6.4961950974369298</v>
      </c>
      <c r="AG12">
        <v>6.3066391544961187</v>
      </c>
      <c r="AH12">
        <v>6.114244825398063</v>
      </c>
      <c r="AI12">
        <v>5.9221945613406879</v>
      </c>
      <c r="AJ12">
        <v>5.7331329760056837</v>
      </c>
      <c r="AK12">
        <v>5.5491966021270489</v>
      </c>
      <c r="AL12">
        <v>5.3720579687862813</v>
      </c>
    </row>
    <row r="13" spans="1:38">
      <c r="A13" s="91" t="s">
        <v>9</v>
      </c>
      <c r="B13" t="s">
        <v>419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0.501928239613747</v>
      </c>
      <c r="J13">
        <v>0.83240622250813079</v>
      </c>
      <c r="K13">
        <v>1.770989286204494</v>
      </c>
      <c r="L13">
        <v>2.6963600546476174</v>
      </c>
      <c r="M13">
        <v>3.2587705607008965</v>
      </c>
      <c r="N13">
        <v>3.665503045299312</v>
      </c>
      <c r="O13">
        <v>3.9971319853412846</v>
      </c>
      <c r="P13">
        <v>4.2768711202868515</v>
      </c>
      <c r="Q13">
        <v>4.5321456945237371</v>
      </c>
      <c r="R13">
        <v>4.7569774929751674</v>
      </c>
      <c r="S13">
        <v>4.8861952950473908</v>
      </c>
      <c r="T13">
        <v>4.9707558599317414</v>
      </c>
      <c r="U13">
        <v>5.0217425009086103</v>
      </c>
      <c r="V13">
        <v>5.0468366540563636</v>
      </c>
      <c r="W13">
        <v>5.0510567621814273</v>
      </c>
      <c r="X13">
        <v>5.0375902402131301</v>
      </c>
      <c r="Y13">
        <v>5.0084555787490936</v>
      </c>
      <c r="Z13">
        <v>4.9650031104293113</v>
      </c>
      <c r="AA13">
        <v>4.9082453894256917</v>
      </c>
      <c r="AB13">
        <v>4.8390680655047369</v>
      </c>
      <c r="AC13">
        <v>4.7581006288808458</v>
      </c>
      <c r="AD13">
        <v>4.6664792877792127</v>
      </c>
      <c r="AE13">
        <v>4.5662371993234752</v>
      </c>
      <c r="AF13">
        <v>4.4595377207345521</v>
      </c>
      <c r="AG13">
        <v>4.3484957610919972</v>
      </c>
      <c r="AH13">
        <v>4.2350599658339094</v>
      </c>
      <c r="AI13">
        <v>4.1209741608808415</v>
      </c>
      <c r="AJ13">
        <v>4.0077778442304757</v>
      </c>
      <c r="AK13">
        <v>3.8967877149168828</v>
      </c>
      <c r="AL13">
        <v>3.7890953191881405</v>
      </c>
    </row>
    <row r="14" spans="1:38">
      <c r="A14" s="91" t="s">
        <v>10</v>
      </c>
      <c r="B14" t="s">
        <v>420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-4.6224015129836538E-2</v>
      </c>
      <c r="J14">
        <v>-0.1850134554944094</v>
      </c>
      <c r="K14">
        <v>-0.48732185743437517</v>
      </c>
      <c r="L14">
        <v>-0.89246487435560296</v>
      </c>
      <c r="M14">
        <v>-1.2277823702709134</v>
      </c>
      <c r="N14">
        <v>-1.3788871764277677</v>
      </c>
      <c r="O14">
        <v>-1.3913397701571628</v>
      </c>
      <c r="P14">
        <v>-1.3256803139916395</v>
      </c>
      <c r="Q14">
        <v>-1.2412462550558834</v>
      </c>
      <c r="R14">
        <v>-1.1729060421320048</v>
      </c>
      <c r="S14">
        <v>-1.1068837859747216</v>
      </c>
      <c r="T14">
        <v>-1.0261681347187523</v>
      </c>
      <c r="U14">
        <v>-0.94015062760602897</v>
      </c>
      <c r="V14">
        <v>-0.85323508454165919</v>
      </c>
      <c r="W14">
        <v>-0.76849749702616599</v>
      </c>
      <c r="X14">
        <v>-0.68825785558437325</v>
      </c>
      <c r="Y14">
        <v>-0.61421874738311066</v>
      </c>
      <c r="Z14">
        <v>-0.54757089729773334</v>
      </c>
      <c r="AA14">
        <v>-0.48907989878729241</v>
      </c>
      <c r="AB14">
        <v>-0.43914530809054941</v>
      </c>
      <c r="AC14">
        <v>-0.39672585649008774</v>
      </c>
      <c r="AD14">
        <v>-0.36002309751297368</v>
      </c>
      <c r="AE14">
        <v>-0.32819524964313729</v>
      </c>
      <c r="AF14">
        <v>-0.30043844805779374</v>
      </c>
      <c r="AG14">
        <v>-0.27601172589488687</v>
      </c>
      <c r="AH14">
        <v>-0.25425684322960551</v>
      </c>
      <c r="AI14">
        <v>-0.23461065124352753</v>
      </c>
      <c r="AJ14">
        <v>-0.21660891671815286</v>
      </c>
      <c r="AK14">
        <v>-0.19988182019887724</v>
      </c>
      <c r="AL14">
        <v>-0.18414556723330699</v>
      </c>
    </row>
    <row r="15" spans="1:38">
      <c r="A15" s="91" t="s">
        <v>507</v>
      </c>
      <c r="B15" t="s">
        <v>421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3.4453509767384816E-3</v>
      </c>
      <c r="J15">
        <v>0.12049660893846958</v>
      </c>
      <c r="K15">
        <v>0.30112891494886718</v>
      </c>
      <c r="L15">
        <v>0.64879926073591054</v>
      </c>
      <c r="M15">
        <v>1.2399385989184442</v>
      </c>
      <c r="N15">
        <v>1.8660956358047986</v>
      </c>
      <c r="O15">
        <v>2.4516983331331232</v>
      </c>
      <c r="P15">
        <v>2.9784744276617481</v>
      </c>
      <c r="Q15">
        <v>3.4450688545511143</v>
      </c>
      <c r="R15">
        <v>3.8542146887391437</v>
      </c>
      <c r="S15">
        <v>4.2187090121618143</v>
      </c>
      <c r="T15">
        <v>4.5219326684448946</v>
      </c>
      <c r="U15">
        <v>4.7685392845814967</v>
      </c>
      <c r="V15">
        <v>4.9667073938591155</v>
      </c>
      <c r="W15">
        <v>5.1233977796551589</v>
      </c>
      <c r="X15">
        <v>5.2437332630890454</v>
      </c>
      <c r="Y15">
        <v>5.3313765794449797</v>
      </c>
      <c r="Z15">
        <v>5.3890614859338104</v>
      </c>
      <c r="AA15">
        <v>5.4190217243961891</v>
      </c>
      <c r="AB15">
        <v>5.4232962761902925</v>
      </c>
      <c r="AC15">
        <v>5.4040691610693914</v>
      </c>
      <c r="AD15">
        <v>5.3637736893725751</v>
      </c>
      <c r="AE15">
        <v>5.3050032888288801</v>
      </c>
      <c r="AF15">
        <v>5.2305604699314223</v>
      </c>
      <c r="AG15">
        <v>5.1433956324439922</v>
      </c>
      <c r="AH15">
        <v>5.046476494676333</v>
      </c>
      <c r="AI15">
        <v>4.9426649269828982</v>
      </c>
      <c r="AJ15">
        <v>4.8346201893901819</v>
      </c>
      <c r="AK15">
        <v>4.72472353756066</v>
      </c>
      <c r="AL15">
        <v>4.6150424391196321</v>
      </c>
    </row>
    <row r="16" spans="1:38">
      <c r="A16" s="91" t="s">
        <v>12</v>
      </c>
      <c r="B16" t="s">
        <v>422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0.24498563574704146</v>
      </c>
      <c r="J16">
        <v>0.25944101312678214</v>
      </c>
      <c r="K16">
        <v>0.50139211946944595</v>
      </c>
      <c r="L16">
        <v>0.40388103464339409</v>
      </c>
      <c r="M16">
        <v>-9.9778125619376379E-2</v>
      </c>
      <c r="N16">
        <v>-0.31292263223057226</v>
      </c>
      <c r="O16">
        <v>-0.37539159154516</v>
      </c>
      <c r="P16">
        <v>-0.38717629585045543</v>
      </c>
      <c r="Q16">
        <v>-0.38978405762101209</v>
      </c>
      <c r="R16">
        <v>-0.40938523340098287</v>
      </c>
      <c r="S16">
        <v>-0.57060344835812016</v>
      </c>
      <c r="T16">
        <v>-0.68944550546494732</v>
      </c>
      <c r="U16">
        <v>-0.77846551970933708</v>
      </c>
      <c r="V16">
        <v>-0.84713401477199968</v>
      </c>
      <c r="W16">
        <v>-0.90152317140453908</v>
      </c>
      <c r="X16">
        <v>-0.94568324373915935</v>
      </c>
      <c r="Y16">
        <v>-0.98245593252099805</v>
      </c>
      <c r="Z16">
        <v>-1.0138971828468568</v>
      </c>
      <c r="AA16">
        <v>-1.0414994499317154</v>
      </c>
      <c r="AB16">
        <v>-1.0663047119854774</v>
      </c>
      <c r="AC16">
        <v>-1.0882120832651831</v>
      </c>
      <c r="AD16">
        <v>-1.1066240211737854</v>
      </c>
      <c r="AE16">
        <v>-1.121790387728272</v>
      </c>
      <c r="AF16">
        <v>-1.1339999055912653</v>
      </c>
      <c r="AG16">
        <v>-1.1435009374387461</v>
      </c>
      <c r="AH16">
        <v>-1.1505060836205172</v>
      </c>
      <c r="AI16">
        <v>-1.1552131922875519</v>
      </c>
      <c r="AJ16">
        <v>-1.157819580365782</v>
      </c>
      <c r="AK16">
        <v>-1.1585374537447346</v>
      </c>
      <c r="AL16">
        <v>-1.1575924717258768</v>
      </c>
    </row>
    <row r="17" spans="1:38">
      <c r="A17" s="91" t="s">
        <v>508</v>
      </c>
      <c r="B17" t="s">
        <v>423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0.47700599999961923</v>
      </c>
      <c r="J17">
        <v>-1.1153349999999591</v>
      </c>
      <c r="K17">
        <v>-8.8003690000000461</v>
      </c>
      <c r="L17">
        <v>-26.480785999999625</v>
      </c>
      <c r="M17">
        <v>-47.824842999999873</v>
      </c>
      <c r="N17">
        <v>-67.442923999999948</v>
      </c>
      <c r="O17">
        <v>-82.780903999999737</v>
      </c>
      <c r="P17">
        <v>-93.595045000000027</v>
      </c>
      <c r="Q17">
        <v>-100.74514399999998</v>
      </c>
      <c r="R17">
        <v>-105.44516700000031</v>
      </c>
      <c r="S17">
        <v>-107.43535700000029</v>
      </c>
      <c r="T17">
        <v>-107.13157700000011</v>
      </c>
      <c r="U17">
        <v>-105.09656799999993</v>
      </c>
      <c r="V17">
        <v>-101.87715500000013</v>
      </c>
      <c r="W17">
        <v>-97.931742999999642</v>
      </c>
      <c r="X17">
        <v>-93.602687999999944</v>
      </c>
      <c r="Y17">
        <v>-89.113718000000063</v>
      </c>
      <c r="Z17">
        <v>-84.594918000000234</v>
      </c>
      <c r="AA17">
        <v>-80.108894999999393</v>
      </c>
      <c r="AB17">
        <v>-75.673664999999801</v>
      </c>
      <c r="AC17">
        <v>-71.274186999999529</v>
      </c>
      <c r="AD17">
        <v>-66.889149999999972</v>
      </c>
      <c r="AE17">
        <v>-62.51061800000025</v>
      </c>
      <c r="AF17">
        <v>-58.142115999999987</v>
      </c>
      <c r="AG17">
        <v>-53.797674999999799</v>
      </c>
      <c r="AH17">
        <v>-49.495479999999588</v>
      </c>
      <c r="AI17">
        <v>-45.256939999999304</v>
      </c>
      <c r="AJ17">
        <v>-41.108494000000064</v>
      </c>
      <c r="AK17">
        <v>-37.077621999999792</v>
      </c>
      <c r="AL17">
        <v>-33.190370000000257</v>
      </c>
    </row>
    <row r="18" spans="1:38">
      <c r="A18" s="91" t="s">
        <v>509</v>
      </c>
      <c r="B18" t="s">
        <v>424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-8.6301799999993767E-3</v>
      </c>
      <c r="J18">
        <v>2.0882929999999078E-2</v>
      </c>
      <c r="K18">
        <v>0.15427490999999904</v>
      </c>
      <c r="L18">
        <v>0.44842814999999925</v>
      </c>
      <c r="M18">
        <v>0.77854356000000013</v>
      </c>
      <c r="N18">
        <v>1.0584634799999992</v>
      </c>
      <c r="O18">
        <v>1.2588077000000002</v>
      </c>
      <c r="P18">
        <v>1.3869484500000002</v>
      </c>
      <c r="Q18">
        <v>1.46306826</v>
      </c>
      <c r="R18">
        <v>1.50847972</v>
      </c>
      <c r="S18">
        <v>1.5168288499999987</v>
      </c>
      <c r="T18">
        <v>1.4948993899999985</v>
      </c>
      <c r="U18">
        <v>1.4512626899999992</v>
      </c>
      <c r="V18">
        <v>1.3938324000000002</v>
      </c>
      <c r="W18">
        <v>1.3288662300000005</v>
      </c>
      <c r="X18">
        <v>1.2608131299999992</v>
      </c>
      <c r="Y18">
        <v>1.1925200900000017</v>
      </c>
      <c r="Z18">
        <v>1.1254951200000001</v>
      </c>
      <c r="AA18">
        <v>1.0603367899999994</v>
      </c>
      <c r="AB18">
        <v>0.99708277000000178</v>
      </c>
      <c r="AC18">
        <v>0.93530904000000137</v>
      </c>
      <c r="AD18">
        <v>0.87445912000000126</v>
      </c>
      <c r="AE18">
        <v>0.81424401999999896</v>
      </c>
      <c r="AF18">
        <v>0.75459014999999796</v>
      </c>
      <c r="AG18">
        <v>0.69560213999999843</v>
      </c>
      <c r="AH18">
        <v>0.63753565999999928</v>
      </c>
      <c r="AI18">
        <v>0.58069743999999979</v>
      </c>
      <c r="AJ18">
        <v>0.5253916800000008</v>
      </c>
      <c r="AK18">
        <v>0.47193727000000019</v>
      </c>
      <c r="AL18">
        <v>0.42063422000000183</v>
      </c>
    </row>
    <row r="19" spans="1:38">
      <c r="A19" s="91" t="s">
        <v>510</v>
      </c>
      <c r="B19" t="s">
        <v>425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0.52230654999999993</v>
      </c>
      <c r="J19">
        <v>0.9969882299999997</v>
      </c>
      <c r="K19">
        <v>2.0576228000000003</v>
      </c>
      <c r="L19">
        <v>3.2315417999999987</v>
      </c>
      <c r="M19">
        <v>3.9598342000000009</v>
      </c>
      <c r="N19">
        <v>4.2922575300000014</v>
      </c>
      <c r="O19">
        <v>4.3965761599999986</v>
      </c>
      <c r="P19">
        <v>4.3964674199999996</v>
      </c>
      <c r="Q19">
        <v>4.3892145899999999</v>
      </c>
      <c r="R19">
        <v>4.3953960900000002</v>
      </c>
      <c r="S19">
        <v>4.2306414700000019</v>
      </c>
      <c r="T19">
        <v>3.9958612800000002</v>
      </c>
      <c r="U19">
        <v>3.7446463299999997</v>
      </c>
      <c r="V19">
        <v>3.4977708199999999</v>
      </c>
      <c r="W19">
        <v>3.26303944</v>
      </c>
      <c r="X19">
        <v>3.0427871400000002</v>
      </c>
      <c r="Y19">
        <v>2.8370331100000006</v>
      </c>
      <c r="Z19">
        <v>2.6447784399999992</v>
      </c>
      <c r="AA19">
        <v>2.4646569400000011</v>
      </c>
      <c r="AB19">
        <v>2.2952907600000003</v>
      </c>
      <c r="AC19">
        <v>2.1340163600000004</v>
      </c>
      <c r="AD19">
        <v>1.9793991200000001</v>
      </c>
      <c r="AE19">
        <v>1.8327317699999999</v>
      </c>
      <c r="AF19">
        <v>1.6946587700000002</v>
      </c>
      <c r="AG19">
        <v>1.5654400900000005</v>
      </c>
      <c r="AH19">
        <v>1.4451458200000002</v>
      </c>
      <c r="AI19">
        <v>1.3337010699999998</v>
      </c>
      <c r="AJ19">
        <v>1.2308577299999999</v>
      </c>
      <c r="AK19">
        <v>1.1362560300000004</v>
      </c>
      <c r="AL19">
        <v>1.0494762099999999</v>
      </c>
    </row>
    <row r="20" spans="1:38">
      <c r="A20" s="91" t="s">
        <v>511</v>
      </c>
      <c r="B20" t="s">
        <v>426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0.73683240000000005</v>
      </c>
      <c r="J20">
        <v>1.1780466600000001</v>
      </c>
      <c r="K20">
        <v>2.482164542</v>
      </c>
      <c r="L20">
        <v>3.4959617265</v>
      </c>
      <c r="M20">
        <v>3.4016605822999999</v>
      </c>
      <c r="N20">
        <v>3.3345273600300001</v>
      </c>
      <c r="O20">
        <v>3.3240591830000001</v>
      </c>
      <c r="P20">
        <v>3.3503448499999999</v>
      </c>
      <c r="Q20">
        <v>3.4257062330000005</v>
      </c>
      <c r="R20">
        <v>3.5152049820000002</v>
      </c>
      <c r="S20">
        <v>3.3659641399999995</v>
      </c>
      <c r="T20">
        <v>3.2421338699999995</v>
      </c>
      <c r="U20">
        <v>3.1371941899999998</v>
      </c>
      <c r="V20">
        <v>3.0376831139999996</v>
      </c>
      <c r="W20">
        <v>2.9341079639999998</v>
      </c>
      <c r="X20">
        <v>2.8214728256999999</v>
      </c>
      <c r="Y20">
        <v>2.6983706199999999</v>
      </c>
      <c r="Z20">
        <v>2.5658208600000001</v>
      </c>
      <c r="AA20">
        <v>2.4262296099999996</v>
      </c>
      <c r="AB20">
        <v>2.2826089700000005</v>
      </c>
      <c r="AC20">
        <v>2.1378088899999996</v>
      </c>
      <c r="AD20">
        <v>1.9946718400000003</v>
      </c>
      <c r="AE20">
        <v>1.8559279500000001</v>
      </c>
      <c r="AF20">
        <v>1.7234577999999996</v>
      </c>
      <c r="AG20">
        <v>1.5984774499999996</v>
      </c>
      <c r="AH20">
        <v>1.48170701</v>
      </c>
      <c r="AI20">
        <v>1.3734899200000004</v>
      </c>
      <c r="AJ20">
        <v>1.2738508900000001</v>
      </c>
      <c r="AK20">
        <v>1.1825845699999999</v>
      </c>
      <c r="AL20">
        <v>1.0993439900000002</v>
      </c>
    </row>
    <row r="21" spans="1:38">
      <c r="A21" s="91" t="s">
        <v>512</v>
      </c>
      <c r="B21" t="s">
        <v>427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-1.0588363400000023</v>
      </c>
      <c r="J21">
        <v>-2.4535374700000001</v>
      </c>
      <c r="K21">
        <v>-5.4133555000000051</v>
      </c>
      <c r="L21">
        <v>-9.2098679100000034</v>
      </c>
      <c r="M21">
        <v>-12.421720780000001</v>
      </c>
      <c r="N21">
        <v>-15.329657749999997</v>
      </c>
      <c r="O21">
        <v>-18.055425690000003</v>
      </c>
      <c r="P21">
        <v>-20.67346452</v>
      </c>
      <c r="Q21">
        <v>-23.265848630000001</v>
      </c>
      <c r="R21">
        <v>-25.836066180000007</v>
      </c>
      <c r="S21">
        <v>-28.058210449999994</v>
      </c>
      <c r="T21">
        <v>-29.9980884</v>
      </c>
      <c r="U21">
        <v>-31.687468290000005</v>
      </c>
      <c r="V21">
        <v>-33.14653967000001</v>
      </c>
      <c r="W21">
        <v>-34.391553359999996</v>
      </c>
      <c r="X21">
        <v>-35.438120590000004</v>
      </c>
      <c r="Y21">
        <v>-36.30465117</v>
      </c>
      <c r="Z21">
        <v>-37.01276283</v>
      </c>
      <c r="AA21">
        <v>-37.587298310000001</v>
      </c>
      <c r="AB21">
        <v>-38.056025872999996</v>
      </c>
      <c r="AC21">
        <v>-38.422266049999998</v>
      </c>
      <c r="AD21">
        <v>-38.677712509999999</v>
      </c>
      <c r="AE21">
        <v>-38.834060050000005</v>
      </c>
      <c r="AF21">
        <v>-38.900250690000007</v>
      </c>
      <c r="AG21">
        <v>-38.88396521</v>
      </c>
      <c r="AH21">
        <v>-38.793525979999998</v>
      </c>
      <c r="AI21">
        <v>-38.637357860000002</v>
      </c>
      <c r="AJ21">
        <v>-38.422086119999996</v>
      </c>
      <c r="AK21">
        <v>-38.153117330000001</v>
      </c>
      <c r="AL21">
        <v>-37.835026390000003</v>
      </c>
    </row>
    <row r="22" spans="1:38">
      <c r="A22" s="91" t="s">
        <v>513</v>
      </c>
      <c r="B22" t="s">
        <v>428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-3.7734648813450566</v>
      </c>
      <c r="J22">
        <v>-6.6234744591013639</v>
      </c>
      <c r="K22">
        <v>-11.136806736352556</v>
      </c>
      <c r="L22">
        <v>-15.765731513518944</v>
      </c>
      <c r="M22">
        <v>-18.690279494899453</v>
      </c>
      <c r="N22">
        <v>-20.328749678605217</v>
      </c>
      <c r="O22">
        <v>-21.337018065240198</v>
      </c>
      <c r="P22">
        <v>-22.013308299308644</v>
      </c>
      <c r="Q22">
        <v>-22.542097114823754</v>
      </c>
      <c r="R22">
        <v>-22.824959565995584</v>
      </c>
      <c r="S22">
        <v>-23.000218803226559</v>
      </c>
      <c r="T22">
        <v>-22.966234897077431</v>
      </c>
      <c r="U22">
        <v>-22.777968756763912</v>
      </c>
      <c r="V22">
        <v>-22.466048395851235</v>
      </c>
      <c r="W22">
        <v>-22.05359144636596</v>
      </c>
      <c r="X22">
        <v>-21.557317299550316</v>
      </c>
      <c r="Y22">
        <v>-20.98816084981442</v>
      </c>
      <c r="Z22">
        <v>-20.352567440598268</v>
      </c>
      <c r="AA22">
        <v>-19.654158535358313</v>
      </c>
      <c r="AB22">
        <v>-18.895413812696169</v>
      </c>
      <c r="AC22">
        <v>-18.08499420399481</v>
      </c>
      <c r="AD22">
        <v>-17.238597811996904</v>
      </c>
      <c r="AE22">
        <v>-16.370786006899419</v>
      </c>
      <c r="AF22">
        <v>-15.494746138976989</v>
      </c>
      <c r="AG22">
        <v>-14.621820986310951</v>
      </c>
      <c r="AH22">
        <v>-13.761314714099804</v>
      </c>
      <c r="AI22">
        <v>-12.920492101806913</v>
      </c>
      <c r="AJ22">
        <v>-12.104676461716679</v>
      </c>
      <c r="AK22">
        <v>-11.317529114539193</v>
      </c>
      <c r="AL22">
        <v>-10.561349511923822</v>
      </c>
    </row>
    <row r="23" spans="1:38">
      <c r="A23" s="91" t="s">
        <v>514</v>
      </c>
      <c r="B23" t="s">
        <v>429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-0.22990290285409451</v>
      </c>
      <c r="J23">
        <v>-0.49378710551683963</v>
      </c>
      <c r="K23">
        <v>-1.0755995604117878</v>
      </c>
      <c r="L23">
        <v>-1.8675178118584983</v>
      </c>
      <c r="M23">
        <v>-2.3338687459186058</v>
      </c>
      <c r="N23">
        <v>-2.557678512108589</v>
      </c>
      <c r="O23">
        <v>-2.6347566828159357</v>
      </c>
      <c r="P23">
        <v>-2.6253383578630891</v>
      </c>
      <c r="Q23">
        <v>-2.566912412018183</v>
      </c>
      <c r="R23">
        <v>-2.4683813880562289</v>
      </c>
      <c r="S23">
        <v>-2.3207950901201539</v>
      </c>
      <c r="T23">
        <v>-2.1427892278675222</v>
      </c>
      <c r="U23">
        <v>-1.9533902030883425</v>
      </c>
      <c r="V23">
        <v>-1.7663305823349904</v>
      </c>
      <c r="W23">
        <v>-1.5903572369107295</v>
      </c>
      <c r="X23">
        <v>-1.4301378712144852</v>
      </c>
      <c r="Y23">
        <v>-1.2873348433412142</v>
      </c>
      <c r="Z23">
        <v>-1.1616011829445771</v>
      </c>
      <c r="AA23">
        <v>-1.0513944617504511</v>
      </c>
      <c r="AB23">
        <v>-0.95459788092020548</v>
      </c>
      <c r="AC23">
        <v>-0.86860336448102171</v>
      </c>
      <c r="AD23">
        <v>-0.79132879501087894</v>
      </c>
      <c r="AE23">
        <v>-0.7216587598985561</v>
      </c>
      <c r="AF23">
        <v>-0.65864432980861165</v>
      </c>
      <c r="AG23">
        <v>-0.60146248940583402</v>
      </c>
      <c r="AH23">
        <v>-0.54940096242017522</v>
      </c>
      <c r="AI23">
        <v>-0.50184571478325879</v>
      </c>
      <c r="AJ23">
        <v>-0.45826374925576024</v>
      </c>
      <c r="AK23">
        <v>-0.41819868715903485</v>
      </c>
      <c r="AL23">
        <v>-0.38126786577886523</v>
      </c>
    </row>
    <row r="24" spans="1:38">
      <c r="A24" s="91" t="s">
        <v>515</v>
      </c>
      <c r="B24" t="s">
        <v>430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6.1502595460806286E-3</v>
      </c>
      <c r="J24">
        <v>-1.3436038708321106E-2</v>
      </c>
      <c r="K24">
        <v>-0.10266246634022869</v>
      </c>
      <c r="L24">
        <v>-0.28946639834110033</v>
      </c>
      <c r="M24">
        <v>-0.46648280392358543</v>
      </c>
      <c r="N24">
        <v>-0.58867121038561854</v>
      </c>
      <c r="O24">
        <v>-0.65712278103982924</v>
      </c>
      <c r="P24">
        <v>-0.6893031680880819</v>
      </c>
      <c r="Q24">
        <v>-0.70244968975426791</v>
      </c>
      <c r="R24">
        <v>-0.70920448366254907</v>
      </c>
      <c r="S24">
        <v>-0.68944781367639552</v>
      </c>
      <c r="T24">
        <v>-0.65294786184899722</v>
      </c>
      <c r="U24">
        <v>-0.60810525249617098</v>
      </c>
      <c r="V24">
        <v>-0.55933367809210643</v>
      </c>
      <c r="W24">
        <v>-0.50881470768833892</v>
      </c>
      <c r="X24">
        <v>-0.45765074058897265</v>
      </c>
      <c r="Y24">
        <v>-0.40643049755909033</v>
      </c>
      <c r="Z24">
        <v>-0.35549491052827437</v>
      </c>
      <c r="AA24">
        <v>-0.30505794909865391</v>
      </c>
      <c r="AB24">
        <v>-0.25526175721616812</v>
      </c>
      <c r="AC24">
        <v>-0.20603518618726704</v>
      </c>
      <c r="AD24">
        <v>-0.15736247207517529</v>
      </c>
      <c r="AE24">
        <v>-0.10947667707413798</v>
      </c>
      <c r="AF24">
        <v>-6.2633547061071049E-2</v>
      </c>
      <c r="AG24">
        <v>-1.7098174342198919E-2</v>
      </c>
      <c r="AH24">
        <v>2.687590592813963E-2</v>
      </c>
      <c r="AI24">
        <v>6.9062787540207671E-2</v>
      </c>
      <c r="AJ24">
        <v>0.10927270525415494</v>
      </c>
      <c r="AK24">
        <v>0.14735367599963703</v>
      </c>
      <c r="AL24">
        <v>0.18318964093772599</v>
      </c>
    </row>
    <row r="25" spans="1:38">
      <c r="A25" s="91" t="s">
        <v>516</v>
      </c>
      <c r="B25" t="s">
        <v>431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0.21652392495194425</v>
      </c>
      <c r="J25">
        <v>0.38932875527758637</v>
      </c>
      <c r="K25">
        <v>0.69312607192097286</v>
      </c>
      <c r="L25">
        <v>1.0445971633164473</v>
      </c>
      <c r="M25">
        <v>1.248791699394266</v>
      </c>
      <c r="N25">
        <v>1.3120011739131845</v>
      </c>
      <c r="O25">
        <v>1.2967011891066886</v>
      </c>
      <c r="P25">
        <v>1.2437478749294699</v>
      </c>
      <c r="Q25">
        <v>1.1800713520484571</v>
      </c>
      <c r="R25">
        <v>1.1030908798274923</v>
      </c>
      <c r="S25">
        <v>0.95975037112447448</v>
      </c>
      <c r="T25">
        <v>0.79028320696061771</v>
      </c>
      <c r="U25">
        <v>0.618193972052135</v>
      </c>
      <c r="V25">
        <v>0.45369353315791316</v>
      </c>
      <c r="W25">
        <v>0.30110510721230394</v>
      </c>
      <c r="X25">
        <v>0.16180115288274483</v>
      </c>
      <c r="Y25">
        <v>3.554843955011229E-2</v>
      </c>
      <c r="Z25">
        <v>-7.8730645706601168E-2</v>
      </c>
      <c r="AA25">
        <v>-0.18248814320212611</v>
      </c>
      <c r="AB25">
        <v>-0.27723555311640236</v>
      </c>
      <c r="AC25">
        <v>-0.36468245117955811</v>
      </c>
      <c r="AD25">
        <v>-0.44561330487740364</v>
      </c>
      <c r="AE25">
        <v>-0.51968396236286207</v>
      </c>
      <c r="AF25">
        <v>-0.58672099583596327</v>
      </c>
      <c r="AG25">
        <v>-0.64672670712025293</v>
      </c>
      <c r="AH25">
        <v>-0.69987241617427121</v>
      </c>
      <c r="AI25">
        <v>-0.746466460725557</v>
      </c>
      <c r="AJ25">
        <v>-0.78691812742338485</v>
      </c>
      <c r="AK25">
        <v>-0.82171038177141076</v>
      </c>
      <c r="AL25">
        <v>-0.85136640168718125</v>
      </c>
    </row>
    <row r="26" spans="1:38">
      <c r="B26" t="s">
        <v>432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44"/>
    </sheetView>
  </sheetViews>
  <sheetFormatPr baseColWidth="10" defaultColWidth="21" defaultRowHeight="14.5"/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335</v>
      </c>
      <c r="B2">
        <v>1.9080010000964043E-2</v>
      </c>
      <c r="C2">
        <v>1.4162761825930126E-2</v>
      </c>
      <c r="D2">
        <v>1.4072518094283781E-2</v>
      </c>
      <c r="E2">
        <v>2.762731749476921E-2</v>
      </c>
      <c r="F2">
        <v>3.9453836110350027E-2</v>
      </c>
      <c r="G2">
        <v>4.0184134971636309E-2</v>
      </c>
      <c r="H2">
        <v>4.0965983140360152E-2</v>
      </c>
      <c r="I2">
        <v>4.0722675407946385E-2</v>
      </c>
      <c r="J2">
        <v>3.8865719592406034E-2</v>
      </c>
      <c r="K2">
        <v>3.6923467225440598E-2</v>
      </c>
      <c r="L2">
        <v>3.9627104275811842E-2</v>
      </c>
      <c r="M2">
        <v>4.1994713822610885E-2</v>
      </c>
      <c r="N2">
        <v>4.4015883177343396E-2</v>
      </c>
      <c r="O2">
        <v>4.5664004902713273E-2</v>
      </c>
      <c r="P2">
        <v>4.7052149210687899E-2</v>
      </c>
      <c r="Q2">
        <v>4.8251256842637202E-2</v>
      </c>
      <c r="R2">
        <v>5.1325347939316757E-2</v>
      </c>
      <c r="S2">
        <v>5.4597015473557997E-2</v>
      </c>
      <c r="T2">
        <v>5.7084640334086112E-2</v>
      </c>
      <c r="U2">
        <v>5.8822752309614756E-2</v>
      </c>
      <c r="V2">
        <v>5.9862438423921915E-2</v>
      </c>
      <c r="W2">
        <v>6.0250519851903883E-2</v>
      </c>
      <c r="X2">
        <v>6.0018897476811217E-2</v>
      </c>
      <c r="Y2">
        <v>5.9187469997024289E-2</v>
      </c>
      <c r="Z2">
        <v>5.7769363291245268E-2</v>
      </c>
      <c r="AA2">
        <v>5.5774479475098504E-2</v>
      </c>
      <c r="AB2">
        <v>5.4153032817502611E-2</v>
      </c>
      <c r="AC2">
        <v>5.3349168472333508E-2</v>
      </c>
      <c r="AD2">
        <v>5.2640062875057181E-2</v>
      </c>
      <c r="AE2">
        <v>5.2024180852868973E-2</v>
      </c>
      <c r="AF2">
        <v>5.1499795752899313E-2</v>
      </c>
      <c r="AG2">
        <v>5.1064571299372696E-2</v>
      </c>
      <c r="AH2">
        <v>5.071607735348449E-2</v>
      </c>
      <c r="AI2">
        <v>5.0452312744381889E-2</v>
      </c>
      <c r="AJ2">
        <v>5.0271585576217914E-2</v>
      </c>
      <c r="AK2">
        <v>5.0172492722279305E-2</v>
      </c>
    </row>
    <row r="3" spans="1:37">
      <c r="A3" t="s">
        <v>336</v>
      </c>
      <c r="B3">
        <v>4.0000000000000036E-2</v>
      </c>
      <c r="C3">
        <v>4.1916843999999953E-2</v>
      </c>
      <c r="D3">
        <v>4.2635444715010351E-2</v>
      </c>
      <c r="E3">
        <v>4.1579199529599764E-2</v>
      </c>
      <c r="F3">
        <v>4.1475619208662939E-2</v>
      </c>
      <c r="G3">
        <v>4.2393890612749008E-2</v>
      </c>
      <c r="H3">
        <v>4.6046729332663627E-2</v>
      </c>
      <c r="I3">
        <v>4.6281095933972338E-2</v>
      </c>
      <c r="J3">
        <v>5.2836644841961711E-2</v>
      </c>
      <c r="K3">
        <v>5.9679855647989166E-2</v>
      </c>
      <c r="L3">
        <v>5.6733511374076562E-2</v>
      </c>
      <c r="M3">
        <v>5.6433556578774802E-2</v>
      </c>
      <c r="N3">
        <v>5.5547549385631223E-2</v>
      </c>
      <c r="O3">
        <v>5.4108233221181079E-2</v>
      </c>
      <c r="P3">
        <v>5.246415581674313E-2</v>
      </c>
      <c r="Q3">
        <v>5.1205214761975704E-2</v>
      </c>
      <c r="R3">
        <v>4.7338063625362414E-2</v>
      </c>
      <c r="S3">
        <v>4.5115415068988085E-2</v>
      </c>
      <c r="T3">
        <v>4.4065672150527258E-2</v>
      </c>
      <c r="U3">
        <v>4.3584239891170995E-2</v>
      </c>
      <c r="V3">
        <v>4.3379247202346205E-2</v>
      </c>
      <c r="W3">
        <v>4.3324191615165208E-2</v>
      </c>
      <c r="X3">
        <v>4.3341776652974229E-2</v>
      </c>
      <c r="Y3">
        <v>4.3394440623448105E-2</v>
      </c>
      <c r="Z3">
        <v>4.3459494389955555E-2</v>
      </c>
      <c r="AA3">
        <v>4.3519094577384898E-2</v>
      </c>
      <c r="AB3">
        <v>4.3424065799271938E-2</v>
      </c>
      <c r="AC3">
        <v>4.3093407910158588E-2</v>
      </c>
      <c r="AD3">
        <v>4.2658182055471228E-2</v>
      </c>
      <c r="AE3">
        <v>4.218809809771118E-2</v>
      </c>
      <c r="AF3">
        <v>4.1717857287384197E-2</v>
      </c>
      <c r="AG3">
        <v>4.1240517609312466E-2</v>
      </c>
      <c r="AH3">
        <v>4.0749529909787086E-2</v>
      </c>
      <c r="AI3">
        <v>4.0266574530268384E-2</v>
      </c>
      <c r="AJ3">
        <v>3.980504584261535E-2</v>
      </c>
      <c r="AK3">
        <v>3.9372584877437999E-2</v>
      </c>
    </row>
    <row r="4" spans="1:37">
      <c r="A4" t="s">
        <v>337</v>
      </c>
      <c r="B4">
        <v>0.15160094199999999</v>
      </c>
      <c r="C4">
        <v>0.15041882810000001</v>
      </c>
      <c r="D4">
        <v>0.14952242530000001</v>
      </c>
      <c r="E4">
        <v>0.14947340589999999</v>
      </c>
      <c r="F4">
        <v>0.1507258195</v>
      </c>
      <c r="G4">
        <v>0.14994156080000001</v>
      </c>
      <c r="H4">
        <v>0.1470814741</v>
      </c>
      <c r="I4">
        <v>0.14590142249999999</v>
      </c>
      <c r="J4">
        <v>0.14632933949999999</v>
      </c>
      <c r="K4">
        <v>0.1483758674</v>
      </c>
      <c r="L4">
        <v>0.15080640789999999</v>
      </c>
      <c r="M4">
        <v>0.15299750519999999</v>
      </c>
      <c r="N4">
        <v>0.15482531450000001</v>
      </c>
      <c r="O4">
        <v>0.1564852544</v>
      </c>
      <c r="P4">
        <v>0.1581121986</v>
      </c>
      <c r="Q4">
        <v>0.1597475569</v>
      </c>
      <c r="R4">
        <v>0.1609800941</v>
      </c>
      <c r="S4">
        <v>0.16151270109999999</v>
      </c>
      <c r="T4">
        <v>0.16141962509999999</v>
      </c>
      <c r="U4">
        <v>0.1608624421</v>
      </c>
      <c r="V4">
        <v>0.1600154513</v>
      </c>
      <c r="W4">
        <v>0.1590029701</v>
      </c>
      <c r="X4">
        <v>0.15787878380000001</v>
      </c>
      <c r="Y4">
        <v>0.15670430190000001</v>
      </c>
      <c r="Z4">
        <v>0.1555330704</v>
      </c>
      <c r="AA4">
        <v>0.15440564970000001</v>
      </c>
      <c r="AB4">
        <v>0.1533621728</v>
      </c>
      <c r="AC4">
        <v>0.15244459160000001</v>
      </c>
      <c r="AD4">
        <v>0.1516481435</v>
      </c>
      <c r="AE4">
        <v>0.15095661469999999</v>
      </c>
      <c r="AF4">
        <v>0.15035158279999999</v>
      </c>
      <c r="AG4">
        <v>0.14978087679999999</v>
      </c>
      <c r="AH4">
        <v>0.14921575719999999</v>
      </c>
      <c r="AI4">
        <v>0.14867860120000001</v>
      </c>
      <c r="AJ4">
        <v>0.1481748373</v>
      </c>
      <c r="AK4">
        <v>0.14770416820000001</v>
      </c>
    </row>
    <row r="5" spans="1:37">
      <c r="A5" t="s">
        <v>338</v>
      </c>
      <c r="B5">
        <v>0.55400000000000005</v>
      </c>
      <c r="C5">
        <v>0.5543351259</v>
      </c>
      <c r="D5">
        <v>0.55421796590000005</v>
      </c>
      <c r="E5">
        <v>0.55031878320000005</v>
      </c>
      <c r="F5">
        <v>0.54319054190000005</v>
      </c>
      <c r="G5">
        <v>0.53494423420000003</v>
      </c>
      <c r="H5">
        <v>0.53003933029999994</v>
      </c>
      <c r="I5">
        <v>0.52849222019999997</v>
      </c>
      <c r="J5">
        <v>0.51765376019999998</v>
      </c>
      <c r="K5">
        <v>0.49704853729999998</v>
      </c>
      <c r="L5">
        <v>0.47647619009999997</v>
      </c>
      <c r="M5">
        <v>0.4537748338</v>
      </c>
      <c r="N5">
        <v>0.4294058208</v>
      </c>
      <c r="O5">
        <v>0.40380164239999999</v>
      </c>
      <c r="P5">
        <v>0.37733070559999998</v>
      </c>
      <c r="Q5">
        <v>0.35042422709999999</v>
      </c>
      <c r="R5">
        <v>0.32175110280000002</v>
      </c>
      <c r="S5">
        <v>0.29091911729999997</v>
      </c>
      <c r="T5">
        <v>0.25800937159999998</v>
      </c>
      <c r="U5">
        <v>0.2232035211</v>
      </c>
      <c r="V5">
        <v>0.18676610120000001</v>
      </c>
      <c r="W5">
        <v>0.1490114407</v>
      </c>
      <c r="X5">
        <v>0.11026746229999999</v>
      </c>
      <c r="Y5">
        <v>7.0851724899999996E-2</v>
      </c>
      <c r="Z5">
        <v>3.10497853E-2</v>
      </c>
      <c r="AA5">
        <v>-8.9033520300000005E-3</v>
      </c>
      <c r="AB5">
        <v>-4.8677120800000001E-2</v>
      </c>
      <c r="AC5">
        <v>-8.7830233899999999E-2</v>
      </c>
      <c r="AD5">
        <v>-0.12608931540000001</v>
      </c>
      <c r="AE5">
        <v>-0.16328817130000001</v>
      </c>
      <c r="AF5">
        <v>-0.19932282379999999</v>
      </c>
      <c r="AG5">
        <v>-0.23414660649999999</v>
      </c>
      <c r="AH5">
        <v>-0.26775074300000001</v>
      </c>
      <c r="AI5">
        <v>-0.30012754219999999</v>
      </c>
      <c r="AJ5">
        <v>-0.33127002989999998</v>
      </c>
      <c r="AK5">
        <v>-0.36117319060000003</v>
      </c>
    </row>
    <row r="6" spans="1:37">
      <c r="A6" t="s">
        <v>339</v>
      </c>
      <c r="B6">
        <v>-5.2271882800000004E-3</v>
      </c>
      <c r="C6">
        <v>-3.98491356E-3</v>
      </c>
      <c r="D6">
        <v>-3.90005443E-3</v>
      </c>
      <c r="E6">
        <v>-6.3851880799999997E-3</v>
      </c>
      <c r="F6">
        <v>-9.1362153900000007E-3</v>
      </c>
      <c r="G6">
        <v>-8.7754571999999996E-3</v>
      </c>
      <c r="H6">
        <v>-1.0049128900000001E-2</v>
      </c>
      <c r="I6">
        <v>-1.25783309E-2</v>
      </c>
      <c r="J6">
        <v>-6.82161468E-3</v>
      </c>
      <c r="K6">
        <v>1.3232766500000001E-4</v>
      </c>
      <c r="L6">
        <v>-4.9313917700000002E-4</v>
      </c>
      <c r="M6">
        <v>-7.4514899700000006E-5</v>
      </c>
      <c r="N6">
        <v>1.34412263E-3</v>
      </c>
      <c r="O6">
        <v>3.3953183000000001E-3</v>
      </c>
      <c r="P6">
        <v>5.62741743E-3</v>
      </c>
      <c r="Q6">
        <v>7.6193750200000002E-3</v>
      </c>
      <c r="R6">
        <v>1.09533219E-2</v>
      </c>
      <c r="S6">
        <v>1.42872174E-2</v>
      </c>
      <c r="T6">
        <v>1.7656203799999999E-2</v>
      </c>
      <c r="U6">
        <v>2.1063853399999999E-2</v>
      </c>
      <c r="V6">
        <v>2.4443389699999998E-2</v>
      </c>
      <c r="W6">
        <v>2.77104645E-2</v>
      </c>
      <c r="X6">
        <v>3.0798038999999999E-2</v>
      </c>
      <c r="Y6">
        <v>3.3644238700000002E-2</v>
      </c>
      <c r="Z6">
        <v>3.6201650699999997E-2</v>
      </c>
      <c r="AA6">
        <v>3.8439964700000002E-2</v>
      </c>
      <c r="AB6">
        <v>4.0190303199999999E-2</v>
      </c>
      <c r="AC6">
        <v>4.1359237700000002E-2</v>
      </c>
      <c r="AD6">
        <v>4.2113568699999999E-2</v>
      </c>
      <c r="AE6">
        <v>4.2564594499999997E-2</v>
      </c>
      <c r="AF6">
        <v>4.2788348599999998E-2</v>
      </c>
      <c r="AG6">
        <v>4.2852060099999999E-2</v>
      </c>
      <c r="AH6">
        <v>4.2803702800000003E-2</v>
      </c>
      <c r="AI6">
        <v>4.2664880000000002E-2</v>
      </c>
      <c r="AJ6">
        <v>4.2455148200000001E-2</v>
      </c>
      <c r="AK6">
        <v>4.2192852000000003E-2</v>
      </c>
    </row>
    <row r="7" spans="1:37">
      <c r="A7" t="s">
        <v>356</v>
      </c>
      <c r="B7">
        <v>-0.1086222634</v>
      </c>
      <c r="C7">
        <v>-0.1103421036</v>
      </c>
      <c r="D7">
        <v>-0.11112612569999999</v>
      </c>
      <c r="E7">
        <v>-0.1076016627</v>
      </c>
      <c r="F7">
        <v>-0.1030865005</v>
      </c>
      <c r="G7">
        <v>-0.101648323</v>
      </c>
      <c r="H7">
        <v>-0.1070615555</v>
      </c>
      <c r="I7">
        <v>-0.11433575360000001</v>
      </c>
      <c r="J7">
        <v>-0.11678377970000001</v>
      </c>
      <c r="K7">
        <v>-0.1143307365</v>
      </c>
      <c r="L7">
        <v>-0.1097351667</v>
      </c>
      <c r="M7">
        <v>-0.10374024749999999</v>
      </c>
      <c r="N7">
        <v>-9.8649437300000004E-2</v>
      </c>
      <c r="O7">
        <v>-9.5801497900000004E-2</v>
      </c>
      <c r="P7">
        <v>-9.5634311900000005E-2</v>
      </c>
      <c r="Q7">
        <v>-9.8020748099999999E-2</v>
      </c>
      <c r="R7">
        <v>-9.7143172299999997E-2</v>
      </c>
      <c r="S7">
        <v>-9.4266833199999997E-2</v>
      </c>
      <c r="T7">
        <v>-9.1078759999999995E-2</v>
      </c>
      <c r="U7">
        <v>-8.82459575E-2</v>
      </c>
      <c r="V7">
        <v>-8.5944481700000006E-2</v>
      </c>
      <c r="W7">
        <v>-8.4160907199999996E-2</v>
      </c>
      <c r="X7">
        <v>-8.2827465399999994E-2</v>
      </c>
      <c r="Y7">
        <v>-8.18725124E-2</v>
      </c>
      <c r="Z7">
        <v>-8.1236401099999994E-2</v>
      </c>
      <c r="AA7">
        <v>-8.0874705800000002E-2</v>
      </c>
      <c r="AB7">
        <v>-8.0515038299999994E-2</v>
      </c>
      <c r="AC7">
        <v>-7.9954202000000002E-2</v>
      </c>
      <c r="AD7">
        <v>-7.9335235899999995E-2</v>
      </c>
      <c r="AE7">
        <v>-7.8723420899999993E-2</v>
      </c>
      <c r="AF7">
        <v>-7.8137977400000003E-2</v>
      </c>
      <c r="AG7">
        <v>-7.7582730899999994E-2</v>
      </c>
      <c r="AH7">
        <v>-7.70591625E-2</v>
      </c>
      <c r="AI7">
        <v>-7.6563724700000002E-2</v>
      </c>
      <c r="AJ7">
        <v>-7.6089131899999995E-2</v>
      </c>
      <c r="AK7">
        <v>-7.5627518899999996E-2</v>
      </c>
    </row>
    <row r="8" spans="1:37">
      <c r="A8" t="s">
        <v>340</v>
      </c>
      <c r="B8">
        <v>23895.68173</v>
      </c>
      <c r="C8">
        <v>24338.60715</v>
      </c>
      <c r="D8">
        <v>24740.977080000001</v>
      </c>
      <c r="E8">
        <v>25335.44989</v>
      </c>
      <c r="F8">
        <v>26229.82532</v>
      </c>
      <c r="G8">
        <v>27316.607769999999</v>
      </c>
      <c r="H8">
        <v>28008.501690000001</v>
      </c>
      <c r="I8">
        <v>28354.959859999999</v>
      </c>
      <c r="J8">
        <v>27947.32548</v>
      </c>
      <c r="K8">
        <v>27263.482120000001</v>
      </c>
      <c r="L8">
        <v>26938.434290000001</v>
      </c>
      <c r="M8">
        <v>27151.474880000002</v>
      </c>
      <c r="N8">
        <v>27969.846570000002</v>
      </c>
      <c r="O8">
        <v>29432.706259999999</v>
      </c>
      <c r="P8">
        <v>31533.72278</v>
      </c>
      <c r="Q8">
        <v>34167.940849999999</v>
      </c>
      <c r="R8">
        <v>35408.18619</v>
      </c>
      <c r="S8">
        <v>36507.376819999998</v>
      </c>
      <c r="T8">
        <v>37747.599990000002</v>
      </c>
      <c r="U8">
        <v>39199.693979999996</v>
      </c>
      <c r="V8">
        <v>40860.664259999998</v>
      </c>
      <c r="W8">
        <v>42698.383020000001</v>
      </c>
      <c r="X8">
        <v>44666.836210000001</v>
      </c>
      <c r="Y8">
        <v>46711.292229999999</v>
      </c>
      <c r="Z8">
        <v>48769.25877</v>
      </c>
      <c r="AA8">
        <v>50770.34158</v>
      </c>
      <c r="AB8">
        <v>52674.983139999997</v>
      </c>
      <c r="AC8">
        <v>54485.831969999999</v>
      </c>
      <c r="AD8">
        <v>56204.249629999998</v>
      </c>
      <c r="AE8">
        <v>57833.902560000002</v>
      </c>
      <c r="AF8">
        <v>59381.597220000003</v>
      </c>
      <c r="AG8">
        <v>60856.613830000002</v>
      </c>
      <c r="AH8">
        <v>62270.822569999997</v>
      </c>
      <c r="AI8">
        <v>63639.489450000001</v>
      </c>
      <c r="AJ8">
        <v>64980.902979999999</v>
      </c>
      <c r="AK8">
        <v>66316.237479999996</v>
      </c>
    </row>
    <row r="9" spans="1:37">
      <c r="A9" t="s">
        <v>341</v>
      </c>
      <c r="B9">
        <v>-1.08396732E-2</v>
      </c>
      <c r="C9">
        <v>-9.7261503199999998E-3</v>
      </c>
      <c r="D9">
        <v>-8.5565545499999996E-3</v>
      </c>
      <c r="E9">
        <v>-7.36964439E-3</v>
      </c>
      <c r="F9">
        <v>-6.2180499700000003E-3</v>
      </c>
      <c r="G9">
        <v>-5.1410245299999997E-3</v>
      </c>
      <c r="H9">
        <v>-7.6433793799999998E-3</v>
      </c>
      <c r="I9">
        <v>-1.2333155700000001E-2</v>
      </c>
      <c r="J9">
        <v>-7.8046607500000002E-3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447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448</v>
      </c>
      <c r="B14">
        <v>84688.9</v>
      </c>
      <c r="C14">
        <v>85888.328720000005</v>
      </c>
      <c r="D14">
        <v>87096.993780000004</v>
      </c>
      <c r="E14">
        <v>89503.250079999998</v>
      </c>
      <c r="F14">
        <v>93034.496639999998</v>
      </c>
      <c r="G14">
        <v>96773.007410000006</v>
      </c>
      <c r="H14">
        <v>100737.4088</v>
      </c>
      <c r="I14">
        <v>104839.7056</v>
      </c>
      <c r="J14">
        <v>108914.3762</v>
      </c>
      <c r="K14">
        <v>112935.8726</v>
      </c>
      <c r="L14">
        <v>117411.1942</v>
      </c>
      <c r="M14">
        <v>122341.8437</v>
      </c>
      <c r="N14">
        <v>127726.82799999999</v>
      </c>
      <c r="O14">
        <v>133559.34650000001</v>
      </c>
      <c r="P14">
        <v>139843.60079999999</v>
      </c>
      <c r="Q14">
        <v>146591.2303</v>
      </c>
      <c r="R14">
        <v>154115.07620000001</v>
      </c>
      <c r="S14">
        <v>162529.29939999999</v>
      </c>
      <c r="T14">
        <v>171807.226</v>
      </c>
      <c r="U14">
        <v>181913.39989999999</v>
      </c>
      <c r="V14">
        <v>192803.1796</v>
      </c>
      <c r="W14">
        <v>204419.67139999999</v>
      </c>
      <c r="X14">
        <v>216688.71470000001</v>
      </c>
      <c r="Y14">
        <v>229513.97150000001</v>
      </c>
      <c r="Z14">
        <v>242772.8475</v>
      </c>
      <c r="AA14">
        <v>256313.37669999999</v>
      </c>
      <c r="AB14">
        <v>270193.52340000001</v>
      </c>
      <c r="AC14">
        <v>284608.12319999997</v>
      </c>
      <c r="AD14">
        <v>299589.91269999999</v>
      </c>
      <c r="AE14">
        <v>315175.83250000002</v>
      </c>
      <c r="AF14">
        <v>331407.3235</v>
      </c>
      <c r="AG14">
        <v>348330.4964</v>
      </c>
      <c r="AH14">
        <v>365996.45280000003</v>
      </c>
      <c r="AI14">
        <v>384461.82030000002</v>
      </c>
      <c r="AJ14">
        <v>403789.32559999998</v>
      </c>
      <c r="AK14">
        <v>424048.44260000001</v>
      </c>
    </row>
    <row r="15" spans="1:37">
      <c r="A15" t="s">
        <v>449</v>
      </c>
      <c r="B15">
        <v>1</v>
      </c>
      <c r="C15">
        <v>1.041916844</v>
      </c>
      <c r="D15">
        <v>1.0863394319999999</v>
      </c>
      <c r="E15">
        <v>1.131508556</v>
      </c>
      <c r="F15">
        <v>1.1784385740000001</v>
      </c>
      <c r="G15">
        <v>1.22839717</v>
      </c>
      <c r="H15">
        <v>1.284960842</v>
      </c>
      <c r="I15">
        <v>1.3444302379999999</v>
      </c>
      <c r="J15">
        <v>1.4154654209999999</v>
      </c>
      <c r="K15">
        <v>1.499940193</v>
      </c>
      <c r="L15">
        <v>1.585037067</v>
      </c>
      <c r="M15">
        <v>1.6744863459999999</v>
      </c>
      <c r="N15">
        <v>1.767499959</v>
      </c>
      <c r="O15">
        <v>1.863136259</v>
      </c>
      <c r="P15">
        <v>1.9608841299999999</v>
      </c>
      <c r="Q15">
        <v>2.0612916229999998</v>
      </c>
      <c r="R15">
        <v>2.1588691770000001</v>
      </c>
      <c r="S15">
        <v>2.2562674559999998</v>
      </c>
      <c r="T15">
        <v>2.3556913979999998</v>
      </c>
      <c r="U15">
        <v>2.458362417</v>
      </c>
      <c r="V15">
        <v>2.5650043280000001</v>
      </c>
      <c r="W15">
        <v>2.676131067</v>
      </c>
      <c r="X15">
        <v>2.7921193419999999</v>
      </c>
      <c r="Y15">
        <v>2.9132817989999999</v>
      </c>
      <c r="Z15">
        <v>3.0398915529999999</v>
      </c>
      <c r="AA15">
        <v>3.1721848810000002</v>
      </c>
      <c r="AB15">
        <v>3.309934046</v>
      </c>
      <c r="AC15">
        <v>3.4525703839999999</v>
      </c>
      <c r="AD15">
        <v>3.5998507599999998</v>
      </c>
      <c r="AE15">
        <v>3.7517216169999998</v>
      </c>
      <c r="AF15">
        <v>3.908235404</v>
      </c>
      <c r="AG15">
        <v>4.0694130550000001</v>
      </c>
      <c r="AH15">
        <v>4.2352397240000004</v>
      </c>
      <c r="AI15">
        <v>4.4057783199999996</v>
      </c>
      <c r="AJ15">
        <v>4.5811505280000002</v>
      </c>
      <c r="AK15">
        <v>4.7615222660000001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450</v>
      </c>
      <c r="B17">
        <v>5285.7500440000003</v>
      </c>
      <c r="C17">
        <v>5293.4853899999998</v>
      </c>
      <c r="D17">
        <v>5277.6542060000002</v>
      </c>
      <c r="E17">
        <v>5299.6476629999997</v>
      </c>
      <c r="F17">
        <v>5405.3688700000002</v>
      </c>
      <c r="G17">
        <v>5595.4104799999996</v>
      </c>
      <c r="H17">
        <v>5429.5203090000005</v>
      </c>
      <c r="I17">
        <v>4954.7060499999998</v>
      </c>
      <c r="J17">
        <v>4201.1075229999997</v>
      </c>
      <c r="K17">
        <v>3683.8265430000001</v>
      </c>
      <c r="L17">
        <v>3455.208682</v>
      </c>
      <c r="M17">
        <v>3507.8097790000002</v>
      </c>
      <c r="N17">
        <v>3840.3758619999999</v>
      </c>
      <c r="O17">
        <v>4468.9725559999997</v>
      </c>
      <c r="P17">
        <v>5398.9227709999996</v>
      </c>
      <c r="Q17">
        <v>6575.5400799999998</v>
      </c>
      <c r="R17">
        <v>7161.8690040000001</v>
      </c>
      <c r="S17">
        <v>7463.580645</v>
      </c>
      <c r="T17">
        <v>7685.2919419999998</v>
      </c>
      <c r="U17">
        <v>7923.2161210000004</v>
      </c>
      <c r="V17">
        <v>8212.8521239999991</v>
      </c>
      <c r="W17">
        <v>8560.0223910000004</v>
      </c>
      <c r="X17">
        <v>8955.2599169999994</v>
      </c>
      <c r="Y17">
        <v>9380.1020970000009</v>
      </c>
      <c r="Z17">
        <v>9809.5432500000006</v>
      </c>
      <c r="AA17">
        <v>10213.16655</v>
      </c>
      <c r="AB17">
        <v>10570.73337</v>
      </c>
      <c r="AC17">
        <v>10881.70341</v>
      </c>
      <c r="AD17">
        <v>11149.599029999999</v>
      </c>
      <c r="AE17">
        <v>11379.45624</v>
      </c>
      <c r="AF17">
        <v>11577.45067</v>
      </c>
      <c r="AG17">
        <v>11750.67103</v>
      </c>
      <c r="AH17">
        <v>11907.44652</v>
      </c>
      <c r="AI17">
        <v>12057.98545</v>
      </c>
      <c r="AJ17">
        <v>12214.28607</v>
      </c>
      <c r="AK17">
        <v>12390.21557</v>
      </c>
    </row>
    <row r="18" spans="1:37">
      <c r="A18" t="s">
        <v>451</v>
      </c>
      <c r="B18">
        <v>18609.931690000001</v>
      </c>
      <c r="C18">
        <v>19045.121760000002</v>
      </c>
      <c r="D18">
        <v>19463.32287</v>
      </c>
      <c r="E18">
        <v>20035.802220000001</v>
      </c>
      <c r="F18">
        <v>20824.456450000001</v>
      </c>
      <c r="G18">
        <v>21721.19729</v>
      </c>
      <c r="H18">
        <v>22578.981390000001</v>
      </c>
      <c r="I18">
        <v>23400.253809999998</v>
      </c>
      <c r="J18">
        <v>23746.217949999998</v>
      </c>
      <c r="K18">
        <v>23579.655579999999</v>
      </c>
      <c r="L18">
        <v>23483.225610000001</v>
      </c>
      <c r="M18">
        <v>23643.665110000002</v>
      </c>
      <c r="N18">
        <v>24129.470710000001</v>
      </c>
      <c r="O18">
        <v>24963.733700000001</v>
      </c>
      <c r="P18">
        <v>26134.800009999999</v>
      </c>
      <c r="Q18">
        <v>27592.40077</v>
      </c>
      <c r="R18">
        <v>28246.317190000002</v>
      </c>
      <c r="S18">
        <v>29043.796180000001</v>
      </c>
      <c r="T18">
        <v>30062.30805</v>
      </c>
      <c r="U18">
        <v>31276.477859999999</v>
      </c>
      <c r="V18">
        <v>32647.812129999998</v>
      </c>
      <c r="W18">
        <v>34138.360630000003</v>
      </c>
      <c r="X18">
        <v>35711.576300000001</v>
      </c>
      <c r="Y18">
        <v>37331.190139999999</v>
      </c>
      <c r="Z18">
        <v>38959.715519999998</v>
      </c>
      <c r="AA18">
        <v>40557.175029999999</v>
      </c>
      <c r="AB18">
        <v>42104.249759999999</v>
      </c>
      <c r="AC18">
        <v>43604.128559999997</v>
      </c>
      <c r="AD18">
        <v>45054.650600000001</v>
      </c>
      <c r="AE18">
        <v>46454.446329999999</v>
      </c>
      <c r="AF18">
        <v>47804.146549999998</v>
      </c>
      <c r="AG18">
        <v>49105.942799999997</v>
      </c>
      <c r="AH18">
        <v>50363.376049999999</v>
      </c>
      <c r="AI18">
        <v>51581.504000000001</v>
      </c>
      <c r="AJ18">
        <v>52766.616909999997</v>
      </c>
      <c r="AK18">
        <v>53926.0219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-9.1457395414096653E-3</v>
      </c>
      <c r="J19">
        <v>-3.826501452675944E-3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-0.39757017477283879</v>
      </c>
      <c r="I20">
        <v>-0.45967882719473574</v>
      </c>
      <c r="J20">
        <v>-0.14459763487314364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-4.1031463712591483E-2</v>
      </c>
      <c r="I21">
        <v>-7.1018247580827754E-2</v>
      </c>
      <c r="J21">
        <v>-4.0303739588821448E-2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-0.109041599658972</v>
      </c>
      <c r="J22">
        <v>-0.15113266800337002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-6.1141267983879158E-11</v>
      </c>
      <c r="J23">
        <v>-1.5319834643066076E-11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-2.2133697693179862E-2</v>
      </c>
      <c r="I24">
        <v>-2.130275927436865E-2</v>
      </c>
      <c r="J24">
        <v>-5.606910326899096E-3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402</v>
      </c>
      <c r="B27">
        <v>-38.416983036519547</v>
      </c>
      <c r="C27">
        <v>-34.322539113101762</v>
      </c>
      <c r="D27">
        <v>-30.12209970567503</v>
      </c>
      <c r="E27">
        <v>-26.034948173515108</v>
      </c>
      <c r="F27">
        <v>-22.054784657685897</v>
      </c>
      <c r="G27">
        <v>-18.212817972334996</v>
      </c>
      <c r="H27">
        <v>-27.490732697474421</v>
      </c>
      <c r="I27">
        <v>-45.600643382711603</v>
      </c>
      <c r="J27">
        <v>-30.415781919711414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452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-1.6810597800000001E-4</v>
      </c>
      <c r="I30">
        <v>-1.9081907E-4</v>
      </c>
      <c r="J30">
        <v>-6.8152566299999997E-5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>
      <c r="A31" t="s">
        <v>345</v>
      </c>
      <c r="B31">
        <v>-7.08475373E-4</v>
      </c>
      <c r="C31">
        <v>-1.78429923E-3</v>
      </c>
      <c r="D31">
        <v>-2.7580525599999999E-3</v>
      </c>
      <c r="E31">
        <v>-3.6217141199999998E-3</v>
      </c>
      <c r="F31">
        <v>-4.3788477700000003E-3</v>
      </c>
      <c r="G31">
        <v>-5.0556162099999998E-3</v>
      </c>
      <c r="H31">
        <v>-6.1326416200000004E-3</v>
      </c>
      <c r="I31">
        <v>-6.3569755700000003E-3</v>
      </c>
      <c r="J31">
        <v>-1.6738434500000001E-3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>
      <c r="A32" t="s">
        <v>346</v>
      </c>
      <c r="B32">
        <v>-3.88126425E-3</v>
      </c>
      <c r="C32">
        <v>-3.0559331400000001E-3</v>
      </c>
      <c r="D32">
        <v>-2.24569136E-3</v>
      </c>
      <c r="E32">
        <v>-1.46698611E-3</v>
      </c>
      <c r="F32">
        <v>-7.4437159399999998E-4</v>
      </c>
      <c r="G32">
        <v>-8.5247228300000004E-5</v>
      </c>
      <c r="H32">
        <v>-1.34258611E-3</v>
      </c>
      <c r="I32">
        <v>-2.3191965599999999E-3</v>
      </c>
      <c r="J32">
        <v>-1.2991780699999999E-3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>
      <c r="A33" t="s">
        <v>347</v>
      </c>
      <c r="B33">
        <v>-6.2499335800000003E-3</v>
      </c>
      <c r="C33">
        <v>-4.8859179499999997E-3</v>
      </c>
      <c r="D33">
        <v>-3.5528106300000001E-3</v>
      </c>
      <c r="E33">
        <v>-2.2809441499999999E-3</v>
      </c>
      <c r="F33">
        <v>-1.0948306E-3</v>
      </c>
      <c r="G33">
        <v>-1.61084506E-7</v>
      </c>
      <c r="H33">
        <v>-4.5677583399999997E-8</v>
      </c>
      <c r="I33">
        <v>-3.46616451E-3</v>
      </c>
      <c r="J33">
        <v>-4.7634866699999999E-3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 t="s">
        <v>368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372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373</v>
      </c>
      <c r="B39">
        <v>-2.73985583E-7</v>
      </c>
      <c r="C39">
        <v>-2.75757074E-7</v>
      </c>
      <c r="D39">
        <v>-2.7648926599999999E-7</v>
      </c>
      <c r="E39">
        <v>-2.8031152200000002E-7</v>
      </c>
      <c r="F39">
        <v>-2.8901560300000001E-7</v>
      </c>
      <c r="G39">
        <v>-3.01662155E-7</v>
      </c>
      <c r="H39">
        <v>-16.82377408</v>
      </c>
      <c r="I39">
        <v>-19.716158660000001</v>
      </c>
      <c r="J39">
        <v>-7.2788982420000004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>
      <c r="A40" t="s">
        <v>374</v>
      </c>
      <c r="B40">
        <v>-60</v>
      </c>
      <c r="C40">
        <v>-153.26965870000001</v>
      </c>
      <c r="D40">
        <v>-240.37665530000001</v>
      </c>
      <c r="E40">
        <v>-324.38653040000003</v>
      </c>
      <c r="F40">
        <v>-407.66909629999998</v>
      </c>
      <c r="G40">
        <v>-489.67102249999999</v>
      </c>
      <c r="H40">
        <v>-613.74484180000002</v>
      </c>
      <c r="I40">
        <v>-656.82711129999996</v>
      </c>
      <c r="J40">
        <v>-178.77149499999999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>
      <c r="A41" t="s">
        <v>375</v>
      </c>
      <c r="B41">
        <v>-328.7</v>
      </c>
      <c r="C41">
        <v>-262.50183950000002</v>
      </c>
      <c r="D41">
        <v>-195.72207779999999</v>
      </c>
      <c r="E41">
        <v>-131.393732</v>
      </c>
      <c r="F41">
        <v>-69.300718119999999</v>
      </c>
      <c r="G41">
        <v>-8.2567773550000005</v>
      </c>
      <c r="H41">
        <v>-134.36384369999999</v>
      </c>
      <c r="I41">
        <v>-239.6282885</v>
      </c>
      <c r="J41">
        <v>-138.75610929999999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>
      <c r="A42" t="s">
        <v>376</v>
      </c>
      <c r="B42">
        <v>-529.29999999999995</v>
      </c>
      <c r="C42">
        <v>-419.69584750000001</v>
      </c>
      <c r="D42">
        <v>-309.6433869</v>
      </c>
      <c r="E42">
        <v>-204.29761590000001</v>
      </c>
      <c r="F42">
        <v>-101.92832110000001</v>
      </c>
      <c r="G42">
        <v>-1.56021366E-2</v>
      </c>
      <c r="H42">
        <v>-4.5713385699999998E-3</v>
      </c>
      <c r="I42">
        <v>-358.13741959999999</v>
      </c>
      <c r="J42">
        <v>-508.75464590000001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baseColWidth="10" defaultColWidth="11.453125" defaultRowHeight="14.5"/>
  <cols>
    <col min="1" max="1" width="19" customWidth="1"/>
  </cols>
  <sheetData>
    <row r="1" spans="1:37" s="14" customFormat="1">
      <c r="A1" s="14" t="s">
        <v>381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321</v>
      </c>
      <c r="B2">
        <v>1.9080010000964043E-2</v>
      </c>
      <c r="C2">
        <v>1.4162761825930126E-2</v>
      </c>
      <c r="D2">
        <v>1.4072518094283781E-2</v>
      </c>
      <c r="E2">
        <v>2.762731749476921E-2</v>
      </c>
      <c r="F2">
        <v>3.9453836110350027E-2</v>
      </c>
      <c r="G2">
        <v>4.0184134971636309E-2</v>
      </c>
      <c r="H2">
        <v>4.1041237596069369E-2</v>
      </c>
      <c r="I2">
        <v>4.1875757832734894E-2</v>
      </c>
      <c r="J2">
        <v>4.26994637410536E-2</v>
      </c>
      <c r="K2">
        <v>4.3500745908449545E-2</v>
      </c>
      <c r="L2">
        <v>4.4264821722141967E-2</v>
      </c>
      <c r="M2">
        <v>4.4996418566697338E-2</v>
      </c>
      <c r="N2">
        <v>4.5729153697064318E-2</v>
      </c>
      <c r="O2">
        <v>4.6472475521640577E-2</v>
      </c>
      <c r="P2">
        <v>4.7248886941833268E-2</v>
      </c>
      <c r="Q2">
        <v>4.8092875220024478E-2</v>
      </c>
      <c r="R2">
        <v>5.1067721571822267E-2</v>
      </c>
      <c r="S2">
        <v>5.411231732487054E-2</v>
      </c>
      <c r="T2">
        <v>5.6414616944954199E-2</v>
      </c>
      <c r="U2">
        <v>5.8053077967963329E-2</v>
      </c>
      <c r="V2">
        <v>5.9064817926928193E-2</v>
      </c>
      <c r="W2">
        <v>5.9472875120578417E-2</v>
      </c>
      <c r="X2">
        <v>5.9288403250156607E-2</v>
      </c>
      <c r="Y2">
        <v>5.8515925046310091E-2</v>
      </c>
      <c r="Z2">
        <v>5.7158232812915211E-2</v>
      </c>
      <c r="AA2">
        <v>5.5218846907565178E-2</v>
      </c>
      <c r="AB2">
        <v>5.3642065586333665E-2</v>
      </c>
      <c r="AC2">
        <v>5.2868283473059163E-2</v>
      </c>
      <c r="AD2">
        <v>5.2176052655801275E-2</v>
      </c>
      <c r="AE2">
        <v>5.1567727791825613E-2</v>
      </c>
      <c r="AF2">
        <v>5.104492945407002E-2</v>
      </c>
      <c r="AG2">
        <v>5.0608192210722436E-2</v>
      </c>
      <c r="AH2">
        <v>5.0257302725461361E-2</v>
      </c>
      <c r="AI2">
        <v>4.9991814065983631E-2</v>
      </c>
      <c r="AJ2">
        <v>4.9811223337631994E-2</v>
      </c>
      <c r="AK2">
        <v>4.9714953419822461E-2</v>
      </c>
    </row>
    <row r="3" spans="1:37">
      <c r="A3" t="s">
        <v>322</v>
      </c>
      <c r="B3">
        <v>4.0000000000000036E-2</v>
      </c>
      <c r="C3">
        <v>4.1916843999999953E-2</v>
      </c>
      <c r="D3">
        <v>4.2635444715010351E-2</v>
      </c>
      <c r="E3">
        <v>4.1579199529599764E-2</v>
      </c>
      <c r="F3">
        <v>4.1475619208662939E-2</v>
      </c>
      <c r="G3">
        <v>4.2393890612749008E-2</v>
      </c>
      <c r="H3">
        <v>4.1200265871664365E-2</v>
      </c>
      <c r="I3">
        <v>4.1507876740609406E-2</v>
      </c>
      <c r="J3">
        <v>4.2015051878259602E-2</v>
      </c>
      <c r="K3">
        <v>4.6804824820089186E-2</v>
      </c>
      <c r="L3">
        <v>5.0841239445486019E-2</v>
      </c>
      <c r="M3">
        <v>5.1815801717738363E-2</v>
      </c>
      <c r="N3">
        <v>5.1526017397732993E-2</v>
      </c>
      <c r="O3">
        <v>5.0536630585834352E-2</v>
      </c>
      <c r="P3">
        <v>4.9273347694506642E-2</v>
      </c>
      <c r="Q3">
        <v>4.8690505228606185E-2</v>
      </c>
      <c r="R3">
        <v>4.5811576852345492E-2</v>
      </c>
      <c r="S3">
        <v>4.3860563494040328E-2</v>
      </c>
      <c r="T3">
        <v>4.308975452717978E-2</v>
      </c>
      <c r="U3">
        <v>4.2883298042943885E-2</v>
      </c>
      <c r="V3">
        <v>4.2941418301528644E-2</v>
      </c>
      <c r="W3">
        <v>4.3136043531719848E-2</v>
      </c>
      <c r="X3">
        <v>4.3389848430121836E-2</v>
      </c>
      <c r="Y3">
        <v>4.3664991739897019E-2</v>
      </c>
      <c r="Z3">
        <v>4.3937681194716305E-2</v>
      </c>
      <c r="AA3">
        <v>4.4188268044165202E-2</v>
      </c>
      <c r="AB3">
        <v>4.4261217264726316E-2</v>
      </c>
      <c r="AC3">
        <v>4.4069493517966407E-2</v>
      </c>
      <c r="AD3">
        <v>4.3743855375528939E-2</v>
      </c>
      <c r="AE3">
        <v>4.3354262478606964E-2</v>
      </c>
      <c r="AF3">
        <v>4.2937360296162463E-2</v>
      </c>
      <c r="AG3">
        <v>4.2488965382587951E-2</v>
      </c>
      <c r="AH3">
        <v>4.2005608145434747E-2</v>
      </c>
      <c r="AI3">
        <v>4.1512123170830195E-2</v>
      </c>
      <c r="AJ3">
        <v>4.1024830361795939E-2</v>
      </c>
      <c r="AK3">
        <v>4.0554086442716075E-2</v>
      </c>
    </row>
    <row r="4" spans="1:37">
      <c r="A4" t="s">
        <v>323</v>
      </c>
      <c r="B4">
        <v>0.15160094199999999</v>
      </c>
      <c r="C4">
        <v>0.15041882810000001</v>
      </c>
      <c r="D4">
        <v>0.14952242530000001</v>
      </c>
      <c r="E4">
        <v>0.14947340589999999</v>
      </c>
      <c r="F4">
        <v>0.1507258195</v>
      </c>
      <c r="G4">
        <v>0.14994156080000001</v>
      </c>
      <c r="H4">
        <v>0.14716777589999999</v>
      </c>
      <c r="I4">
        <v>0.1456925932</v>
      </c>
      <c r="J4">
        <v>0.1447865904</v>
      </c>
      <c r="K4">
        <v>0.14389158590000001</v>
      </c>
      <c r="L4">
        <v>0.14302097229999999</v>
      </c>
      <c r="M4">
        <v>0.1424128704</v>
      </c>
      <c r="N4">
        <v>0.1422372375</v>
      </c>
      <c r="O4">
        <v>0.14261576989999999</v>
      </c>
      <c r="P4">
        <v>0.143481516</v>
      </c>
      <c r="Q4">
        <v>0.1446627597</v>
      </c>
      <c r="R4">
        <v>0.14581180560000001</v>
      </c>
      <c r="S4">
        <v>0.1465637072</v>
      </c>
      <c r="T4">
        <v>0.1469069982</v>
      </c>
      <c r="U4">
        <v>0.1469241181</v>
      </c>
      <c r="V4">
        <v>0.146726789</v>
      </c>
      <c r="W4">
        <v>0.14639483880000001</v>
      </c>
      <c r="X4">
        <v>0.14595358289999999</v>
      </c>
      <c r="Y4">
        <v>0.14544935070000001</v>
      </c>
      <c r="Z4">
        <v>0.14492970250000001</v>
      </c>
      <c r="AA4">
        <v>0.14443482199999999</v>
      </c>
      <c r="AB4">
        <v>0.14400908239999999</v>
      </c>
      <c r="AC4">
        <v>0.1437000004</v>
      </c>
      <c r="AD4">
        <v>0.14350570330000001</v>
      </c>
      <c r="AE4">
        <v>0.14341071320000001</v>
      </c>
      <c r="AF4">
        <v>0.14339556140000001</v>
      </c>
      <c r="AG4">
        <v>0.1434055202</v>
      </c>
      <c r="AH4">
        <v>0.1434087828</v>
      </c>
      <c r="AI4">
        <v>0.1434246844</v>
      </c>
      <c r="AJ4">
        <v>0.1434554646</v>
      </c>
      <c r="AK4">
        <v>0.14349782599999999</v>
      </c>
    </row>
    <row r="5" spans="1:37">
      <c r="A5" t="s">
        <v>324</v>
      </c>
      <c r="B5">
        <v>0.55400000000000005</v>
      </c>
      <c r="C5">
        <v>0.5543351259</v>
      </c>
      <c r="D5">
        <v>0.55421796590000005</v>
      </c>
      <c r="E5">
        <v>0.55031878320000005</v>
      </c>
      <c r="F5">
        <v>0.54319054190000005</v>
      </c>
      <c r="G5">
        <v>0.53494423420000003</v>
      </c>
      <c r="H5">
        <v>0.54062769369999997</v>
      </c>
      <c r="I5">
        <v>0.55302759489999997</v>
      </c>
      <c r="J5">
        <v>0.57178731520000003</v>
      </c>
      <c r="K5">
        <v>0.58914721640000001</v>
      </c>
      <c r="L5">
        <v>0.60069339789999998</v>
      </c>
      <c r="M5">
        <v>0.60707141129999997</v>
      </c>
      <c r="N5">
        <v>0.60996007770000005</v>
      </c>
      <c r="O5">
        <v>0.6105362876</v>
      </c>
      <c r="P5">
        <v>0.60998919190000001</v>
      </c>
      <c r="Q5">
        <v>0.60878488890000004</v>
      </c>
      <c r="R5">
        <v>0.60233320729999995</v>
      </c>
      <c r="S5">
        <v>0.59090000129999998</v>
      </c>
      <c r="T5">
        <v>0.57488405450000002</v>
      </c>
      <c r="U5">
        <v>0.55466891780000005</v>
      </c>
      <c r="V5">
        <v>0.53068163479999997</v>
      </c>
      <c r="W5">
        <v>0.50339264660000005</v>
      </c>
      <c r="X5">
        <v>0.47331397400000003</v>
      </c>
      <c r="Y5">
        <v>0.44097935319999998</v>
      </c>
      <c r="Z5">
        <v>0.40692276840000002</v>
      </c>
      <c r="AA5">
        <v>0.37165690670000001</v>
      </c>
      <c r="AB5">
        <v>0.33554553970000001</v>
      </c>
      <c r="AC5">
        <v>0.29894689120000001</v>
      </c>
      <c r="AD5">
        <v>0.26225128510000001</v>
      </c>
      <c r="AE5">
        <v>0.22571433560000001</v>
      </c>
      <c r="AF5">
        <v>0.1895168283</v>
      </c>
      <c r="AG5">
        <v>0.15378865329999999</v>
      </c>
      <c r="AH5">
        <v>0.1186228356</v>
      </c>
      <c r="AI5">
        <v>8.4093319E-2</v>
      </c>
      <c r="AJ5">
        <v>5.02611434E-2</v>
      </c>
      <c r="AK5">
        <v>1.7177073300000002E-2</v>
      </c>
    </row>
    <row r="6" spans="1:37">
      <c r="A6" t="s">
        <v>325</v>
      </c>
      <c r="B6">
        <v>-5.2271882800000004E-3</v>
      </c>
      <c r="C6">
        <v>-3.98491356E-3</v>
      </c>
      <c r="D6">
        <v>-3.90005443E-3</v>
      </c>
      <c r="E6">
        <v>-6.3851880799999997E-3</v>
      </c>
      <c r="F6">
        <v>-9.1362153900000007E-3</v>
      </c>
      <c r="G6">
        <v>-8.7754571999999996E-3</v>
      </c>
      <c r="H6">
        <v>-1.7417452900000002E-2</v>
      </c>
      <c r="I6">
        <v>-2.4358797500000001E-2</v>
      </c>
      <c r="J6">
        <v>-3.1643260100000001E-2</v>
      </c>
      <c r="K6">
        <v>-3.4827289599999998E-2</v>
      </c>
      <c r="L6">
        <v>-3.4509745000000001E-2</v>
      </c>
      <c r="M6">
        <v>-3.3419788499999999E-2</v>
      </c>
      <c r="N6">
        <v>-3.1896469199999999E-2</v>
      </c>
      <c r="O6">
        <v>-3.01081302E-2</v>
      </c>
      <c r="P6">
        <v>-2.8629644900000001E-2</v>
      </c>
      <c r="Q6">
        <v>-2.75326748E-2</v>
      </c>
      <c r="R6">
        <v>-2.2706319499999999E-2</v>
      </c>
      <c r="S6">
        <v>-1.81341213E-2</v>
      </c>
      <c r="T6">
        <v>-1.3715738099999999E-2</v>
      </c>
      <c r="U6">
        <v>-9.3129777400000006E-3</v>
      </c>
      <c r="V6">
        <v>-4.8976899399999999E-3</v>
      </c>
      <c r="W6">
        <v>-5.0426375700000003E-4</v>
      </c>
      <c r="X6">
        <v>3.8143328E-3</v>
      </c>
      <c r="Y6">
        <v>7.9860300999999995E-3</v>
      </c>
      <c r="Z6">
        <v>1.19393546E-2</v>
      </c>
      <c r="AA6">
        <v>1.5613874999999999E-2</v>
      </c>
      <c r="AB6">
        <v>1.8812214300000001E-2</v>
      </c>
      <c r="AC6">
        <v>2.1412519299999998E-2</v>
      </c>
      <c r="AD6">
        <v>2.3554289199999998E-2</v>
      </c>
      <c r="AE6">
        <v>2.53300165E-2</v>
      </c>
      <c r="AF6">
        <v>2.6803574100000001E-2</v>
      </c>
      <c r="AG6">
        <v>2.8034989999999999E-2</v>
      </c>
      <c r="AH6">
        <v>2.9068803599999998E-2</v>
      </c>
      <c r="AI6">
        <v>2.9926371100000002E-2</v>
      </c>
      <c r="AJ6">
        <v>3.06293025E-2</v>
      </c>
      <c r="AK6">
        <v>3.1199412100000001E-2</v>
      </c>
    </row>
    <row r="7" spans="1:37">
      <c r="A7" t="s">
        <v>326</v>
      </c>
      <c r="B7">
        <v>-0.1086222634</v>
      </c>
      <c r="C7">
        <v>-0.1103421036</v>
      </c>
      <c r="D7">
        <v>-0.11112612569999999</v>
      </c>
      <c r="E7">
        <v>-0.1076016627</v>
      </c>
      <c r="F7">
        <v>-0.1030865005</v>
      </c>
      <c r="G7">
        <v>-0.101648323</v>
      </c>
      <c r="H7">
        <v>-0.112284621</v>
      </c>
      <c r="I7">
        <v>-0.1243056359</v>
      </c>
      <c r="J7">
        <v>-0.13736000770000001</v>
      </c>
      <c r="K7">
        <v>-0.14664615449999999</v>
      </c>
      <c r="L7">
        <v>-0.14933350870000001</v>
      </c>
      <c r="M7">
        <v>-0.14666282280000001</v>
      </c>
      <c r="N7">
        <v>-0.14261519889999999</v>
      </c>
      <c r="O7">
        <v>-0.1397661721</v>
      </c>
      <c r="P7">
        <v>-0.1395264578</v>
      </c>
      <c r="Q7">
        <v>-0.141974709</v>
      </c>
      <c r="R7">
        <v>-0.13944958700000001</v>
      </c>
      <c r="S7">
        <v>-0.134225446</v>
      </c>
      <c r="T7">
        <v>-0.12852522329999999</v>
      </c>
      <c r="U7">
        <v>-0.1232236657</v>
      </c>
      <c r="V7">
        <v>-0.1185748761</v>
      </c>
      <c r="W7">
        <v>-0.1145887786</v>
      </c>
      <c r="X7">
        <v>-0.1111977965</v>
      </c>
      <c r="Y7">
        <v>-0.10832029679999999</v>
      </c>
      <c r="Z7">
        <v>-0.10588297050000001</v>
      </c>
      <c r="AA7">
        <v>-0.1038276134</v>
      </c>
      <c r="AB7">
        <v>-0.1018552019</v>
      </c>
      <c r="AC7">
        <v>-9.9748193200000002E-2</v>
      </c>
      <c r="AD7">
        <v>-9.7662553599999993E-2</v>
      </c>
      <c r="AE7">
        <v>-9.5670008599999995E-2</v>
      </c>
      <c r="AF7">
        <v>-9.3792378300000007E-2</v>
      </c>
      <c r="AG7">
        <v>-9.2034189099999997E-2</v>
      </c>
      <c r="AH7">
        <v>-9.0396173199999999E-2</v>
      </c>
      <c r="AI7">
        <v>-8.8872302E-2</v>
      </c>
      <c r="AJ7">
        <v>-8.74516922E-2</v>
      </c>
      <c r="AK7">
        <v>-8.6122280999999995E-2</v>
      </c>
    </row>
    <row r="8" spans="1:37">
      <c r="A8" t="s">
        <v>327</v>
      </c>
      <c r="B8">
        <v>23895.68173</v>
      </c>
      <c r="C8">
        <v>24338.60715</v>
      </c>
      <c r="D8">
        <v>24740.977080000001</v>
      </c>
      <c r="E8">
        <v>25335.44989</v>
      </c>
      <c r="F8">
        <v>26229.82532</v>
      </c>
      <c r="G8">
        <v>27316.607769999999</v>
      </c>
      <c r="H8">
        <v>29106.838</v>
      </c>
      <c r="I8">
        <v>30366.261429999999</v>
      </c>
      <c r="J8">
        <v>31449.832549999999</v>
      </c>
      <c r="K8">
        <v>32366.259730000002</v>
      </c>
      <c r="L8">
        <v>33130.644310000003</v>
      </c>
      <c r="M8">
        <v>34079.388449999999</v>
      </c>
      <c r="N8">
        <v>35556.55517</v>
      </c>
      <c r="O8">
        <v>37740.678079999998</v>
      </c>
      <c r="P8">
        <v>40710.788189999999</v>
      </c>
      <c r="Q8">
        <v>44273.304759999999</v>
      </c>
      <c r="R8">
        <v>45984.788059999999</v>
      </c>
      <c r="S8">
        <v>47391.396189999999</v>
      </c>
      <c r="T8">
        <v>48881.905050000001</v>
      </c>
      <c r="U8">
        <v>50558.101540000003</v>
      </c>
      <c r="V8">
        <v>52421.484219999998</v>
      </c>
      <c r="W8">
        <v>54432.588929999998</v>
      </c>
      <c r="X8">
        <v>56531.826990000001</v>
      </c>
      <c r="Y8">
        <v>58647.580629999997</v>
      </c>
      <c r="Z8">
        <v>60699.169840000002</v>
      </c>
      <c r="AA8">
        <v>62598.607510000002</v>
      </c>
      <c r="AB8">
        <v>64304.436809999999</v>
      </c>
      <c r="AC8">
        <v>65834.834270000007</v>
      </c>
      <c r="AD8">
        <v>67206.478390000004</v>
      </c>
      <c r="AE8">
        <v>68438.233030000003</v>
      </c>
      <c r="AF8">
        <v>69551.257599999997</v>
      </c>
      <c r="AG8">
        <v>70567.650269999998</v>
      </c>
      <c r="AH8">
        <v>71510.30601</v>
      </c>
      <c r="AI8">
        <v>72403.726259999996</v>
      </c>
      <c r="AJ8">
        <v>73273.672160000002</v>
      </c>
      <c r="AK8">
        <v>74147.180349999995</v>
      </c>
    </row>
    <row r="9" spans="1:37">
      <c r="A9" t="s">
        <v>328</v>
      </c>
      <c r="B9">
        <v>-1.08396732E-2</v>
      </c>
      <c r="C9">
        <v>-9.7261503199999998E-3</v>
      </c>
      <c r="D9">
        <v>-8.5565545499999996E-3</v>
      </c>
      <c r="E9">
        <v>-7.36964439E-3</v>
      </c>
      <c r="F9">
        <v>-6.2180499700000003E-3</v>
      </c>
      <c r="G9">
        <v>-5.1410245299999997E-3</v>
      </c>
      <c r="H9">
        <v>-1.54978085E-2</v>
      </c>
      <c r="I9">
        <v>-2.5409813600000001E-2</v>
      </c>
      <c r="J9">
        <v>-3.6223519400000001E-2</v>
      </c>
      <c r="K9">
        <v>-4.1943611300000003E-2</v>
      </c>
      <c r="L9">
        <v>-4.29775108E-2</v>
      </c>
      <c r="M9">
        <v>-4.3028803300000001E-2</v>
      </c>
      <c r="N9">
        <v>-4.2899346400000003E-2</v>
      </c>
      <c r="O9">
        <v>-4.2673666800000003E-2</v>
      </c>
      <c r="P9">
        <v>-4.2675192100000002E-2</v>
      </c>
      <c r="Q9">
        <v>-4.2670274399999999E-2</v>
      </c>
      <c r="R9">
        <v>-3.9861662499999999E-2</v>
      </c>
      <c r="S9">
        <v>-3.7127470199999998E-2</v>
      </c>
      <c r="T9">
        <v>-3.46133655E-2</v>
      </c>
      <c r="U9">
        <v>-3.2305749600000003E-2</v>
      </c>
      <c r="V9">
        <v>-3.0170529799999998E-2</v>
      </c>
      <c r="W9">
        <v>-2.8176862800000001E-2</v>
      </c>
      <c r="X9">
        <v>-2.63014185E-2</v>
      </c>
      <c r="Y9">
        <v>-2.45272258E-2</v>
      </c>
      <c r="Z9">
        <v>-2.2842389000000001E-2</v>
      </c>
      <c r="AA9">
        <v>-2.1239097500000002E-2</v>
      </c>
      <c r="AB9">
        <v>-1.97120808E-2</v>
      </c>
      <c r="AC9">
        <v>-1.8264642099999999E-2</v>
      </c>
      <c r="AD9">
        <v>-1.6905147200000002E-2</v>
      </c>
      <c r="AE9">
        <v>-1.56370022E-2</v>
      </c>
      <c r="AF9">
        <v>-1.44605147E-2</v>
      </c>
      <c r="AG9">
        <v>-1.33742277E-2</v>
      </c>
      <c r="AH9">
        <v>-1.2375287800000001E-2</v>
      </c>
      <c r="AI9">
        <v>-1.14594421E-2</v>
      </c>
      <c r="AJ9">
        <v>-1.0621692199999999E-2</v>
      </c>
      <c r="AK9">
        <v>-9.8567476700000007E-3</v>
      </c>
    </row>
    <row r="10" spans="1:37">
      <c r="A10" t="s">
        <v>329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 t="s">
        <v>330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433</v>
      </c>
      <c r="B12">
        <v>11162.7</v>
      </c>
      <c r="C12">
        <v>11285.479928985218</v>
      </c>
      <c r="D12">
        <v>11407.308789944855</v>
      </c>
      <c r="E12">
        <v>11551.400000000005</v>
      </c>
      <c r="F12">
        <v>11770.879048631108</v>
      </c>
      <c r="G12">
        <v>11980.000000000002</v>
      </c>
      <c r="H12">
        <v>12112.666077942677</v>
      </c>
      <c r="I12">
        <v>12231.921597460443</v>
      </c>
      <c r="J12">
        <v>12340.572678531133</v>
      </c>
      <c r="K12">
        <v>12441.572796400471</v>
      </c>
      <c r="L12">
        <v>12538.000000000002</v>
      </c>
      <c r="M12">
        <v>12628.644100495194</v>
      </c>
      <c r="N12">
        <v>12711.151205467122</v>
      </c>
      <c r="O12">
        <v>12787.011181071741</v>
      </c>
      <c r="P12">
        <v>12857.76551901148</v>
      </c>
      <c r="Q12">
        <v>12924.999999999991</v>
      </c>
      <c r="R12">
        <v>12987.339807683369</v>
      </c>
      <c r="S12">
        <v>13043.583600741978</v>
      </c>
      <c r="T12">
        <v>13095.639361843481</v>
      </c>
      <c r="U12">
        <v>13145.452294799103</v>
      </c>
      <c r="V12">
        <v>13194.999999999993</v>
      </c>
      <c r="W12">
        <v>13245.256873359665</v>
      </c>
      <c r="X12">
        <v>13294.882810161</v>
      </c>
      <c r="Y12">
        <v>13342.390167174399</v>
      </c>
      <c r="Z12">
        <v>13386.270942865531</v>
      </c>
      <c r="AA12">
        <v>13424.999999999995</v>
      </c>
      <c r="AB12">
        <v>13457.692573482454</v>
      </c>
      <c r="AC12">
        <v>13485.300623348387</v>
      </c>
      <c r="AD12">
        <v>13509.056174170144</v>
      </c>
      <c r="AE12">
        <v>13530.204274765883</v>
      </c>
      <c r="AF12">
        <v>13550.000000000007</v>
      </c>
      <c r="AG12">
        <v>13567.99063821655</v>
      </c>
      <c r="AH12">
        <v>13583.321820167159</v>
      </c>
      <c r="AI12">
        <v>13596.655892654555</v>
      </c>
      <c r="AJ12">
        <v>13608.658946862013</v>
      </c>
      <c r="AK12">
        <v>13620</v>
      </c>
    </row>
    <row r="13" spans="1:37">
      <c r="A13" t="s">
        <v>384</v>
      </c>
      <c r="B13">
        <v>6.3E-3</v>
      </c>
      <c r="C13">
        <v>3.1358993400000001E-3</v>
      </c>
      <c r="D13">
        <v>3.2642909899999999E-3</v>
      </c>
      <c r="E13">
        <v>1.4863808100000001E-2</v>
      </c>
      <c r="F13">
        <v>2.0186653200000002E-2</v>
      </c>
      <c r="G13">
        <v>2.2220667199999999E-2</v>
      </c>
      <c r="H13">
        <v>2.9807047499999999E-2</v>
      </c>
      <c r="I13">
        <v>3.1899952199999998E-2</v>
      </c>
      <c r="J13">
        <v>3.37444784E-2</v>
      </c>
      <c r="K13">
        <v>3.5339279899999999E-2</v>
      </c>
      <c r="L13">
        <v>3.6683191400000002E-2</v>
      </c>
      <c r="M13">
        <v>3.8136585100000002E-2</v>
      </c>
      <c r="N13">
        <v>3.9791477800000002E-2</v>
      </c>
      <c r="O13">
        <v>4.1332098400000003E-2</v>
      </c>
      <c r="P13">
        <v>4.2757931700000001E-2</v>
      </c>
      <c r="Q13">
        <v>4.4068499999999997E-2</v>
      </c>
      <c r="R13">
        <v>4.6539746399999998E-2</v>
      </c>
      <c r="S13">
        <v>4.9765381999999997E-2</v>
      </c>
      <c r="T13">
        <v>5.2259430400000001E-2</v>
      </c>
      <c r="U13">
        <v>5.4016636700000002E-2</v>
      </c>
      <c r="V13">
        <v>5.5033293400000002E-2</v>
      </c>
      <c r="W13">
        <v>5.5389613900000002E-2</v>
      </c>
      <c r="X13">
        <v>5.5269793499999997E-2</v>
      </c>
      <c r="Y13">
        <v>5.46840746E-2</v>
      </c>
      <c r="Z13">
        <v>5.3633233099999997E-2</v>
      </c>
      <c r="AA13">
        <v>5.2118659900000003E-2</v>
      </c>
      <c r="AB13">
        <v>5.1027060899999997E-2</v>
      </c>
      <c r="AC13">
        <v>5.0658041000000001E-2</v>
      </c>
      <c r="AD13">
        <v>5.0276565299999999E-2</v>
      </c>
      <c r="AE13">
        <v>4.9882647400000001E-2</v>
      </c>
      <c r="AF13">
        <v>4.9476301399999999E-2</v>
      </c>
      <c r="AG13">
        <v>4.9190218199999997E-2</v>
      </c>
      <c r="AH13">
        <v>4.9055183799999999E-2</v>
      </c>
      <c r="AI13">
        <v>4.8953919399999997E-2</v>
      </c>
      <c r="AJ13">
        <v>4.8886415199999998E-2</v>
      </c>
      <c r="AK13">
        <v>4.8852664699999999E-2</v>
      </c>
    </row>
    <row r="14" spans="1:37">
      <c r="A14" t="s">
        <v>434</v>
      </c>
      <c r="B14">
        <v>84688.9</v>
      </c>
      <c r="C14">
        <v>85888.328720000005</v>
      </c>
      <c r="D14">
        <v>87096.993780000004</v>
      </c>
      <c r="E14">
        <v>89503.250079999998</v>
      </c>
      <c r="F14">
        <v>93034.496639999998</v>
      </c>
      <c r="G14">
        <v>96773.007410000006</v>
      </c>
      <c r="H14">
        <v>100744.6914</v>
      </c>
      <c r="I14">
        <v>104963.45170000001</v>
      </c>
      <c r="J14">
        <v>109445.3348</v>
      </c>
      <c r="K14">
        <v>114206.2885</v>
      </c>
      <c r="L14">
        <v>119261.60950000001</v>
      </c>
      <c r="M14">
        <v>124627.95480000001</v>
      </c>
      <c r="N14">
        <v>130327.0857</v>
      </c>
      <c r="O14">
        <v>136383.70800000001</v>
      </c>
      <c r="P14">
        <v>142827.68640000001</v>
      </c>
      <c r="Q14">
        <v>149696.68049999999</v>
      </c>
      <c r="R14">
        <v>157341.34890000001</v>
      </c>
      <c r="S14">
        <v>165855.45389999999</v>
      </c>
      <c r="T14">
        <v>175212.12580000001</v>
      </c>
      <c r="U14">
        <v>185383.72899999999</v>
      </c>
      <c r="V14">
        <v>196333.38519999999</v>
      </c>
      <c r="W14">
        <v>208009.89610000001</v>
      </c>
      <c r="X14">
        <v>220342.47070000001</v>
      </c>
      <c r="Y14">
        <v>233236.01420000001</v>
      </c>
      <c r="Z14">
        <v>246567.3726</v>
      </c>
      <c r="AA14">
        <v>260182.5386</v>
      </c>
      <c r="AB14">
        <v>274139.26740000001</v>
      </c>
      <c r="AC14">
        <v>288632.53989999997</v>
      </c>
      <c r="AD14">
        <v>303692.24650000001</v>
      </c>
      <c r="AE14">
        <v>319352.9656</v>
      </c>
      <c r="AF14">
        <v>335654.31520000001</v>
      </c>
      <c r="AG14">
        <v>352641.17330000002</v>
      </c>
      <c r="AH14">
        <v>370363.96750000003</v>
      </c>
      <c r="AI14">
        <v>388879.13410000002</v>
      </c>
      <c r="AJ14">
        <v>408249.67950000003</v>
      </c>
      <c r="AK14">
        <v>428545.79330000002</v>
      </c>
    </row>
    <row r="15" spans="1:37">
      <c r="A15" t="s">
        <v>435</v>
      </c>
      <c r="B15">
        <v>1</v>
      </c>
      <c r="C15">
        <v>1.041916844</v>
      </c>
      <c r="D15">
        <v>1.0863394319999999</v>
      </c>
      <c r="E15">
        <v>1.131508556</v>
      </c>
      <c r="F15">
        <v>1.1784385740000001</v>
      </c>
      <c r="G15">
        <v>1.22839717</v>
      </c>
      <c r="H15">
        <v>1.2790074600000001</v>
      </c>
      <c r="I15">
        <v>1.332096344</v>
      </c>
      <c r="J15">
        <v>1.388064441</v>
      </c>
      <c r="K15">
        <v>1.453032554</v>
      </c>
      <c r="L15">
        <v>1.52690653</v>
      </c>
      <c r="M15">
        <v>1.6060244159999999</v>
      </c>
      <c r="N15">
        <v>1.688776458</v>
      </c>
      <c r="O15">
        <v>1.7741215299999999</v>
      </c>
      <c r="P15">
        <v>1.8615384370000001</v>
      </c>
      <c r="Q15">
        <v>1.952177684</v>
      </c>
      <c r="R15">
        <v>2.041610022</v>
      </c>
      <c r="S15">
        <v>2.1311561879999998</v>
      </c>
      <c r="T15">
        <v>2.222987185</v>
      </c>
      <c r="U15">
        <v>2.3183162070000001</v>
      </c>
      <c r="V15">
        <v>2.4178679930000002</v>
      </c>
      <c r="W15">
        <v>2.5221652520000002</v>
      </c>
      <c r="X15">
        <v>2.6316016200000001</v>
      </c>
      <c r="Y15">
        <v>2.7465104829999998</v>
      </c>
      <c r="Z15">
        <v>2.8671857850000002</v>
      </c>
      <c r="AA15">
        <v>2.9938817590000002</v>
      </c>
      <c r="AB15">
        <v>3.1263946100000002</v>
      </c>
      <c r="AC15">
        <v>3.2641732370000001</v>
      </c>
      <c r="AD15">
        <v>3.4069607589999999</v>
      </c>
      <c r="AE15">
        <v>3.5546670300000001</v>
      </c>
      <c r="AF15">
        <v>3.7072950489999998</v>
      </c>
      <c r="AG15">
        <v>3.8648141800000002</v>
      </c>
      <c r="AH15">
        <v>4.0271580499999997</v>
      </c>
      <c r="AI15">
        <v>4.1943339310000001</v>
      </c>
      <c r="AJ15">
        <v>4.366405769</v>
      </c>
      <c r="AK15">
        <v>4.543481366</v>
      </c>
    </row>
    <row r="16" spans="1:37">
      <c r="A16" t="s">
        <v>436</v>
      </c>
      <c r="B16">
        <v>1</v>
      </c>
      <c r="C16">
        <v>1.04</v>
      </c>
      <c r="D16">
        <v>1.0815999999999999</v>
      </c>
      <c r="E16">
        <v>1.1248640000000001</v>
      </c>
      <c r="F16">
        <v>1.16985856</v>
      </c>
      <c r="G16">
        <v>1.2166529023999999</v>
      </c>
      <c r="H16">
        <v>1.4366383693596434</v>
      </c>
      <c r="I16">
        <v>1.7377832507485611</v>
      </c>
      <c r="J16">
        <v>2.103754548139571</v>
      </c>
      <c r="K16">
        <v>2.4901744789838207</v>
      </c>
      <c r="L16">
        <v>2.8156824312685713</v>
      </c>
      <c r="M16">
        <v>3.004975067264045</v>
      </c>
      <c r="N16">
        <v>3.0742942131730908</v>
      </c>
      <c r="O16">
        <v>3.0698782125598711</v>
      </c>
      <c r="P16">
        <v>3.0464344763136451</v>
      </c>
      <c r="Q16">
        <v>3.0590130117485712</v>
      </c>
      <c r="R16">
        <v>3.1049611826911367</v>
      </c>
      <c r="S16">
        <v>3.1461245539738414</v>
      </c>
      <c r="T16">
        <v>3.1845916608729961</v>
      </c>
      <c r="U16">
        <v>3.2225741359229412</v>
      </c>
      <c r="V16">
        <v>3.2623955881801696</v>
      </c>
      <c r="W16">
        <v>3.3064966226789436</v>
      </c>
      <c r="X16">
        <v>3.3574574863688529</v>
      </c>
      <c r="Y16">
        <v>3.4180401138404664</v>
      </c>
      <c r="Z16">
        <v>3.4912520266770435</v>
      </c>
      <c r="AA16">
        <v>3.5804356842057139</v>
      </c>
      <c r="AB16">
        <v>3.6864608044821043</v>
      </c>
      <c r="AC16">
        <v>3.807676809425486</v>
      </c>
      <c r="AD16">
        <v>3.9439761792746468</v>
      </c>
      <c r="AE16">
        <v>4.0952391216795787</v>
      </c>
      <c r="AF16">
        <v>4.2612994798387493</v>
      </c>
      <c r="AG16">
        <v>4.4419093374862113</v>
      </c>
      <c r="AH16">
        <v>4.6367021208131929</v>
      </c>
      <c r="AI16">
        <v>4.8451542402036978</v>
      </c>
      <c r="AJ16">
        <v>5.0665455823647543</v>
      </c>
      <c r="AK16">
        <v>5.2999194590632115</v>
      </c>
    </row>
    <row r="17" spans="1:37">
      <c r="A17" t="s">
        <v>383</v>
      </c>
      <c r="B17">
        <v>5285.7500440000003</v>
      </c>
      <c r="C17">
        <v>5293.4853899999998</v>
      </c>
      <c r="D17">
        <v>5277.6542060000002</v>
      </c>
      <c r="E17">
        <v>5299.6476629999997</v>
      </c>
      <c r="F17">
        <v>5405.3688700000002</v>
      </c>
      <c r="G17">
        <v>5595.4104799999996</v>
      </c>
      <c r="H17">
        <v>6038.6313360000004</v>
      </c>
      <c r="I17">
        <v>5840.854421</v>
      </c>
      <c r="J17">
        <v>5348.8339699999997</v>
      </c>
      <c r="K17">
        <v>4887.9579290000001</v>
      </c>
      <c r="L17">
        <v>4638.9370019999997</v>
      </c>
      <c r="M17">
        <v>4687.8364389999997</v>
      </c>
      <c r="N17">
        <v>5094.8725400000003</v>
      </c>
      <c r="O17">
        <v>5865.1409530000001</v>
      </c>
      <c r="P17">
        <v>6996.2681949999997</v>
      </c>
      <c r="Q17">
        <v>8355.9787589999996</v>
      </c>
      <c r="R17">
        <v>8973.3184399999991</v>
      </c>
      <c r="S17">
        <v>9254.3010890000005</v>
      </c>
      <c r="T17">
        <v>9445.05242</v>
      </c>
      <c r="U17">
        <v>9654.9840889999996</v>
      </c>
      <c r="V17">
        <v>9920.8497029999999</v>
      </c>
      <c r="W17">
        <v>10244.94838</v>
      </c>
      <c r="X17">
        <v>10612.477569999999</v>
      </c>
      <c r="Y17">
        <v>10999.209080000001</v>
      </c>
      <c r="Z17">
        <v>11374.75779</v>
      </c>
      <c r="AA17">
        <v>11704.38852</v>
      </c>
      <c r="AB17">
        <v>11968.79955</v>
      </c>
      <c r="AC17">
        <v>12173.82401</v>
      </c>
      <c r="AD17">
        <v>12328.79682</v>
      </c>
      <c r="AE17">
        <v>12443.47581</v>
      </c>
      <c r="AF17">
        <v>12527.59319</v>
      </c>
      <c r="AG17">
        <v>12590.725179999999</v>
      </c>
      <c r="AH17">
        <v>12642.81157</v>
      </c>
      <c r="AI17">
        <v>12695.000980000001</v>
      </c>
      <c r="AJ17">
        <v>12759.718870000001</v>
      </c>
      <c r="AK17">
        <v>12850.88458</v>
      </c>
    </row>
    <row r="18" spans="1:37">
      <c r="A18" t="s">
        <v>382</v>
      </c>
      <c r="B18">
        <v>18609.931690000001</v>
      </c>
      <c r="C18">
        <v>19045.121760000002</v>
      </c>
      <c r="D18">
        <v>19463.32287</v>
      </c>
      <c r="E18">
        <v>20035.802220000001</v>
      </c>
      <c r="F18">
        <v>20824.456450000001</v>
      </c>
      <c r="G18">
        <v>21721.19729</v>
      </c>
      <c r="H18">
        <v>23068.20666</v>
      </c>
      <c r="I18">
        <v>24525.407009999999</v>
      </c>
      <c r="J18">
        <v>26100.998579999999</v>
      </c>
      <c r="K18">
        <v>27478.301800000001</v>
      </c>
      <c r="L18">
        <v>28491.707310000002</v>
      </c>
      <c r="M18">
        <v>29391.552009999999</v>
      </c>
      <c r="N18">
        <v>30461.682629999999</v>
      </c>
      <c r="O18">
        <v>31875.537120000001</v>
      </c>
      <c r="P18">
        <v>33714.519990000001</v>
      </c>
      <c r="Q18">
        <v>35917.326009999997</v>
      </c>
      <c r="R18">
        <v>37011.469620000003</v>
      </c>
      <c r="S18">
        <v>38137.095099999999</v>
      </c>
      <c r="T18">
        <v>39436.852630000001</v>
      </c>
      <c r="U18">
        <v>40903.117449999998</v>
      </c>
      <c r="V18">
        <v>42500.634510000004</v>
      </c>
      <c r="W18">
        <v>44187.640549999996</v>
      </c>
      <c r="X18">
        <v>45919.349419999999</v>
      </c>
      <c r="Y18">
        <v>47648.371550000003</v>
      </c>
      <c r="Z18">
        <v>49324.412049999999</v>
      </c>
      <c r="AA18">
        <v>50894.218990000001</v>
      </c>
      <c r="AB18">
        <v>52335.63725</v>
      </c>
      <c r="AC18">
        <v>53661.010260000003</v>
      </c>
      <c r="AD18">
        <v>54877.681570000001</v>
      </c>
      <c r="AE18">
        <v>55994.75722</v>
      </c>
      <c r="AF18">
        <v>57023.664400000001</v>
      </c>
      <c r="AG18">
        <v>57976.925089999997</v>
      </c>
      <c r="AH18">
        <v>58867.494440000002</v>
      </c>
      <c r="AI18">
        <v>59708.725279999999</v>
      </c>
      <c r="AJ18">
        <v>60513.953289999998</v>
      </c>
      <c r="AK18">
        <v>61296.295769999997</v>
      </c>
    </row>
    <row r="19" spans="1:37">
      <c r="A19" t="s">
        <v>437</v>
      </c>
      <c r="B19">
        <v>-9.9999999999999797E-11</v>
      </c>
      <c r="C19">
        <v>-1.0399999999999899E-10</v>
      </c>
      <c r="D19">
        <v>-1.08159999999999E-10</v>
      </c>
      <c r="E19">
        <v>-1.12486399999999E-10</v>
      </c>
      <c r="F19">
        <v>-1.1698585599999901E-10</v>
      </c>
      <c r="G19">
        <v>-1.21665290239999E-10</v>
      </c>
      <c r="H19">
        <v>-7.1221454301277701E-3</v>
      </c>
      <c r="I19">
        <v>-9.1457395414096653E-3</v>
      </c>
      <c r="J19">
        <v>-3.826501452675944E-3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 t="s">
        <v>438</v>
      </c>
      <c r="B20">
        <v>-3.2781502856806699E-2</v>
      </c>
      <c r="C20">
        <v>-8.6998061302454799E-2</v>
      </c>
      <c r="D20">
        <v>-0.14121461974810301</v>
      </c>
      <c r="E20">
        <v>-0.195431178193751</v>
      </c>
      <c r="F20">
        <v>-0.24964773663939899</v>
      </c>
      <c r="G20">
        <v>-0.30386429508504698</v>
      </c>
      <c r="H20">
        <v>-0.39757017477283879</v>
      </c>
      <c r="I20">
        <v>-0.45967882719473574</v>
      </c>
      <c r="J20">
        <v>-0.14459763487314364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439</v>
      </c>
      <c r="B21">
        <v>-9.5027064857459403E-2</v>
      </c>
      <c r="C21">
        <v>-7.6526387407766197E-2</v>
      </c>
      <c r="D21">
        <v>-5.8025709958073102E-2</v>
      </c>
      <c r="E21">
        <v>-3.9525032508379999E-2</v>
      </c>
      <c r="F21">
        <v>-2.10243550586868E-2</v>
      </c>
      <c r="G21">
        <v>-2.5236776089937098E-3</v>
      </c>
      <c r="H21">
        <v>-4.1031463712591483E-2</v>
      </c>
      <c r="I21">
        <v>-7.1018247580827754E-2</v>
      </c>
      <c r="J21">
        <v>-4.0303739588821448E-2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 t="s">
        <v>440</v>
      </c>
      <c r="B22">
        <v>-0.162525638397339</v>
      </c>
      <c r="C22">
        <v>-0.13002150635750601</v>
      </c>
      <c r="D22">
        <v>-9.7517374317674696E-2</v>
      </c>
      <c r="E22">
        <v>-6.5013242277842498E-2</v>
      </c>
      <c r="F22">
        <v>-3.2509110238010397E-2</v>
      </c>
      <c r="G22">
        <v>-4.97819817828833E-6</v>
      </c>
      <c r="H22">
        <v>-1.44484686882183E-6</v>
      </c>
      <c r="I22">
        <v>-0.109041599658972</v>
      </c>
      <c r="J22">
        <v>-0.15113266800337002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 t="s">
        <v>441</v>
      </c>
      <c r="B23">
        <v>-9.9999999999999965E-11</v>
      </c>
      <c r="C23">
        <v>-1.0399999999999996E-10</v>
      </c>
      <c r="D23">
        <v>-1.0815999999999998E-10</v>
      </c>
      <c r="E23">
        <v>-1.1248639999999997E-10</v>
      </c>
      <c r="F23">
        <v>-1.1698585599999999E-10</v>
      </c>
      <c r="G23">
        <v>-1.2166529023999998E-10</v>
      </c>
      <c r="H23">
        <v>-1.2653190184959998E-10</v>
      </c>
      <c r="I23">
        <v>-6.1141267983879158E-11</v>
      </c>
      <c r="J23">
        <v>-1.5319834643066076E-11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 t="s">
        <v>442</v>
      </c>
      <c r="B24">
        <v>-3.2781502858172273E-2</v>
      </c>
      <c r="C24">
        <v>-3.4092762972499163E-2</v>
      </c>
      <c r="D24">
        <v>-3.5456473491399132E-2</v>
      </c>
      <c r="E24">
        <v>-3.6874732431055102E-2</v>
      </c>
      <c r="F24">
        <v>-3.8349721728297315E-2</v>
      </c>
      <c r="G24">
        <v>-3.9883710597429199E-2</v>
      </c>
      <c r="H24">
        <v>-2.2133697693179862E-2</v>
      </c>
      <c r="I24">
        <v>-2.130275927436865E-2</v>
      </c>
      <c r="J24">
        <v>-5.606910326899096E-3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 t="s">
        <v>443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 t="s">
        <v>444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 t="s">
        <v>401</v>
      </c>
      <c r="B27">
        <v>-38.416983036519547</v>
      </c>
      <c r="C27">
        <v>-34.322539113101762</v>
      </c>
      <c r="D27">
        <v>-30.12209970567503</v>
      </c>
      <c r="E27">
        <v>-26.034948173515108</v>
      </c>
      <c r="F27">
        <v>-22.054784657685897</v>
      </c>
      <c r="G27">
        <v>-18.212817972334996</v>
      </c>
      <c r="H27">
        <v>-53.641070002478344</v>
      </c>
      <c r="I27">
        <v>-87.831086769037398</v>
      </c>
      <c r="J27">
        <v>-126.05775251948981</v>
      </c>
      <c r="K27">
        <v>-148.00054787979235</v>
      </c>
      <c r="L27">
        <v>-154.70774013183183</v>
      </c>
      <c r="M27">
        <v>-157.35586806782891</v>
      </c>
      <c r="N27">
        <v>-157.24095790539391</v>
      </c>
      <c r="O27">
        <v>-154.21007804374074</v>
      </c>
      <c r="P27">
        <v>-149.71950250316581</v>
      </c>
      <c r="Q27">
        <v>-144.27652212389597</v>
      </c>
      <c r="R27">
        <v>-136.39048937146597</v>
      </c>
      <c r="S27">
        <v>-129.93483875199843</v>
      </c>
      <c r="T27">
        <v>-124.06802362027378</v>
      </c>
      <c r="U27">
        <v>-118.45698605296678</v>
      </c>
      <c r="V27">
        <v>-112.99722503186078</v>
      </c>
      <c r="W27">
        <v>-107.6756850751533</v>
      </c>
      <c r="X27">
        <v>-102.51427989811528</v>
      </c>
      <c r="Y27">
        <v>-97.54251281167312</v>
      </c>
      <c r="Z27">
        <v>-92.788548088603349</v>
      </c>
      <c r="AA27">
        <v>-88.277399848553159</v>
      </c>
      <c r="AB27">
        <v>-84.035498287751921</v>
      </c>
      <c r="AC27">
        <v>-80.075693941402378</v>
      </c>
      <c r="AD27">
        <v>-76.390881557410907</v>
      </c>
      <c r="AE27">
        <v>-72.96686084041238</v>
      </c>
      <c r="AF27">
        <v>-69.786432719629701</v>
      </c>
      <c r="AG27">
        <v>-66.833787579212824</v>
      </c>
      <c r="AH27">
        <v>-64.093708226075961</v>
      </c>
      <c r="AI27">
        <v>-61.548460988243704</v>
      </c>
      <c r="AJ27">
        <v>-59.179543055095195</v>
      </c>
      <c r="AK27">
        <v>-56.968690240937498</v>
      </c>
    </row>
    <row r="28" spans="1:37">
      <c r="A28" t="s">
        <v>445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 t="s">
        <v>446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 t="s">
        <v>331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-1.6964841499999999E-4</v>
      </c>
      <c r="I30">
        <v>-4.19108709E-4</v>
      </c>
      <c r="J30">
        <v>-6.3535519699999996E-4</v>
      </c>
      <c r="K30">
        <v>-7.8911720900000002E-4</v>
      </c>
      <c r="L30">
        <v>-8.5121626099999995E-4</v>
      </c>
      <c r="M30">
        <v>-8.0170346299999996E-4</v>
      </c>
      <c r="N30">
        <v>-7.4854400399999995E-4</v>
      </c>
      <c r="O30">
        <v>-6.9372637000000002E-4</v>
      </c>
      <c r="P30">
        <v>-6.6337723899999995E-4</v>
      </c>
      <c r="Q30">
        <v>-6.3162079900000001E-4</v>
      </c>
      <c r="R30">
        <v>-6.0303177300000002E-4</v>
      </c>
      <c r="S30">
        <v>-5.5750867499999998E-4</v>
      </c>
      <c r="T30">
        <v>-5.1187095699999996E-4</v>
      </c>
      <c r="U30">
        <v>-4.7137124200000001E-4</v>
      </c>
      <c r="V30">
        <v>-4.3663412500000002E-4</v>
      </c>
      <c r="W30">
        <v>-4.0675356200000002E-4</v>
      </c>
      <c r="X30">
        <v>-3.80487024E-4</v>
      </c>
      <c r="Y30">
        <v>-3.56659272E-4</v>
      </c>
      <c r="Z30">
        <v>-3.34275836E-4</v>
      </c>
      <c r="AA30">
        <v>-3.12540567E-4</v>
      </c>
      <c r="AB30">
        <v>-2.9103631299999999E-4</v>
      </c>
      <c r="AC30">
        <v>-2.6986899800000001E-4</v>
      </c>
      <c r="AD30">
        <v>-2.4930250200000002E-4</v>
      </c>
      <c r="AE30">
        <v>-2.2952969099999999E-4</v>
      </c>
      <c r="AF30">
        <v>-2.1069092700000001E-4</v>
      </c>
      <c r="AG30">
        <v>-1.9288958E-4</v>
      </c>
      <c r="AH30">
        <v>-1.7619907500000001E-4</v>
      </c>
      <c r="AI30">
        <v>-1.6066602499999999E-4</v>
      </c>
      <c r="AJ30">
        <v>-1.4631397699999999E-4</v>
      </c>
      <c r="AK30">
        <v>-1.3314748400000001E-4</v>
      </c>
    </row>
    <row r="31" spans="1:37">
      <c r="A31" t="s">
        <v>332</v>
      </c>
      <c r="B31">
        <v>-7.08475373E-4</v>
      </c>
      <c r="C31">
        <v>-1.78429923E-3</v>
      </c>
      <c r="D31">
        <v>-2.7580525599999999E-3</v>
      </c>
      <c r="E31">
        <v>-3.6217141199999998E-3</v>
      </c>
      <c r="F31">
        <v>-4.3788477700000003E-3</v>
      </c>
      <c r="G31">
        <v>-5.0556162099999998E-3</v>
      </c>
      <c r="H31">
        <v>-1.27496899E-2</v>
      </c>
      <c r="I31">
        <v>-1.5309989600000001E-2</v>
      </c>
      <c r="J31">
        <v>-1.7576613200000001E-2</v>
      </c>
      <c r="K31">
        <v>-1.92528912E-2</v>
      </c>
      <c r="L31">
        <v>-2.0027306200000001E-2</v>
      </c>
      <c r="M31">
        <v>-1.98002244E-2</v>
      </c>
      <c r="N31">
        <v>-1.94784112E-2</v>
      </c>
      <c r="O31">
        <v>-1.9101681400000001E-2</v>
      </c>
      <c r="P31">
        <v>-1.8936543199999999E-2</v>
      </c>
      <c r="Q31">
        <v>-1.8753988900000001E-2</v>
      </c>
      <c r="R31">
        <v>-1.7662303300000001E-2</v>
      </c>
      <c r="S31">
        <v>-1.6507329899999999E-2</v>
      </c>
      <c r="T31">
        <v>-1.5390042499999999E-2</v>
      </c>
      <c r="U31">
        <v>-1.4333521300000001E-2</v>
      </c>
      <c r="V31">
        <v>-1.33406631E-2</v>
      </c>
      <c r="W31">
        <v>-1.24067117E-2</v>
      </c>
      <c r="X31">
        <v>-1.15242339E-2</v>
      </c>
      <c r="Y31">
        <v>-1.0685396600000001E-2</v>
      </c>
      <c r="Z31">
        <v>-9.8834390699999997E-3</v>
      </c>
      <c r="AA31">
        <v>-9.11353453E-3</v>
      </c>
      <c r="AB31">
        <v>-8.3744294100000002E-3</v>
      </c>
      <c r="AC31">
        <v>-7.6712744700000004E-3</v>
      </c>
      <c r="AD31">
        <v>-7.0111006000000003E-3</v>
      </c>
      <c r="AE31">
        <v>-6.3978830999999996E-3</v>
      </c>
      <c r="AF31">
        <v>-5.8333601500000004E-3</v>
      </c>
      <c r="AG31">
        <v>-5.3177225100000001E-3</v>
      </c>
      <c r="AH31">
        <v>-4.84995162E-3</v>
      </c>
      <c r="AI31">
        <v>-4.4280280099999996E-3</v>
      </c>
      <c r="AJ31">
        <v>-4.0493496E-3</v>
      </c>
      <c r="AK31">
        <v>-3.7110341200000002E-3</v>
      </c>
    </row>
    <row r="32" spans="1:37">
      <c r="A32" t="s">
        <v>333</v>
      </c>
      <c r="B32">
        <v>-3.88126425E-3</v>
      </c>
      <c r="C32">
        <v>-3.0559331400000001E-3</v>
      </c>
      <c r="D32">
        <v>-2.24569136E-3</v>
      </c>
      <c r="E32">
        <v>-1.46698611E-3</v>
      </c>
      <c r="F32">
        <v>-7.4437159399999998E-4</v>
      </c>
      <c r="G32">
        <v>-8.5247228300000004E-5</v>
      </c>
      <c r="H32">
        <v>-2.5784243500000001E-3</v>
      </c>
      <c r="I32">
        <v>-4.9319340099999998E-3</v>
      </c>
      <c r="J32">
        <v>-6.98341862E-3</v>
      </c>
      <c r="K32">
        <v>-8.2129327300000006E-3</v>
      </c>
      <c r="L32">
        <v>-8.1551327999999992E-3</v>
      </c>
      <c r="M32">
        <v>-8.1761763099999999E-3</v>
      </c>
      <c r="N32">
        <v>-8.1645170399999994E-3</v>
      </c>
      <c r="O32">
        <v>-8.1369598800000009E-3</v>
      </c>
      <c r="P32">
        <v>-8.1048559199999991E-3</v>
      </c>
      <c r="Q32">
        <v>-8.0756875799999992E-3</v>
      </c>
      <c r="R32">
        <v>-7.4919945399999997E-3</v>
      </c>
      <c r="S32">
        <v>-6.9489058500000001E-3</v>
      </c>
      <c r="T32">
        <v>-6.4767856699999996E-3</v>
      </c>
      <c r="U32">
        <v>-6.0603825899999998E-3</v>
      </c>
      <c r="V32">
        <v>-5.6830083999999999E-3</v>
      </c>
      <c r="W32">
        <v>-5.3330618400000002E-3</v>
      </c>
      <c r="X32">
        <v>-5.0036752999999996E-3</v>
      </c>
      <c r="Y32">
        <v>-4.6911280000000001E-3</v>
      </c>
      <c r="Z32">
        <v>-4.3935683499999999E-3</v>
      </c>
      <c r="AA32">
        <v>-4.1101460999999999E-3</v>
      </c>
      <c r="AB32">
        <v>-3.8397703999999999E-3</v>
      </c>
      <c r="AC32">
        <v>-3.5822572999999998E-3</v>
      </c>
      <c r="AD32">
        <v>-3.3386003999999999E-3</v>
      </c>
      <c r="AE32">
        <v>-3.1090417000000001E-3</v>
      </c>
      <c r="AF32">
        <v>-2.8934676599999998E-3</v>
      </c>
      <c r="AG32">
        <v>-2.69162532E-3</v>
      </c>
      <c r="AH32">
        <v>-2.5031300900000002E-3</v>
      </c>
      <c r="AI32">
        <v>-2.3274051300000002E-3</v>
      </c>
      <c r="AJ32">
        <v>-2.1637726799999999E-3</v>
      </c>
      <c r="AK32">
        <v>-2.01151373E-3</v>
      </c>
    </row>
    <row r="33" spans="1:37">
      <c r="A33" t="s">
        <v>334</v>
      </c>
      <c r="B33">
        <v>-6.2499335800000003E-3</v>
      </c>
      <c r="C33">
        <v>-4.8859179499999997E-3</v>
      </c>
      <c r="D33">
        <v>-3.5528106300000001E-3</v>
      </c>
      <c r="E33">
        <v>-2.2809441499999999E-3</v>
      </c>
      <c r="F33">
        <v>-1.0948306E-3</v>
      </c>
      <c r="G33">
        <v>-1.61084506E-7</v>
      </c>
      <c r="H33">
        <v>-4.5888878999999999E-8</v>
      </c>
      <c r="I33">
        <v>-4.7487812800000003E-3</v>
      </c>
      <c r="J33">
        <v>-1.10281323E-2</v>
      </c>
      <c r="K33">
        <v>-1.3688670199999999E-2</v>
      </c>
      <c r="L33">
        <v>-1.3943855600000001E-2</v>
      </c>
      <c r="M33">
        <v>-1.42506991E-2</v>
      </c>
      <c r="N33">
        <v>-1.45078741E-2</v>
      </c>
      <c r="O33">
        <v>-1.4741299100000001E-2</v>
      </c>
      <c r="P33">
        <v>-1.4970415799999999E-2</v>
      </c>
      <c r="Q33">
        <v>-1.52089771E-2</v>
      </c>
      <c r="R33">
        <v>-1.4104332900000001E-2</v>
      </c>
      <c r="S33">
        <v>-1.31137258E-2</v>
      </c>
      <c r="T33">
        <v>-1.22346663E-2</v>
      </c>
      <c r="U33">
        <v>-1.1440474500000001E-2</v>
      </c>
      <c r="V33">
        <v>-1.07102241E-2</v>
      </c>
      <c r="W33">
        <v>-1.00303357E-2</v>
      </c>
      <c r="X33">
        <v>-9.39302222E-3</v>
      </c>
      <c r="Y33">
        <v>-8.7940419099999997E-3</v>
      </c>
      <c r="Z33">
        <v>-8.2311057199999996E-3</v>
      </c>
      <c r="AA33">
        <v>-7.7028763199999996E-3</v>
      </c>
      <c r="AB33">
        <v>-7.2068446900000003E-3</v>
      </c>
      <c r="AC33">
        <v>-6.74124129E-3</v>
      </c>
      <c r="AD33">
        <v>-6.3061437E-3</v>
      </c>
      <c r="AE33">
        <v>-5.9005477400000004E-3</v>
      </c>
      <c r="AF33">
        <v>-5.52299592E-3</v>
      </c>
      <c r="AG33">
        <v>-5.17199033E-3</v>
      </c>
      <c r="AH33">
        <v>-4.8460070300000001E-3</v>
      </c>
      <c r="AI33">
        <v>-4.5433429600000002E-3</v>
      </c>
      <c r="AJ33">
        <v>-4.2622559799999999E-3</v>
      </c>
      <c r="AK33">
        <v>-4.0010523400000001E-3</v>
      </c>
    </row>
    <row r="34" spans="1:37">
      <c r="A34" t="s">
        <v>359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 t="s">
        <v>360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 t="s">
        <v>361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 t="s">
        <v>362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 t="s">
        <v>364</v>
      </c>
      <c r="B39">
        <v>-2.73985583E-7</v>
      </c>
      <c r="C39">
        <v>-2.75757074E-7</v>
      </c>
      <c r="D39">
        <v>-2.7648926599999999E-7</v>
      </c>
      <c r="E39">
        <v>-2.8031152200000002E-7</v>
      </c>
      <c r="F39">
        <v>-2.8901560300000001E-7</v>
      </c>
      <c r="G39">
        <v>-3.01662155E-7</v>
      </c>
      <c r="H39">
        <v>-16.952190170000002</v>
      </c>
      <c r="I39">
        <v>-43.203131659999997</v>
      </c>
      <c r="J39">
        <v>-67.621881299999998</v>
      </c>
      <c r="K39">
        <v>-86.980374760000004</v>
      </c>
      <c r="L39">
        <v>-97.728622470000005</v>
      </c>
      <c r="M39">
        <v>-96.493987430000004</v>
      </c>
      <c r="N39">
        <v>-94.819436159999995</v>
      </c>
      <c r="O39">
        <v>-92.661464190000004</v>
      </c>
      <c r="P39">
        <v>-93.483771180000005</v>
      </c>
      <c r="Q39">
        <v>-93.870032140000006</v>
      </c>
      <c r="R39">
        <v>-94.829387440000005</v>
      </c>
      <c r="S39">
        <v>-92.997828560000002</v>
      </c>
      <c r="T39">
        <v>-90.699397500000003</v>
      </c>
      <c r="U39">
        <v>-88.797060520000002</v>
      </c>
      <c r="V39">
        <v>-87.485241200000004</v>
      </c>
      <c r="W39">
        <v>-86.683615810000006</v>
      </c>
      <c r="X39">
        <v>-86.205203010000005</v>
      </c>
      <c r="Y39">
        <v>-85.824130400000001</v>
      </c>
      <c r="Z39">
        <v>-85.30239392</v>
      </c>
      <c r="AA39">
        <v>-84.403071209999993</v>
      </c>
      <c r="AB39">
        <v>-83.026944470000004</v>
      </c>
      <c r="AC39">
        <v>-81.241547949999998</v>
      </c>
      <c r="AD39">
        <v>-79.115965689999996</v>
      </c>
      <c r="AE39">
        <v>-76.715786859999994</v>
      </c>
      <c r="AF39">
        <v>-74.103704879999995</v>
      </c>
      <c r="AG39">
        <v>-71.339933220000006</v>
      </c>
      <c r="AH39">
        <v>-68.482552080000005</v>
      </c>
      <c r="AI39">
        <v>-65.587654349999994</v>
      </c>
      <c r="AJ39">
        <v>-62.708151520000001</v>
      </c>
      <c r="AK39">
        <v>-59.89337416</v>
      </c>
    </row>
    <row r="40" spans="1:37">
      <c r="A40" t="s">
        <v>365</v>
      </c>
      <c r="B40">
        <v>-60</v>
      </c>
      <c r="C40">
        <v>-153.26965870000001</v>
      </c>
      <c r="D40">
        <v>-240.37665530000001</v>
      </c>
      <c r="E40">
        <v>-324.38653040000003</v>
      </c>
      <c r="F40">
        <v>-407.66909629999998</v>
      </c>
      <c r="G40">
        <v>-489.67102249999999</v>
      </c>
      <c r="H40">
        <v>-1274.0181950000001</v>
      </c>
      <c r="I40">
        <v>-1578.205087</v>
      </c>
      <c r="J40">
        <v>-1870.7073760000001</v>
      </c>
      <c r="K40">
        <v>-2122.1482329999999</v>
      </c>
      <c r="L40">
        <v>-2299.346399</v>
      </c>
      <c r="M40">
        <v>-2383.1786849999999</v>
      </c>
      <c r="N40">
        <v>-2467.3659269999998</v>
      </c>
      <c r="O40">
        <v>-2551.4235060000001</v>
      </c>
      <c r="P40">
        <v>-2668.5562410000002</v>
      </c>
      <c r="Q40">
        <v>-2787.1747500000001</v>
      </c>
      <c r="R40">
        <v>-2777.474549</v>
      </c>
      <c r="S40">
        <v>-2753.5819740000002</v>
      </c>
      <c r="T40">
        <v>-2726.9911790000001</v>
      </c>
      <c r="U40">
        <v>-2700.1531730000002</v>
      </c>
      <c r="V40">
        <v>-2672.972784</v>
      </c>
      <c r="W40">
        <v>-2644.0054380000001</v>
      </c>
      <c r="X40">
        <v>-2610.992921</v>
      </c>
      <c r="Y40">
        <v>-2571.2632370000001</v>
      </c>
      <c r="Z40">
        <v>-2522.1117450000002</v>
      </c>
      <c r="AA40">
        <v>-2461.1534769999998</v>
      </c>
      <c r="AB40">
        <v>-2389.0602450000001</v>
      </c>
      <c r="AC40">
        <v>-2309.3657210000001</v>
      </c>
      <c r="AD40">
        <v>-2224.9676250000002</v>
      </c>
      <c r="AE40">
        <v>-2138.366653</v>
      </c>
      <c r="AF40">
        <v>-2051.6953709999998</v>
      </c>
      <c r="AG40">
        <v>-1966.7520019999999</v>
      </c>
      <c r="AH40">
        <v>-1885.0102589999999</v>
      </c>
      <c r="AI40">
        <v>-1807.6252959999999</v>
      </c>
      <c r="AJ40">
        <v>-1735.495353</v>
      </c>
      <c r="AK40">
        <v>-1669.324484</v>
      </c>
    </row>
    <row r="41" spans="1:37">
      <c r="A41" t="s">
        <v>366</v>
      </c>
      <c r="B41">
        <v>-328.7</v>
      </c>
      <c r="C41">
        <v>-262.50183950000002</v>
      </c>
      <c r="D41">
        <v>-195.72207779999999</v>
      </c>
      <c r="E41">
        <v>-131.393732</v>
      </c>
      <c r="F41">
        <v>-69.300718119999999</v>
      </c>
      <c r="G41">
        <v>-8.2567773550000005</v>
      </c>
      <c r="H41">
        <v>-257.65015160000002</v>
      </c>
      <c r="I41">
        <v>-508.40030200000001</v>
      </c>
      <c r="J41">
        <v>-743.2565396</v>
      </c>
      <c r="K41">
        <v>-905.26978570000006</v>
      </c>
      <c r="L41">
        <v>-936.29542979999997</v>
      </c>
      <c r="M41">
        <v>-984.09435740000004</v>
      </c>
      <c r="N41">
        <v>-1034.2142859999999</v>
      </c>
      <c r="O41">
        <v>-1086.8588090000001</v>
      </c>
      <c r="P41">
        <v>-1142.1442460000001</v>
      </c>
      <c r="Q41">
        <v>-1200.1901359999999</v>
      </c>
      <c r="R41">
        <v>-1178.148956</v>
      </c>
      <c r="S41">
        <v>-1159.1445719999999</v>
      </c>
      <c r="T41">
        <v>-1147.634086</v>
      </c>
      <c r="U41">
        <v>-1141.6567480000001</v>
      </c>
      <c r="V41">
        <v>-1138.663546</v>
      </c>
      <c r="W41">
        <v>-1136.533584</v>
      </c>
      <c r="X41">
        <v>-1133.6598039999999</v>
      </c>
      <c r="Y41">
        <v>-1128.8420450000001</v>
      </c>
      <c r="Z41">
        <v>-1121.1755599999999</v>
      </c>
      <c r="AA41">
        <v>-1109.964563</v>
      </c>
      <c r="AB41">
        <v>-1095.4110860000001</v>
      </c>
      <c r="AC41">
        <v>-1078.4051899999999</v>
      </c>
      <c r="AD41">
        <v>-1059.5023819999999</v>
      </c>
      <c r="AE41">
        <v>-1039.1360709999999</v>
      </c>
      <c r="AF41">
        <v>-1017.6834720000001</v>
      </c>
      <c r="AG41">
        <v>-995.49374390000003</v>
      </c>
      <c r="AH41">
        <v>-972.88102419999996</v>
      </c>
      <c r="AI41">
        <v>-950.10157460000005</v>
      </c>
      <c r="AJ41">
        <v>-927.36310730000002</v>
      </c>
      <c r="AK41">
        <v>-904.83380590000002</v>
      </c>
    </row>
    <row r="42" spans="1:37">
      <c r="A42" t="s">
        <v>367</v>
      </c>
      <c r="B42">
        <v>-529.29999999999995</v>
      </c>
      <c r="C42">
        <v>-419.69584750000001</v>
      </c>
      <c r="D42">
        <v>-309.6433869</v>
      </c>
      <c r="E42">
        <v>-204.29761590000001</v>
      </c>
      <c r="F42">
        <v>-101.92832110000001</v>
      </c>
      <c r="G42">
        <v>-1.56021366E-2</v>
      </c>
      <c r="H42">
        <v>-4.5854657899999998E-3</v>
      </c>
      <c r="I42">
        <v>-489.52030400000001</v>
      </c>
      <c r="J42">
        <v>-1173.7419609999999</v>
      </c>
      <c r="K42">
        <v>-1508.8324620000001</v>
      </c>
      <c r="L42">
        <v>-1600.901979</v>
      </c>
      <c r="M42">
        <v>-1715.2311850000001</v>
      </c>
      <c r="N42">
        <v>-1837.73891</v>
      </c>
      <c r="O42">
        <v>-1969.0045190000001</v>
      </c>
      <c r="P42">
        <v>-2109.6456750000002</v>
      </c>
      <c r="Q42">
        <v>-2260.3232419999999</v>
      </c>
      <c r="R42">
        <v>-2217.968124</v>
      </c>
      <c r="S42">
        <v>-2187.4960470000001</v>
      </c>
      <c r="T42">
        <v>-2167.8840100000002</v>
      </c>
      <c r="U42">
        <v>-2155.160124</v>
      </c>
      <c r="V42">
        <v>-2145.9306179999999</v>
      </c>
      <c r="W42">
        <v>-2137.573821</v>
      </c>
      <c r="X42">
        <v>-2128.134039</v>
      </c>
      <c r="Y42">
        <v>-2116.140136</v>
      </c>
      <c r="Z42">
        <v>-2100.4599969999999</v>
      </c>
      <c r="AA42">
        <v>-2080.1984990000001</v>
      </c>
      <c r="AB42">
        <v>-2055.9712549999999</v>
      </c>
      <c r="AC42">
        <v>-2029.3878950000001</v>
      </c>
      <c r="AD42">
        <v>-2001.2500689999999</v>
      </c>
      <c r="AE42">
        <v>-1972.142085</v>
      </c>
      <c r="AF42">
        <v>-1942.534815</v>
      </c>
      <c r="AG42">
        <v>-1912.853165</v>
      </c>
      <c r="AH42">
        <v>-1883.477132</v>
      </c>
      <c r="AI42">
        <v>-1854.6995750000001</v>
      </c>
      <c r="AJ42">
        <v>-1826.744091</v>
      </c>
      <c r="AK42">
        <v>-1799.782598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45" zoomScaleNormal="100" workbookViewId="0">
      <selection activeCell="A60" sqref="A60"/>
    </sheetView>
  </sheetViews>
  <sheetFormatPr baseColWidth="10" defaultColWidth="12.453125" defaultRowHeight="14.5"/>
  <cols>
    <col min="1" max="1" width="52.81640625" customWidth="1"/>
    <col min="2" max="2" width="16.8164062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5">
      <c r="A2" s="9"/>
      <c r="B2" s="58"/>
      <c r="C2" s="82" t="s">
        <v>0</v>
      </c>
      <c r="D2" s="83"/>
      <c r="E2" s="83"/>
      <c r="F2" s="83"/>
      <c r="G2" s="83"/>
      <c r="H2" s="84"/>
      <c r="I2" s="10"/>
      <c r="J2" s="10"/>
      <c r="K2" s="10"/>
    </row>
    <row r="3" spans="1:11">
      <c r="A3" s="57"/>
      <c r="B3" s="59"/>
      <c r="C3" s="70">
        <v>2021</v>
      </c>
      <c r="D3" s="71">
        <v>2022</v>
      </c>
      <c r="E3" s="71">
        <v>2023</v>
      </c>
      <c r="F3" s="71">
        <v>2025</v>
      </c>
      <c r="G3" s="71">
        <v>2030</v>
      </c>
      <c r="H3" s="72">
        <v>2050</v>
      </c>
      <c r="I3" s="10"/>
      <c r="J3" s="10"/>
      <c r="K3" s="10"/>
    </row>
    <row r="4" spans="1:11">
      <c r="A4" s="16" t="s">
        <v>46</v>
      </c>
      <c r="B4" s="15" t="s">
        <v>321</v>
      </c>
      <c r="C4" s="74">
        <f>VLOOKUP($B4,Baseline_SUB!$A$1:$AT$50,C$1,FALSE)</f>
        <v>4.1041237596069369E-2</v>
      </c>
      <c r="D4" s="73">
        <f>VLOOKUP($B4,Baseline_SUB!$A$1:$AT$50,D$1,FALSE)</f>
        <v>4.1875757832734894E-2</v>
      </c>
      <c r="E4" s="73">
        <f>VLOOKUP($B4,Baseline_SUB!$A$1:$AT$50,E$1,FALSE)</f>
        <v>4.26994637410536E-2</v>
      </c>
      <c r="F4" s="73">
        <f>VLOOKUP($B4,Baseline_SUB!$A$1:$AT$50,F$1,FALSE)</f>
        <v>4.4264821722141967E-2</v>
      </c>
      <c r="G4" s="73">
        <f>VLOOKUP($B4,Baseline_SUB!$A$1:$AT$50,G$1,FALSE)</f>
        <v>4.8092875220024478E-2</v>
      </c>
      <c r="H4" s="77">
        <f>VLOOKUP($B4,Baseline_SUB!$A$1:$AT$50,H$1,FALSE)</f>
        <v>4.9714953419822461E-2</v>
      </c>
      <c r="I4" s="10"/>
      <c r="J4" s="10"/>
      <c r="K4" s="10"/>
    </row>
    <row r="5" spans="1:11">
      <c r="A5" s="16" t="s">
        <v>8</v>
      </c>
      <c r="B5" s="15" t="s">
        <v>322</v>
      </c>
      <c r="C5" s="75">
        <f>VLOOKUP($B5,Baseline_SUB!$A$1:$AT$50,C$1,FALSE)</f>
        <v>4.1200265871664365E-2</v>
      </c>
      <c r="D5" s="18">
        <f>VLOOKUP($B5,Baseline_SUB!$A$1:$AT$50,D$1,FALSE)</f>
        <v>4.1507876740609406E-2</v>
      </c>
      <c r="E5" s="18">
        <f>VLOOKUP($B5,Baseline_SUB!$A$1:$AT$50,E$1,FALSE)</f>
        <v>4.2015051878259602E-2</v>
      </c>
      <c r="F5" s="18">
        <f>VLOOKUP($B5,Baseline_SUB!$A$1:$AT$50,F$1,FALSE)</f>
        <v>5.0841239445486019E-2</v>
      </c>
      <c r="G5" s="18">
        <f>VLOOKUP($B5,Baseline_SUB!$A$1:$AT$50,G$1,FALSE)</f>
        <v>4.8690505228606185E-2</v>
      </c>
      <c r="H5" s="78">
        <f>VLOOKUP($B5,Baseline_SUB!$A$1:$AT$50,H$1,FALSE)</f>
        <v>4.0554086442716075E-2</v>
      </c>
      <c r="I5" s="10"/>
      <c r="J5" s="10"/>
      <c r="K5" s="10"/>
    </row>
    <row r="6" spans="1:11">
      <c r="A6" s="16" t="s">
        <v>47</v>
      </c>
      <c r="B6" s="15" t="s">
        <v>323</v>
      </c>
      <c r="C6" s="75">
        <f>VLOOKUP($B6,Baseline_SUB!$A$1:$AT$50,C$1,FALSE)</f>
        <v>0.14716777589999999</v>
      </c>
      <c r="D6" s="18">
        <f>VLOOKUP($B6,Baseline_SUB!$A$1:$AT$50,D$1,FALSE)</f>
        <v>0.1456925932</v>
      </c>
      <c r="E6" s="18">
        <f>VLOOKUP($B6,Baseline_SUB!$A$1:$AT$50,E$1,FALSE)</f>
        <v>0.1447865904</v>
      </c>
      <c r="F6" s="18">
        <f>VLOOKUP($B6,Baseline_SUB!$A$1:$AT$50,F$1,FALSE)</f>
        <v>0.14302097229999999</v>
      </c>
      <c r="G6" s="18">
        <f>VLOOKUP($B6,Baseline_SUB!$A$1:$AT$50,G$1,FALSE)</f>
        <v>0.1446627597</v>
      </c>
      <c r="H6" s="78">
        <f>VLOOKUP($B6,Baseline_SUB!$A$1:$AT$50,H$1,FALSE)</f>
        <v>0.14349782599999999</v>
      </c>
      <c r="I6" s="10"/>
      <c r="J6" s="10"/>
      <c r="K6" s="10"/>
    </row>
    <row r="7" spans="1:11">
      <c r="A7" s="16" t="s">
        <v>35</v>
      </c>
      <c r="B7" s="15" t="s">
        <v>324</v>
      </c>
      <c r="C7" s="75">
        <f>VLOOKUP($B7,Baseline_SUB!$A$1:$AT$50,C$1,FALSE)</f>
        <v>0.54062769369999997</v>
      </c>
      <c r="D7" s="18">
        <f>VLOOKUP($B7,Baseline_SUB!$A$1:$AT$50,D$1,FALSE)</f>
        <v>0.55302759489999997</v>
      </c>
      <c r="E7" s="18">
        <f>VLOOKUP($B7,Baseline_SUB!$A$1:$AT$50,E$1,FALSE)</f>
        <v>0.57178731520000003</v>
      </c>
      <c r="F7" s="18">
        <f>VLOOKUP($B7,Baseline_SUB!$A$1:$AT$50,F$1,FALSE)</f>
        <v>0.60069339789999998</v>
      </c>
      <c r="G7" s="18">
        <f>VLOOKUP($B7,Baseline_SUB!$A$1:$AT$50,G$1,FALSE)</f>
        <v>0.60878488890000004</v>
      </c>
      <c r="H7" s="78">
        <f>VLOOKUP($B7,Baseline_SUB!$A$1:$AT$50,H$1,FALSE)</f>
        <v>1.7177073300000002E-2</v>
      </c>
      <c r="I7" s="10"/>
      <c r="J7" s="10"/>
      <c r="K7" s="10"/>
    </row>
    <row r="8" spans="1:11">
      <c r="A8" s="16" t="s">
        <v>40</v>
      </c>
      <c r="B8" s="15" t="s">
        <v>325</v>
      </c>
      <c r="C8" s="75">
        <f>VLOOKUP($B8,Baseline_SUB!$A$1:$AT$50,C$1,FALSE)</f>
        <v>-1.7417452900000002E-2</v>
      </c>
      <c r="D8" s="18">
        <f>VLOOKUP($B8,Baseline_SUB!$A$1:$AT$50,D$1,FALSE)</f>
        <v>-2.4358797500000001E-2</v>
      </c>
      <c r="E8" s="18">
        <f>VLOOKUP($B8,Baseline_SUB!$A$1:$AT$50,E$1,FALSE)</f>
        <v>-3.1643260100000001E-2</v>
      </c>
      <c r="F8" s="18">
        <f>VLOOKUP($B8,Baseline_SUB!$A$1:$AT$50,F$1,FALSE)</f>
        <v>-3.4509745000000001E-2</v>
      </c>
      <c r="G8" s="18">
        <f>VLOOKUP($B8,Baseline_SUB!$A$1:$AT$50,G$1,FALSE)</f>
        <v>-2.75326748E-2</v>
      </c>
      <c r="H8" s="78">
        <f>VLOOKUP($B8,Baseline_SUB!$A$1:$AT$50,H$1,FALSE)</f>
        <v>3.1199412100000001E-2</v>
      </c>
      <c r="I8" s="10"/>
      <c r="J8" s="10"/>
      <c r="K8" s="10"/>
    </row>
    <row r="9" spans="1:11">
      <c r="A9" s="16" t="s">
        <v>14</v>
      </c>
      <c r="B9" s="15" t="s">
        <v>326</v>
      </c>
      <c r="C9" s="75">
        <f>VLOOKUP($B9,Baseline_SUB!$A$1:$AT$50,C$1,FALSE)</f>
        <v>-0.112284621</v>
      </c>
      <c r="D9" s="18">
        <f>VLOOKUP($B9,Baseline_SUB!$A$1:$AT$50,D$1,FALSE)</f>
        <v>-0.1243056359</v>
      </c>
      <c r="E9" s="18">
        <f>VLOOKUP($B9,Baseline_SUB!$A$1:$AT$50,E$1,FALSE)</f>
        <v>-0.13736000770000001</v>
      </c>
      <c r="F9" s="18">
        <f>VLOOKUP($B9,Baseline_SUB!$A$1:$AT$50,F$1,FALSE)</f>
        <v>-0.14933350870000001</v>
      </c>
      <c r="G9" s="18">
        <f>VLOOKUP($B9,Baseline_SUB!$A$1:$AT$50,G$1,FALSE)</f>
        <v>-0.141974709</v>
      </c>
      <c r="H9" s="78">
        <f>VLOOKUP($B9,Baseline_SUB!$A$1:$AT$50,H$1,FALSE)</f>
        <v>-8.6122280999999995E-2</v>
      </c>
      <c r="I9" s="10"/>
      <c r="J9" s="10"/>
      <c r="K9" s="10"/>
    </row>
    <row r="10" spans="1:11">
      <c r="A10" s="16" t="s">
        <v>53</v>
      </c>
      <c r="B10" s="15" t="s">
        <v>327</v>
      </c>
      <c r="C10" s="76">
        <f>VLOOKUP($B10,Baseline_SUB!$A$1:$AT$50,C$1,FALSE)</f>
        <v>29106.838</v>
      </c>
      <c r="D10" s="23">
        <f>VLOOKUP($B10,Baseline_SUB!$A$1:$AT$50,D$1,FALSE)</f>
        <v>30366.261429999999</v>
      </c>
      <c r="E10" s="23">
        <f>VLOOKUP($B10,Baseline_SUB!$A$1:$AT$50,E$1,FALSE)</f>
        <v>31449.832549999999</v>
      </c>
      <c r="F10" s="23">
        <f>VLOOKUP($B10,Baseline_SUB!$A$1:$AT$50,F$1,FALSE)</f>
        <v>33130.644310000003</v>
      </c>
      <c r="G10" s="23">
        <f>VLOOKUP($B10,Baseline_SUB!$A$1:$AT$50,G$1,FALSE)</f>
        <v>44273.304759999999</v>
      </c>
      <c r="H10" s="79">
        <f>VLOOKUP($B10,Baseline_SUB!$A$1:$AT$50,H$1,FALSE)</f>
        <v>74147.180349999995</v>
      </c>
      <c r="I10" s="10"/>
      <c r="J10" s="10"/>
      <c r="K10" s="10"/>
    </row>
    <row r="11" spans="1:11">
      <c r="A11" s="16" t="s">
        <v>48</v>
      </c>
      <c r="B11" s="15" t="s">
        <v>328</v>
      </c>
      <c r="C11" s="75">
        <f>VLOOKUP($B11,Baseline_SUB!$A$1:$AT$50,C$1,FALSE)</f>
        <v>-1.54978085E-2</v>
      </c>
      <c r="D11" s="18">
        <f>VLOOKUP($B11,Baseline_SUB!$A$1:$AT$50,D$1,FALSE)</f>
        <v>-2.5409813600000001E-2</v>
      </c>
      <c r="E11" s="18">
        <f>VLOOKUP($B11,Baseline_SUB!$A$1:$AT$50,E$1,FALSE)</f>
        <v>-3.6223519400000001E-2</v>
      </c>
      <c r="F11" s="18">
        <f>VLOOKUP($B11,Baseline_SUB!$A$1:$AT$50,F$1,FALSE)</f>
        <v>-4.29775108E-2</v>
      </c>
      <c r="G11" s="18">
        <f>VLOOKUP($B11,Baseline_SUB!$A$1:$AT$50,G$1,FALSE)</f>
        <v>-4.2670274399999999E-2</v>
      </c>
      <c r="H11" s="78">
        <f>VLOOKUP($B11,Baseline_SUB!$A$1:$AT$50,H$1,FALSE)</f>
        <v>-9.8567476700000007E-3</v>
      </c>
      <c r="I11" s="10"/>
      <c r="J11" s="10"/>
      <c r="K11" s="10"/>
    </row>
    <row r="12" spans="1:11">
      <c r="A12" s="16" t="s">
        <v>262</v>
      </c>
      <c r="B12" s="15"/>
      <c r="C12" s="75">
        <f>SUM(C13:C16)</f>
        <v>-1.5497808553879E-2</v>
      </c>
      <c r="D12" s="18">
        <f t="shared" ref="D12:H12" si="0">SUM(D13:D16)</f>
        <v>-2.5409813598999999E-2</v>
      </c>
      <c r="E12" s="18">
        <f t="shared" si="0"/>
        <v>-3.6223519317000005E-2</v>
      </c>
      <c r="F12" s="18">
        <f t="shared" si="0"/>
        <v>-4.2977510861000004E-2</v>
      </c>
      <c r="G12" s="18">
        <f t="shared" si="0"/>
        <v>-4.2670274378999999E-2</v>
      </c>
      <c r="H12" s="78">
        <f t="shared" si="0"/>
        <v>-9.8567476740000007E-3</v>
      </c>
      <c r="I12" s="10"/>
      <c r="J12" s="10"/>
      <c r="K12" s="10"/>
    </row>
    <row r="13" spans="1:11">
      <c r="A13" s="29" t="s">
        <v>350</v>
      </c>
      <c r="B13" s="15" t="s">
        <v>331</v>
      </c>
      <c r="C13" s="75">
        <f>VLOOKUP($B13,Baseline_SUB!$A$1:$AT$50,C$1,FALSE)</f>
        <v>-1.6964841499999999E-4</v>
      </c>
      <c r="D13" s="18">
        <f>VLOOKUP($B13,Baseline_SUB!$A$1:$AT$50,D$1,FALSE)</f>
        <v>-4.19108709E-4</v>
      </c>
      <c r="E13" s="18">
        <f>VLOOKUP($B13,Baseline_SUB!$A$1:$AT$50,E$1,FALSE)</f>
        <v>-6.3535519699999996E-4</v>
      </c>
      <c r="F13" s="18">
        <f>VLOOKUP($B13,Baseline_SUB!$A$1:$AT$50,F$1,FALSE)</f>
        <v>-8.5121626099999995E-4</v>
      </c>
      <c r="G13" s="18">
        <f>VLOOKUP($B13,Baseline_SUB!$A$1:$AT$50,G$1,FALSE)</f>
        <v>-6.3162079900000001E-4</v>
      </c>
      <c r="H13" s="78">
        <f>VLOOKUP($B13,Baseline_SUB!$A$1:$AT$50,H$1,FALSE)</f>
        <v>-1.3314748400000001E-4</v>
      </c>
      <c r="I13" s="10"/>
      <c r="J13" s="10"/>
      <c r="K13" s="10"/>
    </row>
    <row r="14" spans="1:11">
      <c r="A14" s="29" t="s">
        <v>351</v>
      </c>
      <c r="B14" s="15" t="s">
        <v>332</v>
      </c>
      <c r="C14" s="75">
        <f>VLOOKUP($B14,Baseline_SUB!$A$1:$AT$50,C$1,FALSE)</f>
        <v>-1.27496899E-2</v>
      </c>
      <c r="D14" s="18">
        <f>VLOOKUP($B14,Baseline_SUB!$A$1:$AT$50,D$1,FALSE)</f>
        <v>-1.5309989600000001E-2</v>
      </c>
      <c r="E14" s="18">
        <f>VLOOKUP($B14,Baseline_SUB!$A$1:$AT$50,E$1,FALSE)</f>
        <v>-1.7576613200000001E-2</v>
      </c>
      <c r="F14" s="18">
        <f>VLOOKUP($B14,Baseline_SUB!$A$1:$AT$50,F$1,FALSE)</f>
        <v>-2.0027306200000001E-2</v>
      </c>
      <c r="G14" s="18">
        <f>VLOOKUP($B14,Baseline_SUB!$A$1:$AT$50,G$1,FALSE)</f>
        <v>-1.8753988900000001E-2</v>
      </c>
      <c r="H14" s="78">
        <f>VLOOKUP($B14,Baseline_SUB!$A$1:$AT$50,H$1,FALSE)</f>
        <v>-3.7110341200000002E-3</v>
      </c>
      <c r="I14" s="10"/>
      <c r="J14" s="10"/>
      <c r="K14" s="10"/>
    </row>
    <row r="15" spans="1:11">
      <c r="A15" s="29" t="s">
        <v>352</v>
      </c>
      <c r="B15" s="15" t="s">
        <v>333</v>
      </c>
      <c r="C15" s="75">
        <f>VLOOKUP($B15,Baseline_SUB!$A$1:$AT$50,C$1,FALSE)</f>
        <v>-2.5784243500000001E-3</v>
      </c>
      <c r="D15" s="18">
        <f>VLOOKUP($B15,Baseline_SUB!$A$1:$AT$50,D$1,FALSE)</f>
        <v>-4.9319340099999998E-3</v>
      </c>
      <c r="E15" s="18">
        <f>VLOOKUP($B15,Baseline_SUB!$A$1:$AT$50,E$1,FALSE)</f>
        <v>-6.98341862E-3</v>
      </c>
      <c r="F15" s="18">
        <f>VLOOKUP($B15,Baseline_SUB!$A$1:$AT$50,F$1,FALSE)</f>
        <v>-8.1551327999999992E-3</v>
      </c>
      <c r="G15" s="18">
        <f>VLOOKUP($B15,Baseline_SUB!$A$1:$AT$50,G$1,FALSE)</f>
        <v>-8.0756875799999992E-3</v>
      </c>
      <c r="H15" s="78">
        <f>VLOOKUP($B15,Baseline_SUB!$A$1:$AT$50,H$1,FALSE)</f>
        <v>-2.01151373E-3</v>
      </c>
      <c r="I15" s="10"/>
      <c r="J15" s="10"/>
      <c r="K15" s="10"/>
    </row>
    <row r="16" spans="1:11">
      <c r="A16" s="16" t="s">
        <v>261</v>
      </c>
      <c r="B16" s="15" t="s">
        <v>334</v>
      </c>
      <c r="C16" s="75">
        <f>VLOOKUP($B16,Baseline_SUB!$A$1:$AT$50,C$1,FALSE)</f>
        <v>-4.5888878999999999E-8</v>
      </c>
      <c r="D16" s="18">
        <f>VLOOKUP($B16,Baseline_SUB!$A$1:$AT$50,D$1,FALSE)</f>
        <v>-4.7487812800000003E-3</v>
      </c>
      <c r="E16" s="18">
        <f>VLOOKUP($B16,Baseline_SUB!$A$1:$AT$50,E$1,FALSE)</f>
        <v>-1.10281323E-2</v>
      </c>
      <c r="F16" s="18">
        <f>VLOOKUP($B16,Baseline_SUB!$A$1:$AT$50,F$1,FALSE)</f>
        <v>-1.3943855600000001E-2</v>
      </c>
      <c r="G16" s="18">
        <f>VLOOKUP($B16,Baseline_SUB!$A$1:$AT$50,G$1,FALSE)</f>
        <v>-1.52089771E-2</v>
      </c>
      <c r="H16" s="78">
        <f>VLOOKUP($B16,Baseline_SUB!$A$1:$AT$50,H$1,FALSE)</f>
        <v>-4.0010523400000001E-3</v>
      </c>
      <c r="I16" s="10"/>
      <c r="J16" s="10"/>
      <c r="K16" s="10"/>
    </row>
    <row r="17" spans="1:11">
      <c r="A17" s="16" t="s">
        <v>348</v>
      </c>
      <c r="B17" s="15" t="s">
        <v>329</v>
      </c>
      <c r="C17" s="76">
        <f>VLOOKUP($B17,Baseline_SUB!$A$1:$AT$50,C$1,FALSE)</f>
        <v>0</v>
      </c>
      <c r="D17" s="23">
        <f>VLOOKUP($B17,Baseline_SUB!$A$1:$AT$50,D$1,FALSE)</f>
        <v>0</v>
      </c>
      <c r="E17" s="23">
        <f>VLOOKUP($B17,Baseline_SUB!$A$1:$AT$50,E$1,FALSE)</f>
        <v>0</v>
      </c>
      <c r="F17" s="23">
        <f>VLOOKUP($B17,Baseline_SUB!$A$1:$AT$50,F$1,FALSE)</f>
        <v>0</v>
      </c>
      <c r="G17" s="23">
        <f>VLOOKUP($B17,Baseline_SUB!$A$1:$AT$50,G$1,FALSE)</f>
        <v>0</v>
      </c>
      <c r="H17" s="79">
        <f>VLOOKUP($B17,Baseline_SUB!$A$1:$AT$50,H$1,FALSE)</f>
        <v>0</v>
      </c>
      <c r="I17" s="10"/>
      <c r="J17" s="10"/>
      <c r="K17" s="10"/>
    </row>
    <row r="18" spans="1:11">
      <c r="A18" s="29" t="s">
        <v>139</v>
      </c>
      <c r="B18" s="15" t="s">
        <v>359</v>
      </c>
      <c r="C18" s="76">
        <f>VLOOKUP($B18,Baseline_SUB!$A$1:$AT$50,C$1,FALSE)</f>
        <v>0</v>
      </c>
      <c r="D18" s="23">
        <f>VLOOKUP($B18,Baseline_SUB!$A$1:$AT$50,D$1,FALSE)</f>
        <v>0</v>
      </c>
      <c r="E18" s="23">
        <f>VLOOKUP($B18,Baseline_SUB!$A$1:$AT$50,E$1,FALSE)</f>
        <v>0</v>
      </c>
      <c r="F18" s="23">
        <f>VLOOKUP($B18,Baseline_SUB!$A$1:$AT$50,F$1,FALSE)</f>
        <v>0</v>
      </c>
      <c r="G18" s="23">
        <f>VLOOKUP($B18,Baseline_SUB!$A$1:$AT$50,G$1,FALSE)</f>
        <v>0</v>
      </c>
      <c r="H18" s="79">
        <f>VLOOKUP($B18,Baseline_SUB!$A$1:$AT$50,H$1,FALSE)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360</v>
      </c>
      <c r="C19" s="76">
        <f>VLOOKUP($B19,Baseline_SUB!$A$1:$AT$50,C$1,FALSE)</f>
        <v>0</v>
      </c>
      <c r="D19" s="23">
        <f>VLOOKUP($B19,Baseline_SUB!$A$1:$AT$50,D$1,FALSE)</f>
        <v>0</v>
      </c>
      <c r="E19" s="23">
        <f>VLOOKUP($B19,Baseline_SUB!$A$1:$AT$50,E$1,FALSE)</f>
        <v>0</v>
      </c>
      <c r="F19" s="23">
        <f>VLOOKUP($B19,Baseline_SUB!$A$1:$AT$50,F$1,FALSE)</f>
        <v>0</v>
      </c>
      <c r="G19" s="23">
        <f>VLOOKUP($B19,Baseline_SUB!$A$1:$AT$50,G$1,FALSE)</f>
        <v>0</v>
      </c>
      <c r="H19" s="79">
        <f>VLOOKUP($B19,Baseline_SUB!$A$1:$AT$50,H$1,FALSE)</f>
        <v>0</v>
      </c>
      <c r="I19" s="10"/>
      <c r="J19" s="10"/>
      <c r="K19" s="10"/>
    </row>
    <row r="20" spans="1:11">
      <c r="A20" s="29" t="s">
        <v>148</v>
      </c>
      <c r="B20" s="15" t="s">
        <v>361</v>
      </c>
      <c r="C20" s="76">
        <f>VLOOKUP($B20,Baseline_SUB!$A$1:$AT$50,C$1,FALSE)</f>
        <v>0</v>
      </c>
      <c r="D20" s="23">
        <f>VLOOKUP($B20,Baseline_SUB!$A$1:$AT$50,D$1,FALSE)</f>
        <v>0</v>
      </c>
      <c r="E20" s="23">
        <f>VLOOKUP($B20,Baseline_SUB!$A$1:$AT$50,E$1,FALSE)</f>
        <v>0</v>
      </c>
      <c r="F20" s="23">
        <f>VLOOKUP($B20,Baseline_SUB!$A$1:$AT$50,F$1,FALSE)</f>
        <v>0</v>
      </c>
      <c r="G20" s="23">
        <f>VLOOKUP($B20,Baseline_SUB!$A$1:$AT$50,G$1,FALSE)</f>
        <v>0</v>
      </c>
      <c r="H20" s="79">
        <f>VLOOKUP($B20,Baseline_SUB!$A$1:$AT$50,H$1,FALSE)</f>
        <v>0</v>
      </c>
      <c r="I20" s="10"/>
      <c r="J20" s="10"/>
      <c r="K20" s="10"/>
    </row>
    <row r="21" spans="1:11">
      <c r="A21" s="29" t="s">
        <v>159</v>
      </c>
      <c r="B21" s="15" t="s">
        <v>362</v>
      </c>
      <c r="C21" s="76">
        <f>VLOOKUP($B21,Baseline_SUB!$A$1:$AT$50,C$1,FALSE)</f>
        <v>0</v>
      </c>
      <c r="D21" s="23">
        <f>VLOOKUP($B21,Baseline_SUB!$A$1:$AT$50,D$1,FALSE)</f>
        <v>0</v>
      </c>
      <c r="E21" s="23">
        <f>VLOOKUP($B21,Baseline_SUB!$A$1:$AT$50,E$1,FALSE)</f>
        <v>0</v>
      </c>
      <c r="F21" s="23">
        <f>VLOOKUP($B21,Baseline_SUB!$A$1:$AT$50,F$1,FALSE)</f>
        <v>0</v>
      </c>
      <c r="G21" s="23">
        <f>VLOOKUP($B21,Baseline_SUB!$A$1:$AT$50,G$1,FALSE)</f>
        <v>0</v>
      </c>
      <c r="H21" s="79">
        <f>VLOOKUP($B21,Baseline_SUB!$A$1:$AT$50,H$1,FALSE)</f>
        <v>0</v>
      </c>
      <c r="I21" s="10"/>
      <c r="J21" s="10"/>
      <c r="K21" s="10"/>
    </row>
    <row r="22" spans="1:11">
      <c r="A22" s="29" t="s">
        <v>140</v>
      </c>
      <c r="B22" s="15" t="s">
        <v>363</v>
      </c>
      <c r="C22" s="76">
        <f>VLOOKUP($B22,Baseline_SUB!$A$1:$AT$50,C$1,FALSE)</f>
        <v>0</v>
      </c>
      <c r="D22" s="23">
        <f>VLOOKUP($B22,Baseline_SUB!$A$1:$AT$50,D$1,FALSE)</f>
        <v>0</v>
      </c>
      <c r="E22" s="23">
        <f>VLOOKUP($B22,Baseline_SUB!$A$1:$AT$50,E$1,FALSE)</f>
        <v>0</v>
      </c>
      <c r="F22" s="23">
        <f>VLOOKUP($B22,Baseline_SUB!$A$1:$AT$50,F$1,FALSE)</f>
        <v>0</v>
      </c>
      <c r="G22" s="23">
        <f>VLOOKUP($B22,Baseline_SUB!$A$1:$AT$50,G$1,FALSE)</f>
        <v>0</v>
      </c>
      <c r="H22" s="79">
        <f>VLOOKUP($B22,Baseline_SUB!$A$1:$AT$50,H$1,FALSE)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330</v>
      </c>
      <c r="C23" s="76">
        <f>VLOOKUP($B23,Baseline_SUB!$A$1:$AT$50,C$1,FALSE)</f>
        <v>0</v>
      </c>
      <c r="D23" s="23">
        <f>VLOOKUP($B23,Baseline_SUB!$A$1:$AT$50,D$1,FALSE)</f>
        <v>0</v>
      </c>
      <c r="E23" s="23">
        <f>VLOOKUP($B23,Baseline_SUB!$A$1:$AT$50,E$1,FALSE)</f>
        <v>0</v>
      </c>
      <c r="F23" s="23">
        <f>VLOOKUP($B23,Baseline_SUB!$A$1:$AT$50,F$1,FALSE)</f>
        <v>0</v>
      </c>
      <c r="G23" s="23">
        <f>VLOOKUP($B23,Baseline_SUB!$A$1:$AT$50,G$1,FALSE)</f>
        <v>0</v>
      </c>
      <c r="H23" s="79">
        <f>VLOOKUP($B23,Baseline_SUB!$A$1:$AT$50,H$1,FALSE)</f>
        <v>0</v>
      </c>
      <c r="I23" s="10"/>
      <c r="J23" s="10"/>
      <c r="K23" s="10"/>
    </row>
    <row r="24" spans="1:11">
      <c r="A24" s="16" t="s">
        <v>377</v>
      </c>
      <c r="B24" s="15"/>
      <c r="C24" s="76">
        <f>SUM(C25:C28)</f>
        <v>-1548.6251222357901</v>
      </c>
      <c r="D24" s="23">
        <f t="shared" ref="D24:H24" si="1">SUM(D25:D28)</f>
        <v>-2619.32882466</v>
      </c>
      <c r="E24" s="23">
        <f t="shared" si="1"/>
        <v>-3855.3277578999996</v>
      </c>
      <c r="F24" s="23">
        <f t="shared" si="1"/>
        <v>-4934.2724302699999</v>
      </c>
      <c r="G24" s="23">
        <f t="shared" si="1"/>
        <v>-6341.5581601400008</v>
      </c>
      <c r="H24" s="79">
        <f t="shared" si="1"/>
        <v>-4433.8342620599997</v>
      </c>
      <c r="I24" s="10"/>
      <c r="J24" s="10"/>
      <c r="K24" s="10"/>
    </row>
    <row r="25" spans="1:11">
      <c r="A25" s="29" t="s">
        <v>300</v>
      </c>
      <c r="B25" s="15" t="s">
        <v>364</v>
      </c>
      <c r="C25" s="76">
        <f>VLOOKUP($B25,Baseline_SUB!$A$1:$AT$50,C$1,FALSE)</f>
        <v>-16.952190170000002</v>
      </c>
      <c r="D25" s="23">
        <f>VLOOKUP($B25,Baseline_SUB!$A$1:$AT$50,D$1,FALSE)</f>
        <v>-43.203131659999997</v>
      </c>
      <c r="E25" s="23">
        <f>VLOOKUP($B25,Baseline_SUB!$A$1:$AT$50,E$1,FALSE)</f>
        <v>-67.621881299999998</v>
      </c>
      <c r="F25" s="23">
        <f>VLOOKUP($B25,Baseline_SUB!$A$1:$AT$50,F$1,FALSE)</f>
        <v>-97.728622470000005</v>
      </c>
      <c r="G25" s="23">
        <f>VLOOKUP($B25,Baseline_SUB!$A$1:$AT$50,G$1,FALSE)</f>
        <v>-93.870032140000006</v>
      </c>
      <c r="H25" s="79">
        <f>VLOOKUP($B25,Baseline_SUB!$A$1:$AT$50,H$1,FALSE)</f>
        <v>-59.89337416</v>
      </c>
      <c r="I25" s="10"/>
      <c r="J25" s="10"/>
      <c r="K25" s="10"/>
    </row>
    <row r="26" spans="1:11">
      <c r="A26" s="29" t="s">
        <v>148</v>
      </c>
      <c r="B26" s="15" t="s">
        <v>365</v>
      </c>
      <c r="C26" s="76">
        <f>VLOOKUP($B26,Baseline_SUB!$A$1:$AT$50,C$1,FALSE)</f>
        <v>-1274.0181950000001</v>
      </c>
      <c r="D26" s="23">
        <f>VLOOKUP($B26,Baseline_SUB!$A$1:$AT$50,D$1,FALSE)</f>
        <v>-1578.205087</v>
      </c>
      <c r="E26" s="23">
        <f>VLOOKUP($B26,Baseline_SUB!$A$1:$AT$50,E$1,FALSE)</f>
        <v>-1870.7073760000001</v>
      </c>
      <c r="F26" s="23">
        <f>VLOOKUP($B26,Baseline_SUB!$A$1:$AT$50,F$1,FALSE)</f>
        <v>-2299.346399</v>
      </c>
      <c r="G26" s="23">
        <f>VLOOKUP($B26,Baseline_SUB!$A$1:$AT$50,G$1,FALSE)</f>
        <v>-2787.1747500000001</v>
      </c>
      <c r="H26" s="79">
        <f>VLOOKUP($B26,Baseline_SUB!$A$1:$AT$50,H$1,FALSE)</f>
        <v>-1669.324484</v>
      </c>
      <c r="I26" s="10"/>
      <c r="J26" s="10"/>
      <c r="K26" s="10"/>
    </row>
    <row r="27" spans="1:11">
      <c r="A27" s="29" t="s">
        <v>159</v>
      </c>
      <c r="B27" s="15" t="s">
        <v>366</v>
      </c>
      <c r="C27" s="76">
        <f>VLOOKUP($B27,Baseline_SUB!$A$1:$AT$50,C$1,FALSE)</f>
        <v>-257.65015160000002</v>
      </c>
      <c r="D27" s="23">
        <f>VLOOKUP($B27,Baseline_SUB!$A$1:$AT$50,D$1,FALSE)</f>
        <v>-508.40030200000001</v>
      </c>
      <c r="E27" s="23">
        <f>VLOOKUP($B27,Baseline_SUB!$A$1:$AT$50,E$1,FALSE)</f>
        <v>-743.2565396</v>
      </c>
      <c r="F27" s="23">
        <f>VLOOKUP($B27,Baseline_SUB!$A$1:$AT$50,F$1,FALSE)</f>
        <v>-936.29542979999997</v>
      </c>
      <c r="G27" s="23">
        <f>VLOOKUP($B27,Baseline_SUB!$A$1:$AT$50,G$1,FALSE)</f>
        <v>-1200.1901359999999</v>
      </c>
      <c r="H27" s="79">
        <f>VLOOKUP($B27,Baseline_SUB!$A$1:$AT$50,H$1,FALSE)</f>
        <v>-904.83380590000002</v>
      </c>
      <c r="I27" s="10"/>
      <c r="J27" s="10"/>
      <c r="K27" s="10"/>
    </row>
    <row r="28" spans="1:11">
      <c r="A28" s="29" t="s">
        <v>140</v>
      </c>
      <c r="B28" s="15" t="s">
        <v>367</v>
      </c>
      <c r="C28" s="76">
        <f>VLOOKUP($B28,Baseline_SUB!$A$1:$AT$50,C$1,FALSE)</f>
        <v>-4.5854657899999998E-3</v>
      </c>
      <c r="D28" s="23">
        <f>VLOOKUP($B28,Baseline_SUB!$A$1:$AT$50,D$1,FALSE)</f>
        <v>-489.52030400000001</v>
      </c>
      <c r="E28" s="23">
        <f>VLOOKUP($B28,Baseline_SUB!$A$1:$AT$50,E$1,FALSE)</f>
        <v>-1173.7419609999999</v>
      </c>
      <c r="F28" s="23">
        <f>VLOOKUP($B28,Baseline_SUB!$A$1:$AT$50,F$1,FALSE)</f>
        <v>-1600.901979</v>
      </c>
      <c r="G28" s="23">
        <f>VLOOKUP($B28,Baseline_SUB!$A$1:$AT$50,G$1,FALSE)</f>
        <v>-2260.3232419999999</v>
      </c>
      <c r="H28" s="79">
        <f>VLOOKUP($B28,Baseline_SUB!$A$1:$AT$50,H$1,FALSE)</f>
        <v>-1799.782598</v>
      </c>
      <c r="I28" s="10"/>
      <c r="J28" s="10"/>
      <c r="K28" s="10"/>
    </row>
    <row r="29" spans="1:11" s="10" customFormat="1">
      <c r="A29" s="81" t="s">
        <v>403</v>
      </c>
      <c r="B29" t="s">
        <v>401</v>
      </c>
      <c r="C29" s="45">
        <f>VLOOKUP($B29,Baseline_SUB!$A$1:$AT$50,C$1,FALSE)</f>
        <v>-53.641070002478344</v>
      </c>
      <c r="D29" s="23">
        <f>VLOOKUP($B29,Baseline_SUB!$A$1:$AT$50,D$1,FALSE)</f>
        <v>-87.831086769037398</v>
      </c>
      <c r="E29" s="23">
        <f>VLOOKUP($B29,Baseline_SUB!$A$1:$AT$50,E$1,FALSE)</f>
        <v>-126.05775251948981</v>
      </c>
      <c r="F29" s="23">
        <f>VLOOKUP($B29,Baseline_SUB!$A$1:$AT$50,F$1,FALSE)</f>
        <v>-154.70774013183183</v>
      </c>
      <c r="G29" s="23">
        <f>VLOOKUP($B29,Baseline_SUB!$A$1:$AT$50,G$1,FALSE)</f>
        <v>-144.27652212389597</v>
      </c>
      <c r="H29" s="46">
        <f>VLOOKUP($B29,Baseline_SUB!$A$1:$AT$50,H$1,FALSE)</f>
        <v>-56.968690240937498</v>
      </c>
    </row>
    <row r="30" spans="1:11" s="10" customFormat="1">
      <c r="A30" s="29"/>
      <c r="B30" s="9"/>
      <c r="C30" s="23"/>
      <c r="D30" s="23"/>
      <c r="E30" s="23"/>
      <c r="F30" s="23"/>
      <c r="G30" s="23"/>
      <c r="H30" s="23"/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89"/>
      <c r="D32" s="89"/>
      <c r="E32" s="89"/>
      <c r="F32" s="89"/>
      <c r="G32" s="89"/>
      <c r="H32" s="89"/>
    </row>
    <row r="33" spans="1:11" ht="15.5">
      <c r="A33" s="9"/>
      <c r="B33" s="58"/>
      <c r="C33" s="87" t="s">
        <v>16</v>
      </c>
      <c r="D33" s="87"/>
      <c r="E33" s="87"/>
      <c r="F33" s="87"/>
      <c r="G33" s="87"/>
      <c r="H33" s="87"/>
      <c r="I33" s="15"/>
      <c r="J33" s="10"/>
      <c r="K33" s="10"/>
    </row>
    <row r="34" spans="1:11">
      <c r="A34" s="57"/>
      <c r="B34" s="67"/>
      <c r="C34" s="3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4.1041237596069369E-2</v>
      </c>
      <c r="D35" s="18">
        <f t="shared" ref="D35:H35" si="2">D4</f>
        <v>4.1875757832734894E-2</v>
      </c>
      <c r="E35" s="18">
        <f t="shared" si="2"/>
        <v>4.26994637410536E-2</v>
      </c>
      <c r="F35" s="18">
        <f t="shared" si="2"/>
        <v>4.4264821722141967E-2</v>
      </c>
      <c r="G35" s="18">
        <f t="shared" si="2"/>
        <v>4.8092875220024478E-2</v>
      </c>
      <c r="H35" s="19">
        <f t="shared" si="2"/>
        <v>4.9714953419822461E-2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36" si="3">C5</f>
        <v>4.1200265871664365E-2</v>
      </c>
      <c r="D36" s="18">
        <f t="shared" si="3"/>
        <v>4.1507876740609406E-2</v>
      </c>
      <c r="E36" s="18">
        <f t="shared" si="3"/>
        <v>4.2015051878259602E-2</v>
      </c>
      <c r="F36" s="18">
        <f t="shared" si="3"/>
        <v>5.0841239445486019E-2</v>
      </c>
      <c r="G36" s="18">
        <f t="shared" si="3"/>
        <v>4.8690505228606185E-2</v>
      </c>
      <c r="H36" s="19">
        <f t="shared" si="3"/>
        <v>4.0554086442716075E-2</v>
      </c>
      <c r="I36" s="9"/>
      <c r="J36" s="10"/>
      <c r="K36" s="10"/>
    </row>
    <row r="37" spans="1:11">
      <c r="A37" s="16" t="s">
        <v>51</v>
      </c>
      <c r="B37" s="60"/>
      <c r="C37" s="17">
        <f t="shared" ref="C37:H37" si="4">C6</f>
        <v>0.14716777589999999</v>
      </c>
      <c r="D37" s="18">
        <f t="shared" si="4"/>
        <v>0.1456925932</v>
      </c>
      <c r="E37" s="18">
        <f t="shared" si="4"/>
        <v>0.1447865904</v>
      </c>
      <c r="F37" s="18">
        <f t="shared" si="4"/>
        <v>0.14302097229999999</v>
      </c>
      <c r="G37" s="18">
        <f t="shared" si="4"/>
        <v>0.1446627597</v>
      </c>
      <c r="H37" s="19">
        <f t="shared" si="4"/>
        <v>0.14349782599999999</v>
      </c>
      <c r="I37" s="9"/>
      <c r="J37" s="10"/>
      <c r="K37" s="10"/>
    </row>
    <row r="38" spans="1:11">
      <c r="A38" s="16" t="s">
        <v>36</v>
      </c>
      <c r="B38" s="60"/>
      <c r="C38" s="17">
        <f t="shared" ref="C38:H38" si="5">C7</f>
        <v>0.54062769369999997</v>
      </c>
      <c r="D38" s="18">
        <f t="shared" si="5"/>
        <v>0.55302759489999997</v>
      </c>
      <c r="E38" s="18">
        <f t="shared" si="5"/>
        <v>0.57178731520000003</v>
      </c>
      <c r="F38" s="18">
        <f t="shared" si="5"/>
        <v>0.60069339789999998</v>
      </c>
      <c r="G38" s="18">
        <f t="shared" si="5"/>
        <v>0.60878488890000004</v>
      </c>
      <c r="H38" s="19">
        <f t="shared" si="5"/>
        <v>1.7177073300000002E-2</v>
      </c>
      <c r="I38" s="9"/>
      <c r="J38" s="10"/>
      <c r="K38" s="10"/>
    </row>
    <row r="39" spans="1:11">
      <c r="A39" s="16" t="s">
        <v>34</v>
      </c>
      <c r="B39" s="60"/>
      <c r="C39" s="17">
        <f t="shared" ref="C39:H39" si="6">C8</f>
        <v>-1.7417452900000002E-2</v>
      </c>
      <c r="D39" s="18">
        <f t="shared" si="6"/>
        <v>-2.4358797500000001E-2</v>
      </c>
      <c r="E39" s="18">
        <f t="shared" si="6"/>
        <v>-3.1643260100000001E-2</v>
      </c>
      <c r="F39" s="18">
        <f t="shared" si="6"/>
        <v>-3.4509745000000001E-2</v>
      </c>
      <c r="G39" s="18">
        <f t="shared" si="6"/>
        <v>-2.75326748E-2</v>
      </c>
      <c r="H39" s="19">
        <f t="shared" si="6"/>
        <v>3.1199412100000001E-2</v>
      </c>
      <c r="I39" s="9"/>
      <c r="J39" s="10"/>
      <c r="K39" s="10"/>
    </row>
    <row r="40" spans="1:11">
      <c r="A40" s="16" t="s">
        <v>33</v>
      </c>
      <c r="B40" s="60"/>
      <c r="C40" s="17">
        <f t="shared" ref="C40:H40" si="7">C9</f>
        <v>-0.112284621</v>
      </c>
      <c r="D40" s="18">
        <f t="shared" si="7"/>
        <v>-0.1243056359</v>
      </c>
      <c r="E40" s="18">
        <f t="shared" si="7"/>
        <v>-0.13736000770000001</v>
      </c>
      <c r="F40" s="18">
        <f t="shared" si="7"/>
        <v>-0.14933350870000001</v>
      </c>
      <c r="G40" s="18">
        <f t="shared" si="7"/>
        <v>-0.141974709</v>
      </c>
      <c r="H40" s="19">
        <f t="shared" si="7"/>
        <v>-8.6122280999999995E-2</v>
      </c>
      <c r="I40" s="9"/>
      <c r="J40" s="10"/>
      <c r="K40" s="10"/>
    </row>
    <row r="41" spans="1:11">
      <c r="A41" s="16" t="s">
        <v>54</v>
      </c>
      <c r="B41" s="60"/>
      <c r="C41" s="45">
        <f t="shared" ref="C41:H41" si="8">C10</f>
        <v>29106.838</v>
      </c>
      <c r="D41" s="23">
        <f t="shared" si="8"/>
        <v>30366.261429999999</v>
      </c>
      <c r="E41" s="23">
        <f t="shared" si="8"/>
        <v>31449.832549999999</v>
      </c>
      <c r="F41" s="23">
        <f t="shared" si="8"/>
        <v>33130.644310000003</v>
      </c>
      <c r="G41" s="23">
        <f t="shared" si="8"/>
        <v>44273.304759999999</v>
      </c>
      <c r="H41" s="46">
        <f t="shared" si="8"/>
        <v>74147.180349999995</v>
      </c>
      <c r="I41" s="9"/>
      <c r="J41" s="10"/>
      <c r="K41" s="10"/>
    </row>
    <row r="42" spans="1:11">
      <c r="A42" s="16" t="s">
        <v>52</v>
      </c>
      <c r="B42" s="60"/>
      <c r="C42" s="17">
        <f t="shared" ref="C42:H42" si="9">C11</f>
        <v>-1.54978085E-2</v>
      </c>
      <c r="D42" s="18">
        <f t="shared" si="9"/>
        <v>-2.5409813600000001E-2</v>
      </c>
      <c r="E42" s="18">
        <f t="shared" si="9"/>
        <v>-3.6223519400000001E-2</v>
      </c>
      <c r="F42" s="18">
        <f t="shared" si="9"/>
        <v>-4.29775108E-2</v>
      </c>
      <c r="G42" s="18">
        <f t="shared" si="9"/>
        <v>-4.2670274399999999E-2</v>
      </c>
      <c r="H42" s="19">
        <f t="shared" si="9"/>
        <v>-9.8567476700000007E-3</v>
      </c>
      <c r="I42" s="10"/>
      <c r="J42" s="10"/>
      <c r="K42" s="10"/>
    </row>
    <row r="43" spans="1:11">
      <c r="A43" s="16" t="s">
        <v>287</v>
      </c>
      <c r="B43" s="60"/>
      <c r="C43" s="17">
        <f t="shared" ref="C43:H43" si="10">C12</f>
        <v>-1.5497808553879E-2</v>
      </c>
      <c r="D43" s="18">
        <f t="shared" si="10"/>
        <v>-2.5409813598999999E-2</v>
      </c>
      <c r="E43" s="18">
        <f t="shared" si="10"/>
        <v>-3.6223519317000005E-2</v>
      </c>
      <c r="F43" s="18">
        <f t="shared" si="10"/>
        <v>-4.2977510861000004E-2</v>
      </c>
      <c r="G43" s="18">
        <f t="shared" si="10"/>
        <v>-4.2670274378999999E-2</v>
      </c>
      <c r="H43" s="19">
        <f t="shared" si="10"/>
        <v>-9.8567476740000007E-3</v>
      </c>
      <c r="I43" s="10"/>
      <c r="J43" s="10"/>
      <c r="K43" s="10"/>
    </row>
    <row r="44" spans="1:11">
      <c r="A44" s="29" t="s">
        <v>353</v>
      </c>
      <c r="B44" s="58"/>
      <c r="C44" s="17">
        <f t="shared" ref="C44:H44" si="11">C13</f>
        <v>-1.6964841499999999E-4</v>
      </c>
      <c r="D44" s="18">
        <f t="shared" si="11"/>
        <v>-4.19108709E-4</v>
      </c>
      <c r="E44" s="18">
        <f t="shared" si="11"/>
        <v>-6.3535519699999996E-4</v>
      </c>
      <c r="F44" s="18">
        <f t="shared" si="11"/>
        <v>-8.5121626099999995E-4</v>
      </c>
      <c r="G44" s="18">
        <f t="shared" si="11"/>
        <v>-6.3162079900000001E-4</v>
      </c>
      <c r="H44" s="19">
        <f t="shared" si="11"/>
        <v>-1.3314748400000001E-4</v>
      </c>
      <c r="I44" s="10"/>
      <c r="J44" s="10"/>
      <c r="K44" s="10"/>
    </row>
    <row r="45" spans="1:11">
      <c r="A45" s="29" t="s">
        <v>354</v>
      </c>
      <c r="B45" s="58"/>
      <c r="C45" s="17">
        <f t="shared" ref="C45:H45" si="12">C14</f>
        <v>-1.27496899E-2</v>
      </c>
      <c r="D45" s="18">
        <f t="shared" si="12"/>
        <v>-1.5309989600000001E-2</v>
      </c>
      <c r="E45" s="18">
        <f t="shared" si="12"/>
        <v>-1.7576613200000001E-2</v>
      </c>
      <c r="F45" s="18">
        <f t="shared" si="12"/>
        <v>-2.0027306200000001E-2</v>
      </c>
      <c r="G45" s="18">
        <f t="shared" si="12"/>
        <v>-1.8753988900000001E-2</v>
      </c>
      <c r="H45" s="19">
        <f t="shared" si="12"/>
        <v>-3.7110341200000002E-3</v>
      </c>
      <c r="I45" s="10"/>
      <c r="J45" s="10"/>
      <c r="K45" s="10"/>
    </row>
    <row r="46" spans="1:11">
      <c r="A46" s="29" t="s">
        <v>355</v>
      </c>
      <c r="B46" s="58"/>
      <c r="C46" s="17">
        <f t="shared" ref="C46:H46" si="13">C15</f>
        <v>-2.5784243500000001E-3</v>
      </c>
      <c r="D46" s="18">
        <f t="shared" si="13"/>
        <v>-4.9319340099999998E-3</v>
      </c>
      <c r="E46" s="18">
        <f t="shared" si="13"/>
        <v>-6.98341862E-3</v>
      </c>
      <c r="F46" s="18">
        <f t="shared" si="13"/>
        <v>-8.1551327999999992E-3</v>
      </c>
      <c r="G46" s="18">
        <f t="shared" si="13"/>
        <v>-8.0756875799999992E-3</v>
      </c>
      <c r="H46" s="19">
        <f t="shared" si="13"/>
        <v>-2.01151373E-3</v>
      </c>
      <c r="I46" s="10"/>
      <c r="J46" s="10"/>
      <c r="K46" s="10"/>
    </row>
    <row r="47" spans="1:11">
      <c r="A47" s="16" t="s">
        <v>263</v>
      </c>
      <c r="B47" s="60"/>
      <c r="C47" s="17">
        <f t="shared" ref="C47:H47" si="14">C16</f>
        <v>-4.5888878999999999E-8</v>
      </c>
      <c r="D47" s="18">
        <f t="shared" si="14"/>
        <v>-4.7487812800000003E-3</v>
      </c>
      <c r="E47" s="18">
        <f t="shared" si="14"/>
        <v>-1.10281323E-2</v>
      </c>
      <c r="F47" s="18">
        <f t="shared" si="14"/>
        <v>-1.3943855600000001E-2</v>
      </c>
      <c r="G47" s="18">
        <f t="shared" si="14"/>
        <v>-1.52089771E-2</v>
      </c>
      <c r="H47" s="19">
        <f t="shared" si="14"/>
        <v>-4.0010523400000001E-3</v>
      </c>
      <c r="I47" s="10"/>
      <c r="J47" s="10"/>
      <c r="K47" s="10"/>
    </row>
    <row r="48" spans="1:11">
      <c r="A48" s="54" t="s">
        <v>357</v>
      </c>
      <c r="B48" s="61"/>
      <c r="C48" s="45">
        <f t="shared" ref="C48:H48" si="15">C17</f>
        <v>0</v>
      </c>
      <c r="D48" s="23">
        <f t="shared" si="15"/>
        <v>0</v>
      </c>
      <c r="E48" s="23">
        <f t="shared" si="15"/>
        <v>0</v>
      </c>
      <c r="F48" s="23">
        <f t="shared" si="15"/>
        <v>0</v>
      </c>
      <c r="G48" s="23">
        <f t="shared" si="15"/>
        <v>0</v>
      </c>
      <c r="H48" s="46">
        <f t="shared" si="15"/>
        <v>0</v>
      </c>
      <c r="I48" s="10"/>
      <c r="J48" s="10"/>
      <c r="K48" s="10"/>
    </row>
    <row r="49" spans="1:11">
      <c r="A49" s="29" t="s">
        <v>155</v>
      </c>
      <c r="B49" s="58"/>
      <c r="C49" s="45">
        <f t="shared" ref="C49:H49" si="16">C18</f>
        <v>0</v>
      </c>
      <c r="D49" s="23">
        <f t="shared" si="16"/>
        <v>0</v>
      </c>
      <c r="E49" s="23">
        <f t="shared" si="16"/>
        <v>0</v>
      </c>
      <c r="F49" s="23">
        <f t="shared" si="16"/>
        <v>0</v>
      </c>
      <c r="G49" s="23">
        <f t="shared" si="16"/>
        <v>0</v>
      </c>
      <c r="H49" s="46">
        <f t="shared" si="16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ref="C50:H50" si="17">C19</f>
        <v>0</v>
      </c>
      <c r="D50" s="23">
        <f t="shared" si="17"/>
        <v>0</v>
      </c>
      <c r="E50" s="23">
        <f t="shared" si="17"/>
        <v>0</v>
      </c>
      <c r="F50" s="23">
        <f t="shared" si="17"/>
        <v>0</v>
      </c>
      <c r="G50" s="23">
        <f t="shared" si="17"/>
        <v>0</v>
      </c>
      <c r="H50" s="46">
        <f t="shared" si="17"/>
        <v>0</v>
      </c>
      <c r="I50" s="10"/>
      <c r="J50" s="10"/>
      <c r="K50" s="10"/>
    </row>
    <row r="51" spans="1:11">
      <c r="A51" s="29" t="s">
        <v>157</v>
      </c>
      <c r="B51" s="58"/>
      <c r="C51" s="45">
        <f t="shared" ref="C51:H51" si="18">C20</f>
        <v>0</v>
      </c>
      <c r="D51" s="23">
        <f t="shared" si="18"/>
        <v>0</v>
      </c>
      <c r="E51" s="23">
        <f t="shared" si="18"/>
        <v>0</v>
      </c>
      <c r="F51" s="23">
        <f t="shared" si="18"/>
        <v>0</v>
      </c>
      <c r="G51" s="23">
        <f t="shared" si="18"/>
        <v>0</v>
      </c>
      <c r="H51" s="46">
        <f t="shared" si="18"/>
        <v>0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2" si="19">C21</f>
        <v>0</v>
      </c>
      <c r="D52" s="23">
        <f t="shared" si="19"/>
        <v>0</v>
      </c>
      <c r="E52" s="23">
        <f t="shared" si="19"/>
        <v>0</v>
      </c>
      <c r="F52" s="23">
        <f t="shared" si="19"/>
        <v>0</v>
      </c>
      <c r="G52" s="23">
        <f t="shared" si="19"/>
        <v>0</v>
      </c>
      <c r="H52" s="46">
        <f t="shared" si="19"/>
        <v>0</v>
      </c>
      <c r="I52" s="10"/>
      <c r="J52" s="10"/>
      <c r="K52" s="10"/>
    </row>
    <row r="53" spans="1:11">
      <c r="A53" s="29" t="s">
        <v>160</v>
      </c>
      <c r="B53" s="58"/>
      <c r="C53" s="45">
        <f t="shared" ref="C53:H53" si="20">C22</f>
        <v>0</v>
      </c>
      <c r="D53" s="23">
        <f t="shared" si="20"/>
        <v>0</v>
      </c>
      <c r="E53" s="23">
        <f t="shared" si="20"/>
        <v>0</v>
      </c>
      <c r="F53" s="23">
        <f t="shared" si="20"/>
        <v>0</v>
      </c>
      <c r="G53" s="23">
        <f t="shared" si="20"/>
        <v>0</v>
      </c>
      <c r="H53" s="46">
        <f t="shared" si="20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ref="C54:H54" si="21">C23</f>
        <v>0</v>
      </c>
      <c r="D54" s="23">
        <f t="shared" si="21"/>
        <v>0</v>
      </c>
      <c r="E54" s="23">
        <f t="shared" si="21"/>
        <v>0</v>
      </c>
      <c r="F54" s="23">
        <f t="shared" si="21"/>
        <v>0</v>
      </c>
      <c r="G54" s="23">
        <f t="shared" si="21"/>
        <v>0</v>
      </c>
      <c r="H54" s="46">
        <f t="shared" si="21"/>
        <v>0</v>
      </c>
      <c r="I54" s="10"/>
      <c r="J54" s="10"/>
      <c r="K54" s="10"/>
    </row>
    <row r="55" spans="1:11">
      <c r="A55" s="31" t="s">
        <v>379</v>
      </c>
      <c r="B55" s="58"/>
      <c r="C55" s="45">
        <f t="shared" ref="C55:H55" si="22">C24</f>
        <v>-1548.6251222357901</v>
      </c>
      <c r="D55" s="23">
        <f t="shared" si="22"/>
        <v>-2619.32882466</v>
      </c>
      <c r="E55" s="23">
        <f t="shared" si="22"/>
        <v>-3855.3277578999996</v>
      </c>
      <c r="F55" s="23">
        <f t="shared" si="22"/>
        <v>-4934.2724302699999</v>
      </c>
      <c r="G55" s="23">
        <f t="shared" si="22"/>
        <v>-6341.5581601400008</v>
      </c>
      <c r="H55" s="46">
        <f t="shared" si="22"/>
        <v>-4433.8342620599997</v>
      </c>
      <c r="I55" s="10"/>
      <c r="J55" s="10"/>
      <c r="K55" s="10"/>
    </row>
    <row r="56" spans="1:11">
      <c r="A56" s="29" t="s">
        <v>156</v>
      </c>
      <c r="B56" s="58"/>
      <c r="C56" s="45">
        <f t="shared" ref="C56:H56" si="23">C25</f>
        <v>-16.952190170000002</v>
      </c>
      <c r="D56" s="23">
        <f t="shared" si="23"/>
        <v>-43.203131659999997</v>
      </c>
      <c r="E56" s="23">
        <f t="shared" si="23"/>
        <v>-67.621881299999998</v>
      </c>
      <c r="F56" s="23">
        <f t="shared" si="23"/>
        <v>-97.728622470000005</v>
      </c>
      <c r="G56" s="23">
        <f t="shared" si="23"/>
        <v>-93.870032140000006</v>
      </c>
      <c r="H56" s="46">
        <f t="shared" si="23"/>
        <v>-59.89337416</v>
      </c>
      <c r="I56" s="10"/>
      <c r="J56" s="10"/>
      <c r="K56" s="10"/>
    </row>
    <row r="57" spans="1:11">
      <c r="A57" s="29" t="s">
        <v>157</v>
      </c>
      <c r="B57" s="58"/>
      <c r="C57" s="45">
        <f t="shared" ref="C57:H57" si="24">C26</f>
        <v>-1274.0181950000001</v>
      </c>
      <c r="D57" s="23">
        <f t="shared" si="24"/>
        <v>-1578.205087</v>
      </c>
      <c r="E57" s="23">
        <f t="shared" si="24"/>
        <v>-1870.7073760000001</v>
      </c>
      <c r="F57" s="23">
        <f t="shared" si="24"/>
        <v>-2299.346399</v>
      </c>
      <c r="G57" s="23">
        <f t="shared" si="24"/>
        <v>-2787.1747500000001</v>
      </c>
      <c r="H57" s="46">
        <f t="shared" si="24"/>
        <v>-1669.324484</v>
      </c>
      <c r="I57" s="10"/>
      <c r="J57" s="10"/>
      <c r="K57" s="10"/>
    </row>
    <row r="58" spans="1:11">
      <c r="A58" s="29" t="s">
        <v>158</v>
      </c>
      <c r="B58" s="58"/>
      <c r="C58" s="45">
        <f t="shared" ref="C58:H58" si="25">C27</f>
        <v>-257.65015160000002</v>
      </c>
      <c r="D58" s="23">
        <f t="shared" si="25"/>
        <v>-508.40030200000001</v>
      </c>
      <c r="E58" s="23">
        <f t="shared" si="25"/>
        <v>-743.2565396</v>
      </c>
      <c r="F58" s="23">
        <f t="shared" si="25"/>
        <v>-936.29542979999997</v>
      </c>
      <c r="G58" s="23">
        <f t="shared" si="25"/>
        <v>-1200.1901359999999</v>
      </c>
      <c r="H58" s="46">
        <f t="shared" si="25"/>
        <v>-904.83380590000002</v>
      </c>
      <c r="I58" s="10"/>
      <c r="J58" s="10"/>
      <c r="K58" s="10"/>
    </row>
    <row r="59" spans="1:11">
      <c r="A59" s="29" t="s">
        <v>160</v>
      </c>
      <c r="B59" s="58"/>
      <c r="C59" s="45">
        <f t="shared" ref="C59:H60" si="26">C28</f>
        <v>-4.5854657899999998E-3</v>
      </c>
      <c r="D59" s="23">
        <f t="shared" si="26"/>
        <v>-489.52030400000001</v>
      </c>
      <c r="E59" s="23">
        <f t="shared" si="26"/>
        <v>-1173.7419609999999</v>
      </c>
      <c r="F59" s="23">
        <f t="shared" si="26"/>
        <v>-1600.901979</v>
      </c>
      <c r="G59" s="23">
        <f t="shared" si="26"/>
        <v>-2260.3232419999999</v>
      </c>
      <c r="H59" s="46">
        <f t="shared" si="26"/>
        <v>-1799.782598</v>
      </c>
      <c r="I59" s="10"/>
      <c r="J59" s="10"/>
      <c r="K59" s="10"/>
    </row>
    <row r="60" spans="1:11">
      <c r="A60" s="31" t="s">
        <v>404</v>
      </c>
      <c r="B60" s="58"/>
      <c r="C60" s="45">
        <f t="shared" si="26"/>
        <v>-53.641070002478344</v>
      </c>
      <c r="D60" s="23">
        <f t="shared" si="26"/>
        <v>-87.831086769037398</v>
      </c>
      <c r="E60" s="23">
        <f t="shared" si="26"/>
        <v>-126.05775251948981</v>
      </c>
      <c r="F60" s="23">
        <f t="shared" si="26"/>
        <v>-154.70774013183183</v>
      </c>
      <c r="G60" s="23">
        <f t="shared" si="26"/>
        <v>-144.27652212389597</v>
      </c>
      <c r="H60" s="46">
        <f t="shared" si="26"/>
        <v>-56.968690240937498</v>
      </c>
      <c r="I60" s="10"/>
      <c r="J60" s="10"/>
      <c r="K60" s="10"/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65" sqref="A65"/>
    </sheetView>
  </sheetViews>
  <sheetFormatPr baseColWidth="10" defaultColWidth="12.453125" defaultRowHeight="14.5"/>
  <cols>
    <col min="1" max="1" width="52.81640625" customWidth="1"/>
    <col min="2" max="2" width="16.81640625" hidden="1" customWidth="1"/>
  </cols>
  <sheetData>
    <row r="1" spans="1:11" ht="30" customHeight="1">
      <c r="A1" s="7"/>
      <c r="B1" s="7"/>
      <c r="C1" s="22">
        <v>8</v>
      </c>
      <c r="D1" s="22">
        <v>9</v>
      </c>
      <c r="E1" s="22">
        <v>10</v>
      </c>
      <c r="F1" s="22">
        <v>12</v>
      </c>
      <c r="G1" s="22">
        <v>17</v>
      </c>
      <c r="H1" s="22">
        <v>37</v>
      </c>
      <c r="I1" s="10"/>
      <c r="J1" s="10"/>
      <c r="K1" s="10"/>
    </row>
    <row r="2" spans="1:11" ht="15.5">
      <c r="A2" s="9"/>
      <c r="B2" s="58"/>
      <c r="C2" s="82" t="s">
        <v>0</v>
      </c>
      <c r="D2" s="83"/>
      <c r="E2" s="83"/>
      <c r="F2" s="83"/>
      <c r="G2" s="83"/>
      <c r="H2" s="84"/>
      <c r="I2" s="10"/>
      <c r="J2" s="10"/>
      <c r="K2" s="10"/>
    </row>
    <row r="3" spans="1:11">
      <c r="A3" s="57"/>
      <c r="B3" s="59"/>
      <c r="C3" s="2">
        <v>2021</v>
      </c>
      <c r="D3" s="3">
        <v>2022</v>
      </c>
      <c r="E3" s="3">
        <v>2023</v>
      </c>
      <c r="F3" s="3">
        <v>2025</v>
      </c>
      <c r="G3" s="3">
        <v>2030</v>
      </c>
      <c r="H3" s="4">
        <v>2050</v>
      </c>
      <c r="I3" s="10"/>
      <c r="J3" s="10"/>
      <c r="K3" s="10"/>
    </row>
    <row r="4" spans="1:11">
      <c r="A4" s="16" t="s">
        <v>46</v>
      </c>
      <c r="B4" s="65" t="s">
        <v>335</v>
      </c>
      <c r="C4" s="62">
        <f>VLOOKUP($B4,Shock_SUB!$A$1:$AT$32,C$1,FALSE)</f>
        <v>4.0965983140360152E-2</v>
      </c>
      <c r="D4" s="63">
        <f>VLOOKUP($B4,Shock_SUB!$A$1:$AT$32,D$1,FALSE)</f>
        <v>4.0722675407946385E-2</v>
      </c>
      <c r="E4" s="63">
        <f>VLOOKUP($B4,Shock_SUB!$A$1:$AT$32,E$1,FALSE)</f>
        <v>3.8865719592406034E-2</v>
      </c>
      <c r="F4" s="63">
        <f>VLOOKUP($B4,Shock_SUB!$A$1:$AT$32,F$1,FALSE)</f>
        <v>3.9627104275811842E-2</v>
      </c>
      <c r="G4" s="63">
        <f>VLOOKUP($B4,Shock_SUB!$A$1:$AT$32,G$1,FALSE)</f>
        <v>4.8251256842637202E-2</v>
      </c>
      <c r="H4" s="64">
        <f>VLOOKUP($B4,Shock_SUB!$A$1:$AT$32,H$1,FALSE)</f>
        <v>5.0172492722279305E-2</v>
      </c>
      <c r="I4" s="10"/>
      <c r="J4" s="10"/>
      <c r="K4" s="10"/>
    </row>
    <row r="5" spans="1:11">
      <c r="A5" s="16" t="s">
        <v>8</v>
      </c>
      <c r="B5" s="66" t="s">
        <v>336</v>
      </c>
      <c r="C5" s="17">
        <f>VLOOKUP($B5,Shock_SUB!$A$1:$AT$32,C$1,FALSE)</f>
        <v>4.6046729332663627E-2</v>
      </c>
      <c r="D5" s="18">
        <f>VLOOKUP($B5,Shock_SUB!$A$1:$AT$32,D$1,FALSE)</f>
        <v>4.6281095933972338E-2</v>
      </c>
      <c r="E5" s="18">
        <f>VLOOKUP($B5,Shock_SUB!$A$1:$AT$32,E$1,FALSE)</f>
        <v>5.2836644841961711E-2</v>
      </c>
      <c r="F5" s="18">
        <f>VLOOKUP($B5,Shock_SUB!$A$1:$AT$32,F$1,FALSE)</f>
        <v>5.6733511374076562E-2</v>
      </c>
      <c r="G5" s="18">
        <f>VLOOKUP($B5,Shock_SUB!$A$1:$AT$32,G$1,FALSE)</f>
        <v>5.1205214761975704E-2</v>
      </c>
      <c r="H5" s="19">
        <f>VLOOKUP($B5,Shock_SUB!$A$1:$AT$32,H$1,FALSE)</f>
        <v>3.9372584877437999E-2</v>
      </c>
      <c r="I5" s="10"/>
      <c r="J5" s="10"/>
      <c r="K5" s="10"/>
    </row>
    <row r="6" spans="1:11">
      <c r="A6" s="16" t="s">
        <v>47</v>
      </c>
      <c r="B6" s="58" t="s">
        <v>337</v>
      </c>
      <c r="C6" s="17">
        <f>VLOOKUP($B6,Shock_SUB!$A$1:$AT$32,C$1,FALSE)</f>
        <v>0.1470814741</v>
      </c>
      <c r="D6" s="18">
        <f>VLOOKUP($B6,Shock_SUB!$A$1:$AT$32,D$1,FALSE)</f>
        <v>0.14590142249999999</v>
      </c>
      <c r="E6" s="18">
        <f>VLOOKUP($B6,Shock_SUB!$A$1:$AT$32,E$1,FALSE)</f>
        <v>0.14632933949999999</v>
      </c>
      <c r="F6" s="18">
        <f>VLOOKUP($B6,Shock_SUB!$A$1:$AT$32,F$1,FALSE)</f>
        <v>0.15080640789999999</v>
      </c>
      <c r="G6" s="18">
        <f>VLOOKUP($B6,Shock_SUB!$A$1:$AT$32,G$1,FALSE)</f>
        <v>0.1597475569</v>
      </c>
      <c r="H6" s="19">
        <f>VLOOKUP($B6,Shock_SUB!$A$1:$AT$32,H$1,FALSE)</f>
        <v>0.14770416820000001</v>
      </c>
      <c r="I6" s="10"/>
      <c r="J6" s="10"/>
      <c r="K6" s="10"/>
    </row>
    <row r="7" spans="1:11">
      <c r="A7" s="16" t="s">
        <v>35</v>
      </c>
      <c r="B7" s="58" t="s">
        <v>338</v>
      </c>
      <c r="C7" s="17">
        <f>VLOOKUP($B7,Shock_SUB!$A$1:$AT$32,C$1,FALSE)</f>
        <v>0.53003933029999994</v>
      </c>
      <c r="D7" s="18">
        <f>VLOOKUP($B7,Shock_SUB!$A$1:$AT$32,D$1,FALSE)</f>
        <v>0.52849222019999997</v>
      </c>
      <c r="E7" s="18">
        <f>VLOOKUP($B7,Shock_SUB!$A$1:$AT$32,E$1,FALSE)</f>
        <v>0.51765376019999998</v>
      </c>
      <c r="F7" s="18">
        <f>VLOOKUP($B7,Shock_SUB!$A$1:$AT$32,F$1,FALSE)</f>
        <v>0.47647619009999997</v>
      </c>
      <c r="G7" s="18">
        <f>VLOOKUP($B7,Shock_SUB!$A$1:$AT$32,G$1,FALSE)</f>
        <v>0.35042422709999999</v>
      </c>
      <c r="H7" s="19">
        <f>VLOOKUP($B7,Shock_SUB!$A$1:$AT$32,H$1,FALSE)</f>
        <v>-0.36117319060000003</v>
      </c>
      <c r="I7" s="10"/>
      <c r="J7" s="10"/>
      <c r="K7" s="10"/>
    </row>
    <row r="8" spans="1:11">
      <c r="A8" s="16" t="s">
        <v>40</v>
      </c>
      <c r="B8" s="58" t="s">
        <v>339</v>
      </c>
      <c r="C8" s="17">
        <f>VLOOKUP($B8,Shock_SUB!$A$1:$AT$32,C$1,FALSE)</f>
        <v>-1.0049128900000001E-2</v>
      </c>
      <c r="D8" s="18">
        <f>VLOOKUP($B8,Shock_SUB!$A$1:$AT$32,D$1,FALSE)</f>
        <v>-1.25783309E-2</v>
      </c>
      <c r="E8" s="18">
        <f>VLOOKUP($B8,Shock_SUB!$A$1:$AT$32,E$1,FALSE)</f>
        <v>-6.82161468E-3</v>
      </c>
      <c r="F8" s="18">
        <f>VLOOKUP($B8,Shock_SUB!$A$1:$AT$32,F$1,FALSE)</f>
        <v>-4.9313917700000002E-4</v>
      </c>
      <c r="G8" s="18">
        <f>VLOOKUP($B8,Shock_SUB!$A$1:$AT$32,G$1,FALSE)</f>
        <v>7.6193750200000002E-3</v>
      </c>
      <c r="H8" s="19">
        <f>VLOOKUP($B8,Shock_SUB!$A$1:$AT$32,H$1,FALSE)</f>
        <v>4.2192852000000003E-2</v>
      </c>
      <c r="I8" s="10"/>
      <c r="J8" s="10"/>
      <c r="K8" s="10"/>
    </row>
    <row r="9" spans="1:11">
      <c r="A9" s="16" t="s">
        <v>14</v>
      </c>
      <c r="B9" s="58" t="s">
        <v>356</v>
      </c>
      <c r="C9" s="17">
        <f>VLOOKUP($B9,Shock_SUB!$A$1:$AT$32,C$1,FALSE)</f>
        <v>-0.1070615555</v>
      </c>
      <c r="D9" s="18">
        <f>VLOOKUP($B9,Shock_SUB!$A$1:$AT$32,D$1,FALSE)</f>
        <v>-0.11433575360000001</v>
      </c>
      <c r="E9" s="18">
        <f>VLOOKUP($B9,Shock_SUB!$A$1:$AT$32,E$1,FALSE)</f>
        <v>-0.11678377970000001</v>
      </c>
      <c r="F9" s="18">
        <f>VLOOKUP($B9,Shock_SUB!$A$1:$AT$32,F$1,FALSE)</f>
        <v>-0.1097351667</v>
      </c>
      <c r="G9" s="18">
        <f>VLOOKUP($B9,Shock_SUB!$A$1:$AT$32,G$1,FALSE)</f>
        <v>-9.8020748099999999E-2</v>
      </c>
      <c r="H9" s="19">
        <f>VLOOKUP($B9,Shock_SUB!$A$1:$AT$32,H$1,FALSE)</f>
        <v>-7.5627518899999996E-2</v>
      </c>
      <c r="I9" s="10"/>
      <c r="J9" s="10"/>
      <c r="K9" s="10"/>
    </row>
    <row r="10" spans="1:11">
      <c r="A10" s="16" t="s">
        <v>53</v>
      </c>
      <c r="B10" s="58" t="s">
        <v>340</v>
      </c>
      <c r="C10" s="45">
        <f>VLOOKUP($B10,Shock_SUB!$A$1:$AT$32,C$1,FALSE)</f>
        <v>28008.501690000001</v>
      </c>
      <c r="D10" s="23">
        <f>VLOOKUP($B10,Shock_SUB!$A$1:$AT$32,D$1,FALSE)</f>
        <v>28354.959859999999</v>
      </c>
      <c r="E10" s="23">
        <f>VLOOKUP($B10,Shock_SUB!$A$1:$AT$32,E$1,FALSE)</f>
        <v>27947.32548</v>
      </c>
      <c r="F10" s="23">
        <f>VLOOKUP($B10,Shock_SUB!$A$1:$AT$32,F$1,FALSE)</f>
        <v>26938.434290000001</v>
      </c>
      <c r="G10" s="23">
        <f>VLOOKUP($B10,Shock_SUB!$A$1:$AT$32,G$1,FALSE)</f>
        <v>34167.940849999999</v>
      </c>
      <c r="H10" s="46">
        <f>VLOOKUP($B10,Shock_SUB!$A$1:$AT$32,H$1,FALSE)</f>
        <v>66316.237479999996</v>
      </c>
      <c r="I10" s="10"/>
      <c r="J10" s="10"/>
      <c r="K10" s="10"/>
    </row>
    <row r="11" spans="1:11">
      <c r="A11" s="16" t="s">
        <v>48</v>
      </c>
      <c r="B11" s="58" t="s">
        <v>341</v>
      </c>
      <c r="C11" s="17">
        <f>VLOOKUP($B11,Shock_SUB!$A$1:$AT$32,C$1,FALSE)</f>
        <v>-7.6433793799999998E-3</v>
      </c>
      <c r="D11" s="18">
        <f>VLOOKUP($B11,Shock_SUB!$A$1:$AT$32,D$1,FALSE)</f>
        <v>-1.2333155700000001E-2</v>
      </c>
      <c r="E11" s="18">
        <f>VLOOKUP($B11,Shock_SUB!$A$1:$AT$32,E$1,FALSE)</f>
        <v>-7.8046607500000002E-3</v>
      </c>
      <c r="F11" s="18">
        <f>VLOOKUP($B11,Shock_SUB!$A$1:$AT$32,F$1,FALSE)</f>
        <v>0</v>
      </c>
      <c r="G11" s="18">
        <f>VLOOKUP($B11,Shock_SUB!$A$1:$AT$32,G$1,FALSE)</f>
        <v>0</v>
      </c>
      <c r="H11" s="19">
        <f>VLOOKUP($B11,Shock_SUB!$A$1:$AT$32,H$1,FALSE)</f>
        <v>0</v>
      </c>
      <c r="I11" s="10"/>
      <c r="J11" s="10"/>
      <c r="K11" s="10"/>
    </row>
    <row r="12" spans="1:11">
      <c r="A12" s="16" t="s">
        <v>262</v>
      </c>
      <c r="B12" s="58"/>
      <c r="C12" s="17">
        <f>SUM(C13:C15)</f>
        <v>-7.6433337080000011E-3</v>
      </c>
      <c r="D12" s="18">
        <f t="shared" ref="D12:H12" si="0">SUM(D13:D15)</f>
        <v>-8.8669912000000004E-3</v>
      </c>
      <c r="E12" s="18">
        <f t="shared" si="0"/>
        <v>-3.0411740862999999E-3</v>
      </c>
      <c r="F12" s="18">
        <f t="shared" si="0"/>
        <v>0</v>
      </c>
      <c r="G12" s="18">
        <f t="shared" si="0"/>
        <v>0</v>
      </c>
      <c r="H12" s="19">
        <f t="shared" si="0"/>
        <v>0</v>
      </c>
      <c r="I12" s="10"/>
      <c r="J12" s="10"/>
      <c r="K12" s="10"/>
    </row>
    <row r="13" spans="1:11">
      <c r="A13" s="29" t="s">
        <v>350</v>
      </c>
      <c r="B13" s="58" t="s">
        <v>344</v>
      </c>
      <c r="C13" s="17">
        <f>VLOOKUP($B13,Shock_SUB!$A$1:$AT$32,C$1,FALSE)</f>
        <v>-1.6810597800000001E-4</v>
      </c>
      <c r="D13" s="18">
        <f>VLOOKUP($B13,Shock_SUB!$A$1:$AT$32,D$1,FALSE)</f>
        <v>-1.9081907E-4</v>
      </c>
      <c r="E13" s="18">
        <f>VLOOKUP($B13,Shock_SUB!$A$1:$AT$32,E$1,FALSE)</f>
        <v>-6.8152566299999997E-5</v>
      </c>
      <c r="F13" s="18">
        <f>VLOOKUP($B13,Shock_SUB!$A$1:$AT$32,F$1,FALSE)</f>
        <v>0</v>
      </c>
      <c r="G13" s="18">
        <f>VLOOKUP($B13,Shock_SUB!$A$1:$AT$32,G$1,FALSE)</f>
        <v>0</v>
      </c>
      <c r="H13" s="19">
        <f>VLOOKUP($B13,Shock_SUB!$A$1:$AT$32,H$1,FALSE)</f>
        <v>0</v>
      </c>
      <c r="I13" s="10"/>
      <c r="J13" s="10"/>
      <c r="K13" s="10"/>
    </row>
    <row r="14" spans="1:11">
      <c r="A14" s="29" t="s">
        <v>351</v>
      </c>
      <c r="B14" s="58" t="s">
        <v>345</v>
      </c>
      <c r="C14" s="17">
        <f>VLOOKUP($B14,Shock_SUB!$A$1:$AT$32,C$1,FALSE)</f>
        <v>-6.1326416200000004E-3</v>
      </c>
      <c r="D14" s="18">
        <f>VLOOKUP($B14,Shock_SUB!$A$1:$AT$32,D$1,FALSE)</f>
        <v>-6.3569755700000003E-3</v>
      </c>
      <c r="E14" s="18">
        <f>VLOOKUP($B14,Shock_SUB!$A$1:$AT$32,E$1,FALSE)</f>
        <v>-1.6738434500000001E-3</v>
      </c>
      <c r="F14" s="18">
        <f>VLOOKUP($B14,Shock_SUB!$A$1:$AT$32,F$1,FALSE)</f>
        <v>0</v>
      </c>
      <c r="G14" s="18">
        <f>VLOOKUP($B14,Shock_SUB!$A$1:$AT$32,G$1,FALSE)</f>
        <v>0</v>
      </c>
      <c r="H14" s="19">
        <f>VLOOKUP($B14,Shock_SUB!$A$1:$AT$32,H$1,FALSE)</f>
        <v>0</v>
      </c>
      <c r="I14" s="10"/>
      <c r="J14" s="10"/>
      <c r="K14" s="10"/>
    </row>
    <row r="15" spans="1:11">
      <c r="A15" s="29" t="s">
        <v>352</v>
      </c>
      <c r="B15" s="58" t="s">
        <v>346</v>
      </c>
      <c r="C15" s="17">
        <f>VLOOKUP($B15,Shock_SUB!$A$1:$AT$32,C$1,FALSE)</f>
        <v>-1.34258611E-3</v>
      </c>
      <c r="D15" s="18">
        <f>VLOOKUP($B15,Shock_SUB!$A$1:$AT$32,D$1,FALSE)</f>
        <v>-2.3191965599999999E-3</v>
      </c>
      <c r="E15" s="18">
        <f>VLOOKUP($B15,Shock_SUB!$A$1:$AT$32,E$1,FALSE)</f>
        <v>-1.2991780699999999E-3</v>
      </c>
      <c r="F15" s="18">
        <f>VLOOKUP($B15,Shock_SUB!$A$1:$AT$32,F$1,FALSE)</f>
        <v>0</v>
      </c>
      <c r="G15" s="18">
        <f>VLOOKUP($B15,Shock_SUB!$A$1:$AT$32,G$1,FALSE)</f>
        <v>0</v>
      </c>
      <c r="H15" s="19">
        <f>VLOOKUP($B15,Shock_SUB!$A$1:$AT$32,H$1,FALSE)</f>
        <v>0</v>
      </c>
      <c r="I15" s="10"/>
      <c r="J15" s="10"/>
      <c r="K15" s="10"/>
    </row>
    <row r="16" spans="1:11">
      <c r="A16" s="16" t="s">
        <v>261</v>
      </c>
      <c r="B16" s="15" t="s">
        <v>347</v>
      </c>
      <c r="C16" s="17">
        <f>VLOOKUP($B16,Shock_SUB!$A$1:$AT$50,C$1,FALSE)</f>
        <v>-4.5677583399999997E-8</v>
      </c>
      <c r="D16" s="18">
        <f>VLOOKUP($B16,Shock_SUB!$A$1:$AT$50,D$1,FALSE)</f>
        <v>-3.46616451E-3</v>
      </c>
      <c r="E16" s="18">
        <f>VLOOKUP($B16,Shock_SUB!$A$1:$AT$50,E$1,FALSE)</f>
        <v>-4.7634866699999999E-3</v>
      </c>
      <c r="F16" s="18">
        <f>VLOOKUP($B16,Shock_SUB!$A$1:$AT$50,F$1,FALSE)</f>
        <v>0</v>
      </c>
      <c r="G16" s="18">
        <f>VLOOKUP($B16,Shock_SUB!$A$1:$AT$50,G$1,FALSE)</f>
        <v>0</v>
      </c>
      <c r="H16" s="19">
        <f>VLOOKUP($B16,Shock_SUB!$A$1:$AT$50,H$1,FALSE)</f>
        <v>0</v>
      </c>
      <c r="I16" s="10"/>
      <c r="J16" s="10"/>
      <c r="K16" s="10"/>
    </row>
    <row r="17" spans="1:11">
      <c r="A17" s="16" t="s">
        <v>348</v>
      </c>
      <c r="B17" s="15" t="s">
        <v>342</v>
      </c>
      <c r="C17" s="45">
        <f>VLOOKUP($B17,Shock_SUB!$A$1:$AT$32,C$1,FALSE)</f>
        <v>0</v>
      </c>
      <c r="D17" s="23">
        <f>VLOOKUP($B17,Shock_SUB!$A$1:$AT$32,D$1,FALSE)</f>
        <v>0</v>
      </c>
      <c r="E17" s="23">
        <f>VLOOKUP($B17,Shock_SUB!$A$1:$AT$32,E$1,FALSE)</f>
        <v>0</v>
      </c>
      <c r="F17" s="23">
        <f>VLOOKUP($B17,Shock_SUB!$A$1:$AT$32,F$1,FALSE)</f>
        <v>0</v>
      </c>
      <c r="G17" s="23">
        <f>VLOOKUP($B17,Shock_SUB!$A$1:$AT$32,G$1,FALSE)</f>
        <v>0</v>
      </c>
      <c r="H17" s="46">
        <f>VLOOKUP($B17,Shock_SUB!$A$1:$AT$32,H$1,FALSE)</f>
        <v>0</v>
      </c>
      <c r="I17" s="10"/>
      <c r="J17" s="10"/>
      <c r="K17" s="10"/>
    </row>
    <row r="18" spans="1:11">
      <c r="A18" s="29" t="s">
        <v>139</v>
      </c>
      <c r="B18" s="15" t="s">
        <v>368</v>
      </c>
      <c r="C18" s="45">
        <f>VLOOKUP($B18,Shock_SUB!$A$1:$AT$50,C$1,FALSE)</f>
        <v>0</v>
      </c>
      <c r="D18" s="23">
        <f>VLOOKUP($B18,Shock_SUB!$A$1:$AT$50,D$1,FALSE)</f>
        <v>0</v>
      </c>
      <c r="E18" s="23">
        <f>VLOOKUP($B18,Shock_SUB!$A$1:$AT$50,E$1,FALSE)</f>
        <v>0</v>
      </c>
      <c r="F18" s="23">
        <f>VLOOKUP($B18,Shock_SUB!$A$1:$AT$50,F$1,FALSE)</f>
        <v>0</v>
      </c>
      <c r="G18" s="23">
        <f>VLOOKUP($B18,Shock_SUB!$A$1:$AT$50,G$1,FALSE)</f>
        <v>0</v>
      </c>
      <c r="H18" s="46">
        <f>VLOOKUP($B18,Shock_SUB!$A$1:$AT$50,H$1,FALSE)</f>
        <v>0</v>
      </c>
      <c r="I18" s="10"/>
      <c r="J18" s="10"/>
      <c r="K18" s="10"/>
    </row>
    <row r="19" spans="1:11">
      <c r="A19" s="29" t="s">
        <v>300</v>
      </c>
      <c r="B19" s="15" t="s">
        <v>369</v>
      </c>
      <c r="C19" s="45">
        <f>VLOOKUP($B19,Shock_SUB!$A$1:$AT$50,C$1,FALSE)</f>
        <v>0</v>
      </c>
      <c r="D19" s="23">
        <f>VLOOKUP($B19,Shock_SUB!$A$1:$AT$50,D$1,FALSE)</f>
        <v>0</v>
      </c>
      <c r="E19" s="23">
        <f>VLOOKUP($B19,Shock_SUB!$A$1:$AT$50,E$1,FALSE)</f>
        <v>0</v>
      </c>
      <c r="F19" s="23">
        <f>VLOOKUP($B19,Shock_SUB!$A$1:$AT$50,F$1,FALSE)</f>
        <v>0</v>
      </c>
      <c r="G19" s="23">
        <f>VLOOKUP($B19,Shock_SUB!$A$1:$AT$50,G$1,FALSE)</f>
        <v>0</v>
      </c>
      <c r="H19" s="46">
        <f>VLOOKUP($B19,Shock_SUB!$A$1:$AT$50,H$1,FALSE)</f>
        <v>0</v>
      </c>
      <c r="I19" s="10"/>
      <c r="J19" s="10"/>
      <c r="K19" s="10"/>
    </row>
    <row r="20" spans="1:11">
      <c r="A20" s="29" t="s">
        <v>148</v>
      </c>
      <c r="B20" s="15" t="s">
        <v>370</v>
      </c>
      <c r="C20" s="45">
        <f>VLOOKUP($B20,Shock_SUB!$A$1:$AT$50,C$1,FALSE)</f>
        <v>0</v>
      </c>
      <c r="D20" s="23">
        <f>VLOOKUP($B20,Shock_SUB!$A$1:$AT$50,D$1,FALSE)</f>
        <v>0</v>
      </c>
      <c r="E20" s="23">
        <f>VLOOKUP($B20,Shock_SUB!$A$1:$AT$50,E$1,FALSE)</f>
        <v>0</v>
      </c>
      <c r="F20" s="23">
        <f>VLOOKUP($B20,Shock_SUB!$A$1:$AT$50,F$1,FALSE)</f>
        <v>0</v>
      </c>
      <c r="G20" s="23">
        <f>VLOOKUP($B20,Shock_SUB!$A$1:$AT$50,G$1,FALSE)</f>
        <v>0</v>
      </c>
      <c r="H20" s="46">
        <f>VLOOKUP($B20,Shock_SUB!$A$1:$AT$50,H$1,FALSE)</f>
        <v>0</v>
      </c>
      <c r="I20" s="10"/>
      <c r="J20" s="10"/>
      <c r="K20" s="10"/>
    </row>
    <row r="21" spans="1:11">
      <c r="A21" s="29" t="s">
        <v>159</v>
      </c>
      <c r="B21" s="15" t="s">
        <v>371</v>
      </c>
      <c r="C21" s="45">
        <f>VLOOKUP($B21,Shock_SUB!$A$1:$AT$50,C$1,FALSE)</f>
        <v>0</v>
      </c>
      <c r="D21" s="23">
        <f>VLOOKUP($B21,Shock_SUB!$A$1:$AT$50,D$1,FALSE)</f>
        <v>0</v>
      </c>
      <c r="E21" s="23">
        <f>VLOOKUP($B21,Shock_SUB!$A$1:$AT$50,E$1,FALSE)</f>
        <v>0</v>
      </c>
      <c r="F21" s="23">
        <f>VLOOKUP($B21,Shock_SUB!$A$1:$AT$50,F$1,FALSE)</f>
        <v>0</v>
      </c>
      <c r="G21" s="23">
        <f>VLOOKUP($B21,Shock_SUB!$A$1:$AT$50,G$1,FALSE)</f>
        <v>0</v>
      </c>
      <c r="H21" s="46">
        <f>VLOOKUP($B21,Shock_SUB!$A$1:$AT$50,H$1,FALSE)</f>
        <v>0</v>
      </c>
      <c r="I21" s="10"/>
      <c r="J21" s="10"/>
      <c r="K21" s="10"/>
    </row>
    <row r="22" spans="1:11">
      <c r="A22" s="29" t="s">
        <v>140</v>
      </c>
      <c r="B22" s="15" t="s">
        <v>372</v>
      </c>
      <c r="C22" s="45">
        <f>VLOOKUP($B22,Shock_SUB!$A$1:$AT$50,C$1,FALSE)</f>
        <v>0</v>
      </c>
      <c r="D22" s="23">
        <f>VLOOKUP($B22,Shock_SUB!$A$1:$AT$50,D$1,FALSE)</f>
        <v>0</v>
      </c>
      <c r="E22" s="23">
        <f>VLOOKUP($B22,Shock_SUB!$A$1:$AT$50,E$1,FALSE)</f>
        <v>0</v>
      </c>
      <c r="F22" s="23">
        <f>VLOOKUP($B22,Shock_SUB!$A$1:$AT$50,F$1,FALSE)</f>
        <v>0</v>
      </c>
      <c r="G22" s="23">
        <f>VLOOKUP($B22,Shock_SUB!$A$1:$AT$50,G$1,FALSE)</f>
        <v>0</v>
      </c>
      <c r="H22" s="46">
        <f>VLOOKUP($B22,Shock_SUB!$A$1:$AT$50,H$1,FALSE)</f>
        <v>0</v>
      </c>
      <c r="I22" s="10"/>
      <c r="J22" s="10"/>
      <c r="K22" s="10"/>
    </row>
    <row r="23" spans="1:11">
      <c r="A23" s="16" t="s">
        <v>349</v>
      </c>
      <c r="B23" s="15" t="s">
        <v>343</v>
      </c>
      <c r="C23" s="45">
        <f>VLOOKUP($B23,Shock_SUB!$A$1:$AT$32,C$1,FALSE)</f>
        <v>0</v>
      </c>
      <c r="D23" s="23">
        <f>VLOOKUP($B23,Shock_SUB!$A$1:$AT$32,D$1,FALSE)</f>
        <v>0</v>
      </c>
      <c r="E23" s="23">
        <f>VLOOKUP($B23,Shock_SUB!$A$1:$AT$32,E$1,FALSE)</f>
        <v>0</v>
      </c>
      <c r="F23" s="23">
        <f>VLOOKUP($B23,Shock_SUB!$A$1:$AT$32,F$1,FALSE)</f>
        <v>0</v>
      </c>
      <c r="G23" s="23">
        <f>VLOOKUP($B23,Shock_SUB!$A$1:$AT$32,G$1,FALSE)</f>
        <v>0</v>
      </c>
      <c r="H23" s="46">
        <f>VLOOKUP($B23,Shock_SUB!$A$1:$AT$32,H$1,FALSE)</f>
        <v>0</v>
      </c>
      <c r="I23" s="10"/>
      <c r="J23" s="10"/>
      <c r="K23" s="10"/>
    </row>
    <row r="24" spans="1:11">
      <c r="A24" s="16" t="s">
        <v>377</v>
      </c>
      <c r="B24" s="15"/>
      <c r="C24" s="45">
        <f>SUM(C25:C28)</f>
        <v>-764.93703091857003</v>
      </c>
      <c r="D24" s="23">
        <f t="shared" ref="D24:H24" si="1">SUM(D25:D28)</f>
        <v>-1274.3089780599998</v>
      </c>
      <c r="E24" s="23">
        <f t="shared" si="1"/>
        <v>-833.56114844199999</v>
      </c>
      <c r="F24" s="23">
        <f t="shared" si="1"/>
        <v>0</v>
      </c>
      <c r="G24" s="23">
        <f t="shared" si="1"/>
        <v>0</v>
      </c>
      <c r="H24" s="46">
        <f t="shared" si="1"/>
        <v>0</v>
      </c>
      <c r="I24" s="10"/>
      <c r="J24" s="10"/>
      <c r="K24" s="10"/>
    </row>
    <row r="25" spans="1:11">
      <c r="A25" s="29" t="s">
        <v>300</v>
      </c>
      <c r="B25" s="15" t="s">
        <v>373</v>
      </c>
      <c r="C25" s="45">
        <f>VLOOKUP($B25,Shock_SUB!$A$1:$AT$50,C$1,FALSE)</f>
        <v>-16.82377408</v>
      </c>
      <c r="D25" s="23">
        <f>VLOOKUP($B25,Shock_SUB!$A$1:$AT$50,D$1,FALSE)</f>
        <v>-19.716158660000001</v>
      </c>
      <c r="E25" s="23">
        <f>VLOOKUP($B25,Shock_SUB!$A$1:$AT$50,E$1,FALSE)</f>
        <v>-7.2788982420000004</v>
      </c>
      <c r="F25" s="23">
        <f>VLOOKUP($B25,Shock_SUB!$A$1:$AT$50,F$1,FALSE)</f>
        <v>0</v>
      </c>
      <c r="G25" s="23">
        <f>VLOOKUP($B25,Shock_SUB!$A$1:$AT$50,G$1,FALSE)</f>
        <v>0</v>
      </c>
      <c r="H25" s="46">
        <f>VLOOKUP($B25,Shock_SUB!$A$1:$AT$50,H$1,FALSE)</f>
        <v>0</v>
      </c>
      <c r="I25" s="10"/>
      <c r="J25" s="10"/>
      <c r="K25" s="10"/>
    </row>
    <row r="26" spans="1:11">
      <c r="A26" s="29" t="s">
        <v>148</v>
      </c>
      <c r="B26" s="15" t="s">
        <v>374</v>
      </c>
      <c r="C26" s="45">
        <f>VLOOKUP($B26,Shock_SUB!$A$1:$AT$50,C$1,FALSE)</f>
        <v>-613.74484180000002</v>
      </c>
      <c r="D26" s="23">
        <f>VLOOKUP($B26,Shock_SUB!$A$1:$AT$50,D$1,FALSE)</f>
        <v>-656.82711129999996</v>
      </c>
      <c r="E26" s="23">
        <f>VLOOKUP($B26,Shock_SUB!$A$1:$AT$50,E$1,FALSE)</f>
        <v>-178.77149499999999</v>
      </c>
      <c r="F26" s="23">
        <f>VLOOKUP($B26,Shock_SUB!$A$1:$AT$50,F$1,FALSE)</f>
        <v>0</v>
      </c>
      <c r="G26" s="23">
        <f>VLOOKUP($B26,Shock_SUB!$A$1:$AT$50,G$1,FALSE)</f>
        <v>0</v>
      </c>
      <c r="H26" s="46">
        <f>VLOOKUP($B26,Shock_SUB!$A$1:$AT$50,H$1,FALSE)</f>
        <v>0</v>
      </c>
      <c r="I26" s="10"/>
      <c r="J26" s="10"/>
      <c r="K26" s="10"/>
    </row>
    <row r="27" spans="1:11">
      <c r="A27" s="29" t="s">
        <v>159</v>
      </c>
      <c r="B27" s="15" t="s">
        <v>375</v>
      </c>
      <c r="C27" s="45">
        <f>VLOOKUP($B27,Shock_SUB!$A$1:$AT$50,C$1,FALSE)</f>
        <v>-134.36384369999999</v>
      </c>
      <c r="D27" s="23">
        <f>VLOOKUP($B27,Shock_SUB!$A$1:$AT$50,D$1,FALSE)</f>
        <v>-239.6282885</v>
      </c>
      <c r="E27" s="23">
        <f>VLOOKUP($B27,Shock_SUB!$A$1:$AT$50,E$1,FALSE)</f>
        <v>-138.75610929999999</v>
      </c>
      <c r="F27" s="23">
        <f>VLOOKUP($B27,Shock_SUB!$A$1:$AT$50,F$1,FALSE)</f>
        <v>0</v>
      </c>
      <c r="G27" s="23">
        <f>VLOOKUP($B27,Shock_SUB!$A$1:$AT$50,G$1,FALSE)</f>
        <v>0</v>
      </c>
      <c r="H27" s="46">
        <f>VLOOKUP($B27,Shock_SUB!$A$1:$AT$50,H$1,FALSE)</f>
        <v>0</v>
      </c>
      <c r="I27" s="10"/>
      <c r="J27" s="10"/>
      <c r="K27" s="10"/>
    </row>
    <row r="28" spans="1:11">
      <c r="A28" s="29" t="s">
        <v>140</v>
      </c>
      <c r="B28" s="15" t="s">
        <v>376</v>
      </c>
      <c r="C28" s="45">
        <f>VLOOKUP($B28,Shock_SUB!$A$1:$AT$50,C$1,FALSE)</f>
        <v>-4.5713385699999998E-3</v>
      </c>
      <c r="D28" s="23">
        <f>VLOOKUP($B28,Shock_SUB!$A$1:$AT$50,D$1,FALSE)</f>
        <v>-358.13741959999999</v>
      </c>
      <c r="E28" s="23">
        <f>VLOOKUP($B28,Shock_SUB!$A$1:$AT$50,E$1,FALSE)</f>
        <v>-508.75464590000001</v>
      </c>
      <c r="F28" s="23">
        <f>VLOOKUP($B28,Shock_SUB!$A$1:$AT$50,F$1,FALSE)</f>
        <v>0</v>
      </c>
      <c r="G28" s="23">
        <f>VLOOKUP($B28,Shock_SUB!$A$1:$AT$50,G$1,FALSE)</f>
        <v>0</v>
      </c>
      <c r="H28" s="46">
        <f>VLOOKUP($B28,Shock_SUB!$A$1:$AT$50,H$1,FALSE)</f>
        <v>0</v>
      </c>
      <c r="I28" s="10"/>
      <c r="J28" s="10"/>
      <c r="K28" s="10"/>
    </row>
    <row r="29" spans="1:11" s="10" customFormat="1">
      <c r="A29" s="16" t="s">
        <v>403</v>
      </c>
      <c r="B29" s="66" t="s">
        <v>402</v>
      </c>
      <c r="C29" s="45">
        <f>VLOOKUP($B29,Shock_SUB!$A$1:$AT$50,C$1,FALSE)</f>
        <v>-27.490732697474421</v>
      </c>
      <c r="D29" s="23">
        <f>VLOOKUP($B29,Shock_SUB!$A$1:$AT$50,D$1,FALSE)</f>
        <v>-45.600643382711603</v>
      </c>
      <c r="E29" s="23">
        <f>VLOOKUP($B29,Shock_SUB!$A$1:$AT$50,E$1,FALSE)</f>
        <v>-30.415781919711414</v>
      </c>
      <c r="F29" s="23">
        <f>VLOOKUP($B29,Shock_SUB!$A$1:$AT$50,F$1,FALSE)</f>
        <v>0</v>
      </c>
      <c r="G29" s="23">
        <f>VLOOKUP($B29,Shock_SUB!$A$1:$AT$50,G$1,FALSE)</f>
        <v>0</v>
      </c>
      <c r="H29" s="46">
        <f>VLOOKUP($B29,Shock_SUB!$A$1:$AT$50,H$1,FALSE)</f>
        <v>0</v>
      </c>
    </row>
    <row r="30" spans="1:11" s="10" customFormat="1">
      <c r="A30" s="16" t="s">
        <v>406</v>
      </c>
      <c r="B30" s="58" t="s">
        <v>405</v>
      </c>
      <c r="C30" s="45" t="e">
        <f>VLOOKUP($B30,Shock_SUB!$A$1:$AT$50,C$1,FALSE)</f>
        <v>#N/A</v>
      </c>
      <c r="D30" s="23" t="e">
        <f>VLOOKUP($B30,Shock_SUB!$A$1:$AT$50,D$1,FALSE)</f>
        <v>#N/A</v>
      </c>
      <c r="E30" s="23" t="e">
        <f>VLOOKUP($B30,Shock_SUB!$A$1:$AT$50,E$1,FALSE)</f>
        <v>#N/A</v>
      </c>
      <c r="F30" s="23" t="e">
        <f>VLOOKUP($B30,Shock_SUB!$A$1:$AT$50,F$1,FALSE)</f>
        <v>#N/A</v>
      </c>
      <c r="G30" s="23" t="e">
        <f>VLOOKUP($B30,Shock_SUB!$A$1:$AT$50,G$1,FALSE)</f>
        <v>#N/A</v>
      </c>
      <c r="H30" s="46" t="e">
        <f>VLOOKUP($B30,Shock_SUB!$A$1:$AT$50,H$1,FALSE)</f>
        <v>#N/A</v>
      </c>
    </row>
    <row r="31" spans="1:11" s="10" customFormat="1">
      <c r="A31" s="29"/>
      <c r="B31" s="9"/>
      <c r="C31" s="23"/>
      <c r="D31" s="23"/>
      <c r="E31" s="23"/>
      <c r="F31" s="23"/>
      <c r="G31" s="23"/>
      <c r="H31" s="23"/>
    </row>
    <row r="32" spans="1:11" s="10" customFormat="1">
      <c r="A32" s="7"/>
      <c r="C32" s="89"/>
      <c r="D32" s="89"/>
      <c r="E32" s="89"/>
      <c r="F32" s="89"/>
      <c r="G32" s="89"/>
      <c r="H32" s="89"/>
    </row>
    <row r="33" spans="1:11" ht="15.5">
      <c r="A33" s="9"/>
      <c r="B33" s="58"/>
      <c r="C33" s="90" t="s">
        <v>16</v>
      </c>
      <c r="D33" s="87"/>
      <c r="E33" s="87"/>
      <c r="F33" s="87"/>
      <c r="G33" s="87"/>
      <c r="H33" s="88"/>
      <c r="I33" s="15"/>
      <c r="J33" s="10"/>
      <c r="K33" s="10"/>
    </row>
    <row r="34" spans="1:11">
      <c r="A34" s="57"/>
      <c r="B34" s="67"/>
      <c r="C34" s="2">
        <v>2021</v>
      </c>
      <c r="D34" s="3">
        <v>2022</v>
      </c>
      <c r="E34" s="3">
        <v>2023</v>
      </c>
      <c r="F34" s="3">
        <v>2025</v>
      </c>
      <c r="G34" s="3">
        <v>2030</v>
      </c>
      <c r="H34" s="4">
        <v>2050</v>
      </c>
      <c r="I34" s="9"/>
      <c r="J34" s="10"/>
      <c r="K34" s="10"/>
    </row>
    <row r="35" spans="1:11">
      <c r="A35" s="16" t="s">
        <v>49</v>
      </c>
      <c r="B35" s="60"/>
      <c r="C35" s="17">
        <f>C4</f>
        <v>4.0965983140360152E-2</v>
      </c>
      <c r="D35" s="18">
        <f t="shared" ref="D35:H35" si="2">D4</f>
        <v>4.0722675407946385E-2</v>
      </c>
      <c r="E35" s="18">
        <f t="shared" si="2"/>
        <v>3.8865719592406034E-2</v>
      </c>
      <c r="F35" s="18">
        <f t="shared" si="2"/>
        <v>3.9627104275811842E-2</v>
      </c>
      <c r="G35" s="18">
        <f t="shared" si="2"/>
        <v>4.8251256842637202E-2</v>
      </c>
      <c r="H35" s="19">
        <f t="shared" si="2"/>
        <v>5.0172492722279305E-2</v>
      </c>
      <c r="I35" s="9"/>
      <c r="J35" s="10"/>
      <c r="K35" s="10"/>
    </row>
    <row r="36" spans="1:11">
      <c r="A36" s="16" t="s">
        <v>50</v>
      </c>
      <c r="B36" s="60"/>
      <c r="C36" s="17">
        <f t="shared" ref="C36:H51" si="3">C5</f>
        <v>4.6046729332663627E-2</v>
      </c>
      <c r="D36" s="18">
        <f t="shared" si="3"/>
        <v>4.6281095933972338E-2</v>
      </c>
      <c r="E36" s="18">
        <f t="shared" si="3"/>
        <v>5.2836644841961711E-2</v>
      </c>
      <c r="F36" s="18">
        <f t="shared" si="3"/>
        <v>5.6733511374076562E-2</v>
      </c>
      <c r="G36" s="18">
        <f t="shared" si="3"/>
        <v>5.1205214761975704E-2</v>
      </c>
      <c r="H36" s="19">
        <f t="shared" si="3"/>
        <v>3.9372584877437999E-2</v>
      </c>
      <c r="I36" s="9"/>
      <c r="J36" s="10"/>
      <c r="K36" s="10"/>
    </row>
    <row r="37" spans="1:11">
      <c r="A37" s="16" t="s">
        <v>51</v>
      </c>
      <c r="B37" s="60"/>
      <c r="C37" s="17">
        <f t="shared" si="3"/>
        <v>0.1470814741</v>
      </c>
      <c r="D37" s="18">
        <f t="shared" si="3"/>
        <v>0.14590142249999999</v>
      </c>
      <c r="E37" s="18">
        <f t="shared" si="3"/>
        <v>0.14632933949999999</v>
      </c>
      <c r="F37" s="18">
        <f t="shared" si="3"/>
        <v>0.15080640789999999</v>
      </c>
      <c r="G37" s="18">
        <f t="shared" si="3"/>
        <v>0.1597475569</v>
      </c>
      <c r="H37" s="19">
        <f t="shared" si="3"/>
        <v>0.14770416820000001</v>
      </c>
      <c r="I37" s="9"/>
      <c r="J37" s="10"/>
      <c r="K37" s="10"/>
    </row>
    <row r="38" spans="1:11">
      <c r="A38" s="16" t="s">
        <v>36</v>
      </c>
      <c r="B38" s="60"/>
      <c r="C38" s="17">
        <f t="shared" si="3"/>
        <v>0.53003933029999994</v>
      </c>
      <c r="D38" s="18">
        <f t="shared" si="3"/>
        <v>0.52849222019999997</v>
      </c>
      <c r="E38" s="18">
        <f t="shared" si="3"/>
        <v>0.51765376019999998</v>
      </c>
      <c r="F38" s="18">
        <f t="shared" si="3"/>
        <v>0.47647619009999997</v>
      </c>
      <c r="G38" s="18">
        <f t="shared" si="3"/>
        <v>0.35042422709999999</v>
      </c>
      <c r="H38" s="19">
        <f t="shared" si="3"/>
        <v>-0.36117319060000003</v>
      </c>
      <c r="I38" s="9"/>
      <c r="J38" s="10"/>
      <c r="K38" s="10"/>
    </row>
    <row r="39" spans="1:11">
      <c r="A39" s="16" t="s">
        <v>34</v>
      </c>
      <c r="B39" s="60"/>
      <c r="C39" s="17">
        <f t="shared" si="3"/>
        <v>-1.0049128900000001E-2</v>
      </c>
      <c r="D39" s="18">
        <f t="shared" si="3"/>
        <v>-1.25783309E-2</v>
      </c>
      <c r="E39" s="18">
        <f t="shared" si="3"/>
        <v>-6.82161468E-3</v>
      </c>
      <c r="F39" s="18">
        <f t="shared" si="3"/>
        <v>-4.9313917700000002E-4</v>
      </c>
      <c r="G39" s="18">
        <f t="shared" si="3"/>
        <v>7.6193750200000002E-3</v>
      </c>
      <c r="H39" s="19">
        <f t="shared" si="3"/>
        <v>4.2192852000000003E-2</v>
      </c>
      <c r="I39" s="9"/>
      <c r="J39" s="10"/>
      <c r="K39" s="10"/>
    </row>
    <row r="40" spans="1:11">
      <c r="A40" s="16" t="s">
        <v>33</v>
      </c>
      <c r="B40" s="60"/>
      <c r="C40" s="17">
        <f t="shared" si="3"/>
        <v>-0.1070615555</v>
      </c>
      <c r="D40" s="18">
        <f t="shared" si="3"/>
        <v>-0.11433575360000001</v>
      </c>
      <c r="E40" s="18">
        <f t="shared" si="3"/>
        <v>-0.11678377970000001</v>
      </c>
      <c r="F40" s="18">
        <f t="shared" si="3"/>
        <v>-0.1097351667</v>
      </c>
      <c r="G40" s="18">
        <f t="shared" si="3"/>
        <v>-9.8020748099999999E-2</v>
      </c>
      <c r="H40" s="19">
        <f t="shared" si="3"/>
        <v>-7.5627518899999996E-2</v>
      </c>
      <c r="I40" s="9"/>
      <c r="J40" s="10"/>
      <c r="K40" s="10"/>
    </row>
    <row r="41" spans="1:11">
      <c r="A41" s="16" t="s">
        <v>54</v>
      </c>
      <c r="B41" s="60"/>
      <c r="C41" s="45">
        <f t="shared" si="3"/>
        <v>28008.501690000001</v>
      </c>
      <c r="D41" s="23">
        <f t="shared" si="3"/>
        <v>28354.959859999999</v>
      </c>
      <c r="E41" s="23">
        <f t="shared" si="3"/>
        <v>27947.32548</v>
      </c>
      <c r="F41" s="23">
        <f t="shared" si="3"/>
        <v>26938.434290000001</v>
      </c>
      <c r="G41" s="23">
        <f t="shared" si="3"/>
        <v>34167.940849999999</v>
      </c>
      <c r="H41" s="46">
        <f t="shared" si="3"/>
        <v>66316.237479999996</v>
      </c>
      <c r="I41" s="9"/>
      <c r="J41" s="10"/>
      <c r="K41" s="10"/>
    </row>
    <row r="42" spans="1:11">
      <c r="A42" s="16" t="s">
        <v>52</v>
      </c>
      <c r="B42" s="60"/>
      <c r="C42" s="17">
        <f t="shared" si="3"/>
        <v>-7.6433793799999998E-3</v>
      </c>
      <c r="D42" s="18">
        <f t="shared" si="3"/>
        <v>-1.2333155700000001E-2</v>
      </c>
      <c r="E42" s="18">
        <f t="shared" si="3"/>
        <v>-7.8046607500000002E-3</v>
      </c>
      <c r="F42" s="18">
        <f t="shared" si="3"/>
        <v>0</v>
      </c>
      <c r="G42" s="18">
        <f t="shared" si="3"/>
        <v>0</v>
      </c>
      <c r="H42" s="19">
        <f t="shared" si="3"/>
        <v>0</v>
      </c>
      <c r="I42" s="10"/>
      <c r="J42" s="10"/>
      <c r="K42" s="10"/>
    </row>
    <row r="43" spans="1:11">
      <c r="A43" s="16" t="s">
        <v>287</v>
      </c>
      <c r="B43" s="60"/>
      <c r="C43" s="17">
        <f t="shared" si="3"/>
        <v>-7.6433337080000011E-3</v>
      </c>
      <c r="D43" s="18">
        <f t="shared" si="3"/>
        <v>-8.8669912000000004E-3</v>
      </c>
      <c r="E43" s="18">
        <f t="shared" si="3"/>
        <v>-3.0411740862999999E-3</v>
      </c>
      <c r="F43" s="18">
        <f t="shared" si="3"/>
        <v>0</v>
      </c>
      <c r="G43" s="18">
        <f t="shared" si="3"/>
        <v>0</v>
      </c>
      <c r="H43" s="19">
        <f t="shared" si="3"/>
        <v>0</v>
      </c>
      <c r="I43" s="10"/>
      <c r="J43" s="10"/>
      <c r="K43" s="10"/>
    </row>
    <row r="44" spans="1:11">
      <c r="A44" s="29" t="s">
        <v>353</v>
      </c>
      <c r="B44" s="58"/>
      <c r="C44" s="17">
        <f t="shared" si="3"/>
        <v>-1.6810597800000001E-4</v>
      </c>
      <c r="D44" s="18">
        <f t="shared" si="3"/>
        <v>-1.9081907E-4</v>
      </c>
      <c r="E44" s="18">
        <f t="shared" si="3"/>
        <v>-6.8152566299999997E-5</v>
      </c>
      <c r="F44" s="18">
        <f t="shared" si="3"/>
        <v>0</v>
      </c>
      <c r="G44" s="18">
        <f t="shared" si="3"/>
        <v>0</v>
      </c>
      <c r="H44" s="19">
        <f t="shared" si="3"/>
        <v>0</v>
      </c>
      <c r="I44" s="10"/>
      <c r="J44" s="10"/>
      <c r="K44" s="10"/>
    </row>
    <row r="45" spans="1:11">
      <c r="A45" s="29" t="s">
        <v>354</v>
      </c>
      <c r="B45" s="58"/>
      <c r="C45" s="17">
        <f t="shared" si="3"/>
        <v>-6.1326416200000004E-3</v>
      </c>
      <c r="D45" s="18">
        <f t="shared" si="3"/>
        <v>-6.3569755700000003E-3</v>
      </c>
      <c r="E45" s="18">
        <f t="shared" si="3"/>
        <v>-1.6738434500000001E-3</v>
      </c>
      <c r="F45" s="18">
        <f t="shared" si="3"/>
        <v>0</v>
      </c>
      <c r="G45" s="18">
        <f t="shared" si="3"/>
        <v>0</v>
      </c>
      <c r="H45" s="19">
        <f t="shared" si="3"/>
        <v>0</v>
      </c>
      <c r="I45" s="10"/>
      <c r="J45" s="10"/>
      <c r="K45" s="10"/>
    </row>
    <row r="46" spans="1:11">
      <c r="A46" s="29" t="s">
        <v>355</v>
      </c>
      <c r="B46" s="58"/>
      <c r="C46" s="17">
        <f t="shared" si="3"/>
        <v>-1.34258611E-3</v>
      </c>
      <c r="D46" s="18">
        <f t="shared" si="3"/>
        <v>-2.3191965599999999E-3</v>
      </c>
      <c r="E46" s="18">
        <f t="shared" si="3"/>
        <v>-1.2991780699999999E-3</v>
      </c>
      <c r="F46" s="18">
        <f t="shared" si="3"/>
        <v>0</v>
      </c>
      <c r="G46" s="18">
        <f t="shared" si="3"/>
        <v>0</v>
      </c>
      <c r="H46" s="19">
        <f t="shared" si="3"/>
        <v>0</v>
      </c>
      <c r="I46" s="10"/>
      <c r="J46" s="10"/>
      <c r="K46" s="10"/>
    </row>
    <row r="47" spans="1:11">
      <c r="A47" s="16" t="s">
        <v>263</v>
      </c>
      <c r="B47" s="60"/>
      <c r="C47" s="17">
        <f t="shared" si="3"/>
        <v>-4.5677583399999997E-8</v>
      </c>
      <c r="D47" s="18">
        <f t="shared" si="3"/>
        <v>-3.46616451E-3</v>
      </c>
      <c r="E47" s="18">
        <f t="shared" si="3"/>
        <v>-4.7634866699999999E-3</v>
      </c>
      <c r="F47" s="18">
        <f t="shared" si="3"/>
        <v>0</v>
      </c>
      <c r="G47" s="18">
        <f t="shared" si="3"/>
        <v>0</v>
      </c>
      <c r="H47" s="19">
        <f t="shared" si="3"/>
        <v>0</v>
      </c>
      <c r="I47" s="10"/>
      <c r="J47" s="10"/>
      <c r="K47" s="10"/>
    </row>
    <row r="48" spans="1:11">
      <c r="A48" s="54" t="s">
        <v>357</v>
      </c>
      <c r="B48" s="61"/>
      <c r="C48" s="45">
        <f t="shared" si="3"/>
        <v>0</v>
      </c>
      <c r="D48" s="23">
        <f t="shared" si="3"/>
        <v>0</v>
      </c>
      <c r="E48" s="23">
        <f t="shared" si="3"/>
        <v>0</v>
      </c>
      <c r="F48" s="23">
        <f t="shared" si="3"/>
        <v>0</v>
      </c>
      <c r="G48" s="23">
        <f t="shared" si="3"/>
        <v>0</v>
      </c>
      <c r="H48" s="46">
        <f t="shared" si="3"/>
        <v>0</v>
      </c>
      <c r="I48" s="10"/>
      <c r="J48" s="10"/>
      <c r="K48" s="10"/>
    </row>
    <row r="49" spans="1:11">
      <c r="A49" s="29" t="s">
        <v>155</v>
      </c>
      <c r="B49" s="58"/>
      <c r="C49" s="45">
        <f t="shared" si="3"/>
        <v>0</v>
      </c>
      <c r="D49" s="23">
        <f t="shared" si="3"/>
        <v>0</v>
      </c>
      <c r="E49" s="23">
        <f t="shared" si="3"/>
        <v>0</v>
      </c>
      <c r="F49" s="23">
        <f t="shared" si="3"/>
        <v>0</v>
      </c>
      <c r="G49" s="23">
        <f t="shared" si="3"/>
        <v>0</v>
      </c>
      <c r="H49" s="46">
        <f t="shared" si="3"/>
        <v>0</v>
      </c>
      <c r="I49" s="10"/>
      <c r="J49" s="10"/>
      <c r="K49" s="10"/>
    </row>
    <row r="50" spans="1:11">
      <c r="A50" s="29" t="s">
        <v>156</v>
      </c>
      <c r="B50" s="58"/>
      <c r="C50" s="45">
        <f t="shared" si="3"/>
        <v>0</v>
      </c>
      <c r="D50" s="23">
        <f t="shared" si="3"/>
        <v>0</v>
      </c>
      <c r="E50" s="23">
        <f t="shared" si="3"/>
        <v>0</v>
      </c>
      <c r="F50" s="23">
        <f t="shared" si="3"/>
        <v>0</v>
      </c>
      <c r="G50" s="23">
        <f t="shared" si="3"/>
        <v>0</v>
      </c>
      <c r="H50" s="46">
        <f t="shared" si="3"/>
        <v>0</v>
      </c>
      <c r="I50" s="10"/>
      <c r="J50" s="10"/>
      <c r="K50" s="10"/>
    </row>
    <row r="51" spans="1:11">
      <c r="A51" s="29" t="s">
        <v>157</v>
      </c>
      <c r="B51" s="58"/>
      <c r="C51" s="45">
        <f t="shared" si="3"/>
        <v>0</v>
      </c>
      <c r="D51" s="23">
        <f t="shared" si="3"/>
        <v>0</v>
      </c>
      <c r="E51" s="23">
        <f t="shared" si="3"/>
        <v>0</v>
      </c>
      <c r="F51" s="23">
        <f t="shared" si="3"/>
        <v>0</v>
      </c>
      <c r="G51" s="23">
        <f t="shared" si="3"/>
        <v>0</v>
      </c>
      <c r="H51" s="46">
        <f t="shared" si="3"/>
        <v>0</v>
      </c>
      <c r="I51" s="10"/>
      <c r="J51" s="10"/>
      <c r="K51" s="10"/>
    </row>
    <row r="52" spans="1:11">
      <c r="A52" s="29" t="s">
        <v>158</v>
      </c>
      <c r="B52" s="58"/>
      <c r="C52" s="45">
        <f t="shared" ref="C52:H59" si="4">C21</f>
        <v>0</v>
      </c>
      <c r="D52" s="23">
        <f t="shared" si="4"/>
        <v>0</v>
      </c>
      <c r="E52" s="23">
        <f t="shared" si="4"/>
        <v>0</v>
      </c>
      <c r="F52" s="23">
        <f t="shared" si="4"/>
        <v>0</v>
      </c>
      <c r="G52" s="23">
        <f t="shared" si="4"/>
        <v>0</v>
      </c>
      <c r="H52" s="46">
        <f t="shared" si="4"/>
        <v>0</v>
      </c>
      <c r="I52" s="10"/>
      <c r="J52" s="10"/>
      <c r="K52" s="10"/>
    </row>
    <row r="53" spans="1:11">
      <c r="A53" s="29" t="s">
        <v>160</v>
      </c>
      <c r="B53" s="58"/>
      <c r="C53" s="45">
        <f t="shared" si="4"/>
        <v>0</v>
      </c>
      <c r="D53" s="23">
        <f t="shared" si="4"/>
        <v>0</v>
      </c>
      <c r="E53" s="23">
        <f t="shared" si="4"/>
        <v>0</v>
      </c>
      <c r="F53" s="23">
        <f t="shared" si="4"/>
        <v>0</v>
      </c>
      <c r="G53" s="23">
        <f t="shared" si="4"/>
        <v>0</v>
      </c>
      <c r="H53" s="46">
        <f t="shared" si="4"/>
        <v>0</v>
      </c>
      <c r="I53" s="10"/>
      <c r="J53" s="10"/>
      <c r="K53" s="10"/>
    </row>
    <row r="54" spans="1:11">
      <c r="A54" s="54" t="s">
        <v>358</v>
      </c>
      <c r="B54" s="61"/>
      <c r="C54" s="45">
        <f t="shared" si="4"/>
        <v>0</v>
      </c>
      <c r="D54" s="23">
        <f t="shared" si="4"/>
        <v>0</v>
      </c>
      <c r="E54" s="23">
        <f t="shared" si="4"/>
        <v>0</v>
      </c>
      <c r="F54" s="23">
        <f t="shared" si="4"/>
        <v>0</v>
      </c>
      <c r="G54" s="23">
        <f t="shared" si="4"/>
        <v>0</v>
      </c>
      <c r="H54" s="46">
        <f t="shared" si="4"/>
        <v>0</v>
      </c>
      <c r="I54" s="10"/>
      <c r="J54" s="10"/>
      <c r="K54" s="10"/>
    </row>
    <row r="55" spans="1:11">
      <c r="A55" s="31" t="s">
        <v>378</v>
      </c>
      <c r="B55" s="58"/>
      <c r="C55" s="45">
        <f t="shared" si="4"/>
        <v>-764.93703091857003</v>
      </c>
      <c r="D55" s="23">
        <f t="shared" si="4"/>
        <v>-1274.3089780599998</v>
      </c>
      <c r="E55" s="23">
        <f t="shared" si="4"/>
        <v>-833.56114844199999</v>
      </c>
      <c r="F55" s="23">
        <f t="shared" si="4"/>
        <v>0</v>
      </c>
      <c r="G55" s="23">
        <f t="shared" si="4"/>
        <v>0</v>
      </c>
      <c r="H55" s="46">
        <f t="shared" si="4"/>
        <v>0</v>
      </c>
      <c r="I55" s="10"/>
      <c r="J55" s="10"/>
      <c r="K55" s="10"/>
    </row>
    <row r="56" spans="1:11">
      <c r="A56" s="29" t="s">
        <v>156</v>
      </c>
      <c r="B56" s="58"/>
      <c r="C56" s="45">
        <f t="shared" si="4"/>
        <v>-16.82377408</v>
      </c>
      <c r="D56" s="23">
        <f t="shared" si="4"/>
        <v>-19.716158660000001</v>
      </c>
      <c r="E56" s="23">
        <f t="shared" si="4"/>
        <v>-7.2788982420000004</v>
      </c>
      <c r="F56" s="23">
        <f t="shared" si="4"/>
        <v>0</v>
      </c>
      <c r="G56" s="23">
        <f t="shared" si="4"/>
        <v>0</v>
      </c>
      <c r="H56" s="46">
        <f t="shared" si="4"/>
        <v>0</v>
      </c>
      <c r="I56" s="10"/>
      <c r="J56" s="10"/>
      <c r="K56" s="10"/>
    </row>
    <row r="57" spans="1:11">
      <c r="A57" s="29" t="s">
        <v>157</v>
      </c>
      <c r="B57" s="58"/>
      <c r="C57" s="45">
        <f t="shared" si="4"/>
        <v>-613.74484180000002</v>
      </c>
      <c r="D57" s="23">
        <f t="shared" si="4"/>
        <v>-656.82711129999996</v>
      </c>
      <c r="E57" s="23">
        <f t="shared" si="4"/>
        <v>-178.77149499999999</v>
      </c>
      <c r="F57" s="23">
        <f t="shared" si="4"/>
        <v>0</v>
      </c>
      <c r="G57" s="23">
        <f t="shared" si="4"/>
        <v>0</v>
      </c>
      <c r="H57" s="46">
        <f t="shared" si="4"/>
        <v>0</v>
      </c>
      <c r="I57" s="10"/>
      <c r="J57" s="10"/>
      <c r="K57" s="10"/>
    </row>
    <row r="58" spans="1:11">
      <c r="A58" s="29" t="s">
        <v>158</v>
      </c>
      <c r="B58" s="58"/>
      <c r="C58" s="45">
        <f t="shared" si="4"/>
        <v>-134.36384369999999</v>
      </c>
      <c r="D58" s="23">
        <f t="shared" si="4"/>
        <v>-239.6282885</v>
      </c>
      <c r="E58" s="23">
        <f t="shared" si="4"/>
        <v>-138.75610929999999</v>
      </c>
      <c r="F58" s="23">
        <f t="shared" si="4"/>
        <v>0</v>
      </c>
      <c r="G58" s="23">
        <f t="shared" si="4"/>
        <v>0</v>
      </c>
      <c r="H58" s="46">
        <f t="shared" si="4"/>
        <v>0</v>
      </c>
      <c r="I58" s="10"/>
      <c r="J58" s="10"/>
      <c r="K58" s="10"/>
    </row>
    <row r="59" spans="1:11">
      <c r="A59" s="29" t="s">
        <v>160</v>
      </c>
      <c r="B59" s="58"/>
      <c r="C59" s="45">
        <f t="shared" si="4"/>
        <v>-4.5713385699999998E-3</v>
      </c>
      <c r="D59" s="23">
        <f t="shared" si="4"/>
        <v>-358.13741959999999</v>
      </c>
      <c r="E59" s="23">
        <f t="shared" si="4"/>
        <v>-508.75464590000001</v>
      </c>
      <c r="F59" s="23">
        <f t="shared" si="4"/>
        <v>0</v>
      </c>
      <c r="G59" s="23">
        <f t="shared" si="4"/>
        <v>0</v>
      </c>
      <c r="H59" s="46">
        <f t="shared" si="4"/>
        <v>0</v>
      </c>
      <c r="I59" s="10"/>
      <c r="J59" s="10"/>
      <c r="K59" s="10"/>
    </row>
    <row r="60" spans="1:11">
      <c r="A60" s="31" t="s">
        <v>404</v>
      </c>
      <c r="B60" s="58"/>
      <c r="C60" s="45">
        <f t="shared" ref="C60:H60" si="5">C29</f>
        <v>-27.490732697474421</v>
      </c>
      <c r="D60" s="23">
        <f t="shared" si="5"/>
        <v>-45.600643382711603</v>
      </c>
      <c r="E60" s="23">
        <f t="shared" si="5"/>
        <v>-30.415781919711414</v>
      </c>
      <c r="F60" s="23">
        <f t="shared" si="5"/>
        <v>0</v>
      </c>
      <c r="G60" s="23">
        <f t="shared" si="5"/>
        <v>0</v>
      </c>
      <c r="H60" s="46">
        <f t="shared" si="5"/>
        <v>0</v>
      </c>
      <c r="I60" s="10"/>
      <c r="J60" s="10"/>
      <c r="K60" s="10"/>
    </row>
    <row r="61" spans="1:11">
      <c r="A61" s="81" t="s">
        <v>407</v>
      </c>
      <c r="C61" s="45" t="e">
        <f t="shared" ref="C61:H61" si="6">C30</f>
        <v>#N/A</v>
      </c>
      <c r="D61" s="23" t="e">
        <f t="shared" si="6"/>
        <v>#N/A</v>
      </c>
      <c r="E61" s="23" t="e">
        <f t="shared" si="6"/>
        <v>#N/A</v>
      </c>
      <c r="F61" s="23" t="e">
        <f t="shared" si="6"/>
        <v>#N/A</v>
      </c>
      <c r="G61" s="23" t="e">
        <f t="shared" si="6"/>
        <v>#N/A</v>
      </c>
      <c r="H61" s="46" t="e">
        <f t="shared" si="6"/>
        <v>#N/A</v>
      </c>
    </row>
  </sheetData>
  <mergeCells count="3">
    <mergeCell ref="C2:H2"/>
    <mergeCell ref="C32:H32"/>
    <mergeCell ref="C33:H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30"/>
  <sheetViews>
    <sheetView workbookViewId="0">
      <selection activeCell="I31" sqref="I31"/>
    </sheetView>
  </sheetViews>
  <sheetFormatPr baseColWidth="10" defaultColWidth="12.453125" defaultRowHeight="14.5"/>
  <cols>
    <col min="1" max="1" width="49.1796875" customWidth="1"/>
    <col min="2" max="2" width="16.81640625" hidden="1" customWidth="1"/>
    <col min="10" max="10" width="31" customWidth="1"/>
    <col min="11" max="11" width="20.26953125" hidden="1" customWidth="1"/>
    <col min="18" max="18" width="12.453125" style="10"/>
    <col min="19" max="19" width="45.26953125" style="10" customWidth="1"/>
    <col min="20" max="20" width="16.1796875" style="10" hidden="1" customWidth="1"/>
    <col min="21" max="27" width="12.453125" style="10"/>
    <col min="28" max="28" width="25" customWidth="1"/>
    <col min="29" max="29" width="0" hidden="1" customWidth="1"/>
    <col min="37" max="37" width="33.81640625" customWidth="1"/>
    <col min="38" max="38" width="0" hidden="1" customWidth="1"/>
    <col min="46" max="46" width="20.7265625" customWidth="1"/>
    <col min="47" max="47" width="0" hidden="1" customWidth="1"/>
    <col min="55" max="55" width="24" customWidth="1"/>
    <col min="56" max="56" width="0" hidden="1" customWidth="1"/>
  </cols>
  <sheetData>
    <row r="1" spans="1:74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22"/>
      <c r="S1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</row>
    <row r="2" spans="1:74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50"/>
      <c r="S2" s="9"/>
      <c r="T2" s="9"/>
      <c r="U2" s="82" t="s">
        <v>0</v>
      </c>
      <c r="V2" s="83"/>
      <c r="W2" s="83"/>
      <c r="X2" s="83"/>
      <c r="Y2" s="83"/>
      <c r="Z2" s="84"/>
      <c r="AA2" s="5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</row>
    <row r="3" spans="1:74" ht="19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51"/>
      <c r="S3" s="32" t="s">
        <v>320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</row>
    <row r="4" spans="1:74" ht="17.149999999999999" customHeight="1">
      <c r="A4" s="20" t="s">
        <v>256</v>
      </c>
      <c r="B4" s="9" t="s">
        <v>146</v>
      </c>
      <c r="C4" s="23">
        <f>VLOOKUP($B4,reporting_base!$A$2:$AK$154,'Tab-reporting_baseline'!C$1,FALSE)</f>
        <v>11651.815259999999</v>
      </c>
      <c r="D4" s="23">
        <f>VLOOKUP($B4,reporting_base!$A$2:$AK$154,'Tab-reporting_baseline'!D$1,FALSE)</f>
        <v>13543.72594</v>
      </c>
      <c r="E4" s="23">
        <f>VLOOKUP($B4,reporting_base!$A$2:$AK$154,'Tab-reporting_baseline'!E$1,FALSE)</f>
        <v>17923.47423</v>
      </c>
      <c r="F4" s="23">
        <f>VLOOKUP($B4,reporting_base!$A$2:$AK$154,'Tab-reporting_baseline'!F$1,FALSE)</f>
        <v>21901.44342</v>
      </c>
      <c r="G4" s="23">
        <f>VLOOKUP($B4,reporting_base!$A$2:$AK$154,'Tab-reporting_baseline'!G$1,FALSE)</f>
        <v>29758.144509999998</v>
      </c>
      <c r="H4" s="23">
        <f>VLOOKUP($B4,reporting_base!$A$2:$AK$154,'Tab-reporting_baseline'!H$1,FALSE)</f>
        <v>37205.41403</v>
      </c>
      <c r="I4" s="10"/>
      <c r="J4" s="16" t="s">
        <v>301</v>
      </c>
      <c r="K4" s="9" t="s">
        <v>168</v>
      </c>
      <c r="L4" s="23">
        <f>VLOOKUP($K4,reporting_base!$A$2:$AK$154,'Tab-reporting_baseline'!L$1,FALSE)</f>
        <v>18609.931690000001</v>
      </c>
      <c r="M4" s="23">
        <f>VLOOKUP($K4,reporting_base!$A$2:$AK$154,'Tab-reporting_baseline'!M$1,FALSE)</f>
        <v>23068.20666</v>
      </c>
      <c r="N4" s="23">
        <f>VLOOKUP($K4,reporting_base!$A$2:$AK$154,'Tab-reporting_baseline'!N$1,FALSE)</f>
        <v>28491.707310000002</v>
      </c>
      <c r="O4" s="23">
        <f>VLOOKUP($K4,reporting_base!$A$2:$AK$154,'Tab-reporting_baseline'!O$1,FALSE)</f>
        <v>35917.326009999997</v>
      </c>
      <c r="P4" s="23">
        <f>VLOOKUP($K4,reporting_base!$A$2:$AK$154,'Tab-reporting_baseline'!P$1,FALSE)</f>
        <v>50894.218990000001</v>
      </c>
      <c r="Q4" s="23">
        <f>VLOOKUP($K4,reporting_base!$A$2:$AK$154,'Tab-reporting_baseline'!Q$1,FALSE)</f>
        <v>61296.295769999997</v>
      </c>
      <c r="R4" s="23"/>
      <c r="S4" s="16" t="s">
        <v>301</v>
      </c>
      <c r="T4" s="9" t="s">
        <v>168</v>
      </c>
      <c r="U4" s="24">
        <f>VLOOKUP($T4,reporting_base!$A$2:$AK$154,'Tab-reporting_baseline'!U$1,FALSE)</f>
        <v>18609.931690000001</v>
      </c>
      <c r="V4" s="24">
        <f>VLOOKUP($T4,reporting_base!$A$2:$AK$154,'Tab-reporting_baseline'!V$1,FALSE)</f>
        <v>23068.20666</v>
      </c>
      <c r="W4" s="24">
        <f>VLOOKUP($T4,reporting_base!$A$2:$AK$154,'Tab-reporting_baseline'!W$1,FALSE)</f>
        <v>28491.707310000002</v>
      </c>
      <c r="X4" s="24">
        <f>VLOOKUP($T4,reporting_base!$A$2:$AK$154,'Tab-reporting_baseline'!X$1,FALSE)</f>
        <v>35917.326009999997</v>
      </c>
      <c r="Y4" s="24">
        <f>VLOOKUP($T4,reporting_base!$A$2:$AK$154,'Tab-reporting_baseline'!Y$1,FALSE)</f>
        <v>50894.218990000001</v>
      </c>
      <c r="Z4" s="24">
        <f>VLOOKUP($T4,reporting_base!$A$2:$AK$154,'Tab-reporting_baseline'!Z$1,FALSE)</f>
        <v>61296.295769999997</v>
      </c>
      <c r="AA4" s="23"/>
      <c r="AB4" s="30" t="s">
        <v>141</v>
      </c>
      <c r="AC4" s="10" t="s">
        <v>62</v>
      </c>
      <c r="AD4" s="23">
        <f>VLOOKUP($AC4,reporting_base!$A$2:$AK$154,'Tab-reporting_baseline'!AD$1,FALSE)</f>
        <v>1593.2937340000001</v>
      </c>
      <c r="AE4" s="23">
        <f>VLOOKUP($AC4,reporting_base!$A$2:$AK$154,'Tab-reporting_baseline'!AE$1,FALSE)</f>
        <v>1733.7700809999999</v>
      </c>
      <c r="AF4" s="23">
        <f>VLOOKUP($AC4,reporting_base!$A$2:$AK$154,'Tab-reporting_baseline'!AF$1,FALSE)</f>
        <v>1807.6876339999999</v>
      </c>
      <c r="AG4" s="23">
        <f>VLOOKUP($AC4,reporting_base!$A$2:$AK$154,'Tab-reporting_baseline'!AG$1,FALSE)</f>
        <v>1846.769366</v>
      </c>
      <c r="AH4" s="23">
        <f>VLOOKUP($AC4,reporting_base!$A$2:$AK$154,'Tab-reporting_baseline'!AH$1,FALSE)</f>
        <v>1944.8505279999999</v>
      </c>
      <c r="AI4" s="23">
        <f>VLOOKUP($AC4,reporting_base!$A$2:$AK$154,'Tab-reporting_baseline'!AI$1,FALSE)</f>
        <v>2012.6483370000001</v>
      </c>
      <c r="AJ4" s="10"/>
      <c r="AK4" s="30" t="s">
        <v>141</v>
      </c>
      <c r="AL4" s="10" t="s">
        <v>57</v>
      </c>
      <c r="AM4" s="23">
        <f>VLOOKUP($AL4,reporting_base!$A$2:$AK$154,AM$1,FALSE)</f>
        <v>3353.1214869999999</v>
      </c>
      <c r="AN4" s="23">
        <f>VLOOKUP($AL4,reporting_base!$A$2:$AK$154,AN$1,FALSE)</f>
        <v>3909.8223010000002</v>
      </c>
      <c r="AO4" s="23">
        <f>VLOOKUP($AL4,reporting_base!$A$2:$AK$154,AO$1,FALSE)</f>
        <v>4644.8668260000004</v>
      </c>
      <c r="AP4" s="23">
        <f>VLOOKUP($AL4,reporting_base!$A$2:$AK$154,AP$1,FALSE)</f>
        <v>5908.4302449999996</v>
      </c>
      <c r="AQ4" s="23">
        <f>VLOOKUP($AL4,reporting_base!$A$2:$AK$154,AQ$1,FALSE)</f>
        <v>11274.851559999999</v>
      </c>
      <c r="AR4" s="23">
        <f>VLOOKUP($AL4,reporting_base!$A$2:$AK$154,AR$1,FALSE)</f>
        <v>20626.643220000002</v>
      </c>
      <c r="AS4" s="10"/>
      <c r="AT4" s="30" t="s">
        <v>141</v>
      </c>
      <c r="AU4" s="10" t="s">
        <v>218</v>
      </c>
      <c r="AV4" s="23">
        <f>VLOOKUP($AU4,reporting_base!$A$2:$AK$154,AV$1,FALSE)</f>
        <v>25790.12515</v>
      </c>
      <c r="AW4" s="23">
        <f>VLOOKUP($AU4,reporting_base!$A$2:$AK$154,AW$1,FALSE)</f>
        <v>30407.4715</v>
      </c>
      <c r="AX4" s="23">
        <f>VLOOKUP($AU4,reporting_base!$A$2:$AK$154,AX$1,FALSE)</f>
        <v>35830.222659999999</v>
      </c>
      <c r="AY4" s="23">
        <f>VLOOKUP($AU4,reporting_base!$A$2:$AK$154,AY$1,FALSE)</f>
        <v>44100.10512</v>
      </c>
      <c r="AZ4" s="23">
        <f>VLOOKUP($AU4,reporting_base!$A$2:$AK$154,AZ$1,FALSE)</f>
        <v>79419.303020000007</v>
      </c>
      <c r="BA4" s="23">
        <f>VLOOKUP($AU4,reporting_base!$A$2:$AK$154,BA$1,FALSE)</f>
        <v>135264.14290000001</v>
      </c>
      <c r="BB4" s="10"/>
      <c r="BC4" s="30" t="s">
        <v>141</v>
      </c>
      <c r="BD4" s="10" t="s">
        <v>224</v>
      </c>
      <c r="BE4" s="23">
        <f>VLOOKUP($BD4,reporting_base!$A$2:$AK$154,BE$1,FALSE)</f>
        <v>73412.889580000003</v>
      </c>
      <c r="BF4" s="23">
        <f>VLOOKUP($BD4,reporting_base!$A$2:$AK$154,BF$1,FALSE)</f>
        <v>87716.538610000003</v>
      </c>
      <c r="BG4" s="23">
        <f>VLOOKUP($BD4,reporting_base!$A$2:$AK$154,BG$1,FALSE)</f>
        <v>104574.8484</v>
      </c>
      <c r="BH4" s="23">
        <f>VLOOKUP($BD4,reporting_base!$A$2:$AK$154,BH$1,FALSE)</f>
        <v>131696.9981</v>
      </c>
      <c r="BI4" s="23">
        <f>VLOOKUP($BD4,reporting_base!$A$2:$AK$154,BI$1,FALSE)</f>
        <v>229786.26980000001</v>
      </c>
      <c r="BJ4" s="23">
        <f>VLOOKUP($BD4,reporting_base!$A$2:$AK$154,BJ$1,FALSE)</f>
        <v>378921.49</v>
      </c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4">
      <c r="A5" s="29" t="s">
        <v>139</v>
      </c>
      <c r="B5" s="9" t="s">
        <v>92</v>
      </c>
      <c r="C5" s="23">
        <f>VLOOKUP($B5,reporting_base!$A$2:$AK$154,'Tab-reporting_baseline'!C$1,FALSE)</f>
        <v>2310</v>
      </c>
      <c r="D5" s="23">
        <f>VLOOKUP($B5,reporting_base!$A$2:$AK$154,'Tab-reporting_baseline'!D$1,FALSE)</f>
        <v>2316.3320699999999</v>
      </c>
      <c r="E5" s="23">
        <f>VLOOKUP($B5,reporting_base!$A$2:$AK$154,'Tab-reporting_baseline'!E$1,FALSE)</f>
        <v>2312.5908159999999</v>
      </c>
      <c r="F5" s="23">
        <f>VLOOKUP($B5,reporting_base!$A$2:$AK$154,'Tab-reporting_baseline'!F$1,FALSE)</f>
        <v>2314.114748</v>
      </c>
      <c r="G5" s="23">
        <f>VLOOKUP($B5,reporting_base!$A$2:$AK$154,'Tab-reporting_baseline'!G$1,FALSE)</f>
        <v>2330.6868840000002</v>
      </c>
      <c r="H5" s="23">
        <f>VLOOKUP($B5,reporting_base!$A$2:$AK$154,'Tab-reporting_baseline'!H$1,FALSE)</f>
        <v>2349.1078309999998</v>
      </c>
      <c r="I5" s="10"/>
      <c r="J5" s="30" t="s">
        <v>141</v>
      </c>
      <c r="K5" s="9" t="s">
        <v>169</v>
      </c>
      <c r="L5" s="23">
        <f>VLOOKUP($K5,reporting_base!$A$2:$AK$154,'Tab-reporting_baseline'!L$1,FALSE)</f>
        <v>7243.7639390000004</v>
      </c>
      <c r="M5" s="23">
        <f>VLOOKUP($K5,reporting_base!$A$2:$AK$154,'Tab-reporting_baseline'!M$1,FALSE)</f>
        <v>9098.2925080000005</v>
      </c>
      <c r="N5" s="23">
        <f>VLOOKUP($K5,reporting_base!$A$2:$AK$154,'Tab-reporting_baseline'!N$1,FALSE)</f>
        <v>9550.9582859999991</v>
      </c>
      <c r="O5" s="23">
        <f>VLOOKUP($K5,reporting_base!$A$2:$AK$154,'Tab-reporting_baseline'!O$1,FALSE)</f>
        <v>11689.75527</v>
      </c>
      <c r="P5" s="23">
        <f>VLOOKUP($K5,reporting_base!$A$2:$AK$154,'Tab-reporting_baseline'!P$1,FALSE)</f>
        <v>16822.997240000001</v>
      </c>
      <c r="Q5" s="23">
        <f>VLOOKUP($K5,reporting_base!$A$2:$AK$154,'Tab-reporting_baseline'!Q$1,FALSE)</f>
        <v>19302.24928</v>
      </c>
      <c r="R5" s="23"/>
      <c r="S5" s="29" t="s">
        <v>300</v>
      </c>
      <c r="T5" s="9" t="s">
        <v>303</v>
      </c>
      <c r="U5" s="23">
        <f>VLOOKUP($T5,reporting_base!$A$2:$AK$154,'Tab-reporting_baseline'!U$1,FALSE)</f>
        <v>3463.3062880000002</v>
      </c>
      <c r="V5" s="23">
        <f>VLOOKUP($T5,reporting_base!$A$2:$AK$154,'Tab-reporting_baseline'!V$1,FALSE)</f>
        <v>4501.9019749999998</v>
      </c>
      <c r="W5" s="23">
        <f>VLOOKUP($T5,reporting_base!$A$2:$AK$154,'Tab-reporting_baseline'!W$1,FALSE)</f>
        <v>4289.1527340000002</v>
      </c>
      <c r="X5" s="23">
        <f>VLOOKUP($T5,reporting_base!$A$2:$AK$154,'Tab-reporting_baseline'!X$1,FALSE)</f>
        <v>5349.4283820000001</v>
      </c>
      <c r="Y5" s="23">
        <f>VLOOKUP($T5,reporting_base!$A$2:$AK$154,'Tab-reporting_baseline'!Y$1,FALSE)</f>
        <v>7079.3643320000001</v>
      </c>
      <c r="Z5" s="23">
        <f>VLOOKUP($T5,reporting_base!$A$2:$AK$154,'Tab-reporting_baseline'!Z$1,FALSE)</f>
        <v>8008.526957</v>
      </c>
      <c r="AA5" s="23"/>
      <c r="AB5" s="30" t="s">
        <v>142</v>
      </c>
      <c r="AC5" s="10" t="s">
        <v>63</v>
      </c>
      <c r="AD5" s="23">
        <f>VLOOKUP($AC5,reporting_base!$A$2:$AK$154,'Tab-reporting_baseline'!AD$1,FALSE)</f>
        <v>124.3163492</v>
      </c>
      <c r="AE5" s="23">
        <f>VLOOKUP($AC5,reporting_base!$A$2:$AK$154,'Tab-reporting_baseline'!AE$1,FALSE)</f>
        <v>148.0010991</v>
      </c>
      <c r="AF5" s="23">
        <f>VLOOKUP($AC5,reporting_base!$A$2:$AK$154,'Tab-reporting_baseline'!AF$1,FALSE)</f>
        <v>166.0045461</v>
      </c>
      <c r="AG5" s="23">
        <f>VLOOKUP($AC5,reporting_base!$A$2:$AK$154,'Tab-reporting_baseline'!AG$1,FALSE)</f>
        <v>191.48663519999999</v>
      </c>
      <c r="AH5" s="23">
        <f>VLOOKUP($AC5,reporting_base!$A$2:$AK$154,'Tab-reporting_baseline'!AH$1,FALSE)</f>
        <v>181.9547681</v>
      </c>
      <c r="AI5" s="23">
        <f>VLOOKUP($AC5,reporting_base!$A$2:$AK$154,'Tab-reporting_baseline'!AI$1,FALSE)</f>
        <v>168.6476797</v>
      </c>
      <c r="AJ5" s="10"/>
      <c r="AK5" s="30" t="s">
        <v>142</v>
      </c>
      <c r="AL5" s="10" t="s">
        <v>58</v>
      </c>
      <c r="AM5" s="23">
        <f>VLOOKUP($AL5,reporting_base!$A$2:$AK$154,AM$1,FALSE)</f>
        <v>2603.9507410000001</v>
      </c>
      <c r="AN5" s="23">
        <f>VLOOKUP($AL5,reporting_base!$A$2:$AK$154,AN$1,FALSE)</f>
        <v>3382.5679620000001</v>
      </c>
      <c r="AO5" s="23">
        <f>VLOOKUP($AL5,reporting_base!$A$2:$AK$154,AO$1,FALSE)</f>
        <v>4433.1670370000002</v>
      </c>
      <c r="AP5" s="23">
        <f>VLOOKUP($AL5,reporting_base!$A$2:$AK$154,AP$1,FALSE)</f>
        <v>6594.3146079999997</v>
      </c>
      <c r="AQ5" s="23">
        <f>VLOOKUP($AL5,reporting_base!$A$2:$AK$154,AQ$1,FALSE)</f>
        <v>11896.97135</v>
      </c>
      <c r="AR5" s="23">
        <f>VLOOKUP($AL5,reporting_base!$A$2:$AK$154,AR$1,FALSE)</f>
        <v>19015.578079999999</v>
      </c>
      <c r="AS5" s="10"/>
      <c r="AT5" s="30" t="s">
        <v>142</v>
      </c>
      <c r="AU5" s="10" t="s">
        <v>219</v>
      </c>
      <c r="AV5" s="23">
        <f>VLOOKUP($AU5,reporting_base!$A$2:$AK$154,AV$1,FALSE)</f>
        <v>5303.6276660000003</v>
      </c>
      <c r="AW5" s="23">
        <f>VLOOKUP($AU5,reporting_base!$A$2:$AK$154,AW$1,FALSE)</f>
        <v>6896.3457980000003</v>
      </c>
      <c r="AX5" s="23">
        <f>VLOOKUP($AU5,reporting_base!$A$2:$AK$154,AX$1,FALSE)</f>
        <v>8730.8533260000004</v>
      </c>
      <c r="AY5" s="23">
        <f>VLOOKUP($AU5,reporting_base!$A$2:$AK$154,AY$1,FALSE)</f>
        <v>12163.3171</v>
      </c>
      <c r="AZ5" s="23">
        <f>VLOOKUP($AU5,reporting_base!$A$2:$AK$154,AZ$1,FALSE)</f>
        <v>19681.41678</v>
      </c>
      <c r="BA5" s="23">
        <f>VLOOKUP($AU5,reporting_base!$A$2:$AK$154,BA$1,FALSE)</f>
        <v>30393.472300000001</v>
      </c>
      <c r="BB5" s="10"/>
      <c r="BC5" s="30" t="s">
        <v>142</v>
      </c>
      <c r="BD5" s="10" t="s">
        <v>225</v>
      </c>
      <c r="BE5" s="23">
        <f>VLOOKUP($BD5,reporting_base!$A$2:$AK$154,BE$1,FALSE)</f>
        <v>8375.6891190000006</v>
      </c>
      <c r="BF5" s="23">
        <f>VLOOKUP($BD5,reporting_base!$A$2:$AK$154,BF$1,FALSE)</f>
        <v>10908.668019999999</v>
      </c>
      <c r="BG5" s="23">
        <f>VLOOKUP($BD5,reporting_base!$A$2:$AK$154,BG$1,FALSE)</f>
        <v>13630.944310000001</v>
      </c>
      <c r="BH5" s="23">
        <f>VLOOKUP($BD5,reporting_base!$A$2:$AK$154,BH$1,FALSE)</f>
        <v>18970.161</v>
      </c>
      <c r="BI5" s="23">
        <f>VLOOKUP($BD5,reporting_base!$A$2:$AK$154,BI$1,FALSE)</f>
        <v>30440.75719</v>
      </c>
      <c r="BJ5" s="23">
        <f>VLOOKUP($BD5,reporting_base!$A$2:$AK$154,BJ$1,FALSE)</f>
        <v>46417.767310000003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</row>
    <row r="6" spans="1:74">
      <c r="A6" s="29" t="s">
        <v>300</v>
      </c>
      <c r="B6" s="9" t="s">
        <v>93</v>
      </c>
      <c r="C6" s="23">
        <f>VLOOKUP($B6,reporting_base!$A$2:$AK$154,'Tab-reporting_baseline'!C$1,FALSE)</f>
        <v>412.76329609999999</v>
      </c>
      <c r="D6" s="23">
        <f>VLOOKUP($B6,reporting_base!$A$2:$AK$154,'Tab-reporting_baseline'!D$1,FALSE)</f>
        <v>459.0903126</v>
      </c>
      <c r="E6" s="23">
        <f>VLOOKUP($B6,reporting_base!$A$2:$AK$154,'Tab-reporting_baseline'!E$1,FALSE)</f>
        <v>537.34097729999996</v>
      </c>
      <c r="F6" s="23">
        <f>VLOOKUP($B6,reporting_base!$A$2:$AK$154,'Tab-reporting_baseline'!F$1,FALSE)</f>
        <v>328.85080499999998</v>
      </c>
      <c r="G6" s="23">
        <f>VLOOKUP($B6,reporting_base!$A$2:$AK$154,'Tab-reporting_baseline'!G$1,FALSE)</f>
        <v>207.22888499999999</v>
      </c>
      <c r="H6" s="23">
        <f>VLOOKUP($B6,reporting_base!$A$2:$AK$154,'Tab-reporting_baseline'!H$1,FALSE)</f>
        <v>216.92348519999999</v>
      </c>
      <c r="I6" s="10"/>
      <c r="J6" s="30" t="s">
        <v>142</v>
      </c>
      <c r="K6" s="9" t="s">
        <v>170</v>
      </c>
      <c r="L6" s="23">
        <f>VLOOKUP($K6,reporting_base!$A$2:$AK$154,'Tab-reporting_baseline'!L$1,FALSE)</f>
        <v>1139.855096</v>
      </c>
      <c r="M6" s="23">
        <f>VLOOKUP($K6,reporting_base!$A$2:$AK$154,'Tab-reporting_baseline'!M$1,FALSE)</f>
        <v>1519.716995</v>
      </c>
      <c r="N6" s="23">
        <f>VLOOKUP($K6,reporting_base!$A$2:$AK$154,'Tab-reporting_baseline'!N$1,FALSE)</f>
        <v>1478.549385</v>
      </c>
      <c r="O6" s="23">
        <f>VLOOKUP($K6,reporting_base!$A$2:$AK$154,'Tab-reporting_baseline'!O$1,FALSE)</f>
        <v>1932.181204</v>
      </c>
      <c r="P6" s="23">
        <f>VLOOKUP($K6,reporting_base!$A$2:$AK$154,'Tab-reporting_baseline'!P$1,FALSE)</f>
        <v>2674.8844100000001</v>
      </c>
      <c r="Q6" s="23">
        <f>VLOOKUP($K6,reporting_base!$A$2:$AK$154,'Tab-reporting_baseline'!Q$1,FALSE)</f>
        <v>3179.0212540000002</v>
      </c>
      <c r="R6" s="23"/>
      <c r="S6" s="29" t="s">
        <v>148</v>
      </c>
      <c r="T6" s="9" t="s">
        <v>304</v>
      </c>
      <c r="U6" s="23">
        <f>VLOOKUP($T6,reporting_base!$A$2:$AK$154,'Tab-reporting_baseline'!U$1,FALSE)</f>
        <v>4697.632055</v>
      </c>
      <c r="V6" s="23">
        <f>VLOOKUP($T6,reporting_base!$A$2:$AK$154,'Tab-reporting_baseline'!V$1,FALSE)</f>
        <v>5747.3488909999996</v>
      </c>
      <c r="W6" s="23">
        <f>VLOOKUP($T6,reporting_base!$A$2:$AK$154,'Tab-reporting_baseline'!W$1,FALSE)</f>
        <v>6098.8489529999997</v>
      </c>
      <c r="X6" s="23">
        <f>VLOOKUP($T6,reporting_base!$A$2:$AK$154,'Tab-reporting_baseline'!X$1,FALSE)</f>
        <v>7442.1929650000002</v>
      </c>
      <c r="Y6" s="23">
        <f>VLOOKUP($T6,reporting_base!$A$2:$AK$154,'Tab-reporting_baseline'!Y$1,FALSE)</f>
        <v>10841.12241</v>
      </c>
      <c r="Z6" s="23">
        <f>VLOOKUP($T6,reporting_base!$A$2:$AK$154,'Tab-reporting_baseline'!Z$1,FALSE)</f>
        <v>10903.486730000001</v>
      </c>
      <c r="AA6" s="23"/>
      <c r="AB6" s="30" t="s">
        <v>143</v>
      </c>
      <c r="AC6" s="10" t="s">
        <v>64</v>
      </c>
      <c r="AD6" s="23">
        <f>VLOOKUP($AC6,reporting_base!$A$2:$AK$154,'Tab-reporting_baseline'!AD$1,FALSE)</f>
        <v>1643.358651</v>
      </c>
      <c r="AE6" s="23">
        <f>VLOOKUP($AC6,reporting_base!$A$2:$AK$154,'Tab-reporting_baseline'!AE$1,FALSE)</f>
        <v>1792.2890030000001</v>
      </c>
      <c r="AF6" s="23">
        <f>VLOOKUP($AC6,reporting_base!$A$2:$AK$154,'Tab-reporting_baseline'!AF$1,FALSE)</f>
        <v>1854.829686</v>
      </c>
      <c r="AG6" s="23">
        <f>VLOOKUP($AC6,reporting_base!$A$2:$AK$154,'Tab-reporting_baseline'!AG$1,FALSE)</f>
        <v>1899.6101169999999</v>
      </c>
      <c r="AH6" s="23">
        <f>VLOOKUP($AC6,reporting_base!$A$2:$AK$154,'Tab-reporting_baseline'!AH$1,FALSE)</f>
        <v>1971.5200890000001</v>
      </c>
      <c r="AI6" s="23">
        <f>VLOOKUP($AC6,reporting_base!$A$2:$AK$154,'Tab-reporting_baseline'!AI$1,FALSE)</f>
        <v>1991.8603840000001</v>
      </c>
      <c r="AJ6" s="10"/>
      <c r="AK6" s="30" t="s">
        <v>143</v>
      </c>
      <c r="AL6" s="10" t="s">
        <v>59</v>
      </c>
      <c r="AM6" s="23">
        <f>VLOOKUP($AL6,reporting_base!$A$2:$AK$154,AM$1,FALSE)</f>
        <v>8879.3744210000004</v>
      </c>
      <c r="AN6" s="23">
        <f>VLOOKUP($AL6,reporting_base!$A$2:$AK$154,AN$1,FALSE)</f>
        <v>10443.37412</v>
      </c>
      <c r="AO6" s="23">
        <f>VLOOKUP($AL6,reporting_base!$A$2:$AK$154,AO$1,FALSE)</f>
        <v>12369.761909999999</v>
      </c>
      <c r="AP6" s="23">
        <f>VLOOKUP($AL6,reporting_base!$A$2:$AK$154,AP$1,FALSE)</f>
        <v>15775.804109999999</v>
      </c>
      <c r="AQ6" s="23">
        <f>VLOOKUP($AL6,reporting_base!$A$2:$AK$154,AQ$1,FALSE)</f>
        <v>30493.568309999999</v>
      </c>
      <c r="AR6" s="23">
        <f>VLOOKUP($AL6,reporting_base!$A$2:$AK$154,AR$1,FALSE)</f>
        <v>55851.8845</v>
      </c>
      <c r="AS6" s="10"/>
      <c r="AT6" s="30" t="s">
        <v>143</v>
      </c>
      <c r="AU6" s="10" t="s">
        <v>220</v>
      </c>
      <c r="AV6" s="23">
        <f>VLOOKUP($AU6,reporting_base!$A$2:$AK$154,AV$1,FALSE)</f>
        <v>45086.461799999997</v>
      </c>
      <c r="AW6" s="23">
        <f>VLOOKUP($AU6,reporting_base!$A$2:$AK$154,AW$1,FALSE)</f>
        <v>53289.354720000003</v>
      </c>
      <c r="AX6" s="23">
        <f>VLOOKUP($AU6,reporting_base!$A$2:$AK$154,AX$1,FALSE)</f>
        <v>62302.890639999998</v>
      </c>
      <c r="AY6" s="23">
        <f>VLOOKUP($AU6,reporting_base!$A$2:$AK$154,AY$1,FALSE)</f>
        <v>76992.215299999996</v>
      </c>
      <c r="AZ6" s="23">
        <f>VLOOKUP($AU6,reporting_base!$A$2:$AK$154,AZ$1,FALSE)</f>
        <v>135310.65229999999</v>
      </c>
      <c r="BA6" s="23">
        <f>VLOOKUP($AU6,reporting_base!$A$2:$AK$154,BA$1,FALSE)</f>
        <v>223644.96400000001</v>
      </c>
      <c r="BB6" s="10"/>
      <c r="BC6" s="30" t="s">
        <v>143</v>
      </c>
      <c r="BD6" s="10" t="s">
        <v>226</v>
      </c>
      <c r="BE6" s="23">
        <f>VLOOKUP($BD6,reporting_base!$A$2:$AK$154,BE$1,FALSE)</f>
        <v>60088.076150000001</v>
      </c>
      <c r="BF6" s="23">
        <f>VLOOKUP($BD6,reporting_base!$A$2:$AK$154,BF$1,FALSE)</f>
        <v>70806.1492</v>
      </c>
      <c r="BG6" s="23">
        <f>VLOOKUP($BD6,reporting_base!$A$2:$AK$154,BG$1,FALSE)</f>
        <v>82837.608349999995</v>
      </c>
      <c r="BH6" s="23">
        <f>VLOOKUP($BD6,reporting_base!$A$2:$AK$154,BH$1,FALSE)</f>
        <v>102086.3952</v>
      </c>
      <c r="BI6" s="23">
        <f>VLOOKUP($BD6,reporting_base!$A$2:$AK$154,BI$1,FALSE)</f>
        <v>178668.3443</v>
      </c>
      <c r="BJ6" s="23">
        <f>VLOOKUP($BD6,reporting_base!$A$2:$AK$154,BJ$1,FALSE)</f>
        <v>294203.14889999997</v>
      </c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</row>
    <row r="7" spans="1:74">
      <c r="A7" s="29" t="s">
        <v>148</v>
      </c>
      <c r="B7" s="9" t="s">
        <v>94</v>
      </c>
      <c r="C7" s="23">
        <f>VLOOKUP($B7,reporting_base!$A$2:$AK$154,'Tab-reporting_baseline'!C$1,FALSE)</f>
        <v>767.00734950000003</v>
      </c>
      <c r="D7" s="23">
        <f>VLOOKUP($B7,reporting_base!$A$2:$AK$154,'Tab-reporting_baseline'!D$1,FALSE)</f>
        <v>786.82558589999996</v>
      </c>
      <c r="E7" s="23">
        <f>VLOOKUP($B7,reporting_base!$A$2:$AK$154,'Tab-reporting_baseline'!E$1,FALSE)</f>
        <v>758.99565719999998</v>
      </c>
      <c r="F7" s="23">
        <f>VLOOKUP($B7,reporting_base!$A$2:$AK$154,'Tab-reporting_baseline'!F$1,FALSE)</f>
        <v>841.92667470000004</v>
      </c>
      <c r="G7" s="23">
        <f>VLOOKUP($B7,reporting_base!$A$2:$AK$154,'Tab-reporting_baseline'!G$1,FALSE)</f>
        <v>772.38286740000001</v>
      </c>
      <c r="H7" s="23">
        <f>VLOOKUP($B7,reporting_base!$A$2:$AK$154,'Tab-reporting_baseline'!H$1,FALSE)</f>
        <v>725.97689730000002</v>
      </c>
      <c r="I7" s="10"/>
      <c r="J7" s="30" t="s">
        <v>143</v>
      </c>
      <c r="K7" s="9" t="s">
        <v>171</v>
      </c>
      <c r="L7" s="23">
        <f>VLOOKUP($K7,reporting_base!$A$2:$AK$154,'Tab-reporting_baseline'!L$1,FALSE)</f>
        <v>1409.7320689999999</v>
      </c>
      <c r="M7" s="23">
        <f>VLOOKUP($K7,reporting_base!$A$2:$AK$154,'Tab-reporting_baseline'!M$1,FALSE)</f>
        <v>1722.5282970000001</v>
      </c>
      <c r="N7" s="23">
        <f>VLOOKUP($K7,reporting_base!$A$2:$AK$154,'Tab-reporting_baseline'!N$1,FALSE)</f>
        <v>1625.2373319999999</v>
      </c>
      <c r="O7" s="23">
        <f>VLOOKUP($K7,reporting_base!$A$2:$AK$154,'Tab-reporting_baseline'!O$1,FALSE)</f>
        <v>1825.642707</v>
      </c>
      <c r="P7" s="23">
        <f>VLOOKUP($K7,reporting_base!$A$2:$AK$154,'Tab-reporting_baseline'!P$1,FALSE)</f>
        <v>2499.4795429999999</v>
      </c>
      <c r="Q7" s="23">
        <f>VLOOKUP($K7,reporting_base!$A$2:$AK$154,'Tab-reporting_baseline'!Q$1,FALSE)</f>
        <v>2909.7371029999999</v>
      </c>
      <c r="R7" s="23"/>
      <c r="S7" s="29" t="s">
        <v>159</v>
      </c>
      <c r="T7" s="9" t="s">
        <v>305</v>
      </c>
      <c r="U7" s="23">
        <f>VLOOKUP($T7,reporting_base!$A$2:$AK$154,'Tab-reporting_baseline'!U$1,FALSE)</f>
        <v>10448.993340000001</v>
      </c>
      <c r="V7" s="23">
        <f>VLOOKUP($T7,reporting_base!$A$2:$AK$154,'Tab-reporting_baseline'!V$1,FALSE)</f>
        <v>12818.9558</v>
      </c>
      <c r="W7" s="23">
        <f>VLOOKUP($T7,reporting_base!$A$2:$AK$154,'Tab-reporting_baseline'!W$1,FALSE)</f>
        <v>18103.705620000001</v>
      </c>
      <c r="X7" s="23">
        <f>VLOOKUP($T7,reporting_base!$A$2:$AK$154,'Tab-reporting_baseline'!X$1,FALSE)</f>
        <v>23125.704659999999</v>
      </c>
      <c r="Y7" s="23">
        <f>VLOOKUP($T7,reporting_base!$A$2:$AK$154,'Tab-reporting_baseline'!Y$1,FALSE)</f>
        <v>32973.732250000001</v>
      </c>
      <c r="Z7" s="23">
        <f>VLOOKUP($T7,reporting_base!$A$2:$AK$154,'Tab-reporting_baseline'!Z$1,FALSE)</f>
        <v>42384.282090000001</v>
      </c>
      <c r="AA7" s="23"/>
      <c r="AB7" s="30" t="s">
        <v>185</v>
      </c>
      <c r="AC7" s="10" t="s">
        <v>65</v>
      </c>
      <c r="AD7" s="23">
        <f>VLOOKUP($AC7,reporting_base!$A$2:$AK$154,'Tab-reporting_baseline'!AD$1,FALSE)</f>
        <v>25.254320929999999</v>
      </c>
      <c r="AE7" s="23">
        <f>VLOOKUP($AC7,reporting_base!$A$2:$AK$154,'Tab-reporting_baseline'!AE$1,FALSE)</f>
        <v>25.831555609999999</v>
      </c>
      <c r="AF7" s="23">
        <f>VLOOKUP($AC7,reporting_base!$A$2:$AK$154,'Tab-reporting_baseline'!AF$1,FALSE)</f>
        <v>28.56273603</v>
      </c>
      <c r="AG7" s="23">
        <f>VLOOKUP($AC7,reporting_base!$A$2:$AK$154,'Tab-reporting_baseline'!AG$1,FALSE)</f>
        <v>28.231189839999999</v>
      </c>
      <c r="AH7" s="23">
        <f>VLOOKUP($AC7,reporting_base!$A$2:$AK$154,'Tab-reporting_baseline'!AH$1,FALSE)</f>
        <v>21.513481930000001</v>
      </c>
      <c r="AI7" s="23">
        <f>VLOOKUP($AC7,reporting_base!$A$2:$AK$154,'Tab-reporting_baseline'!AI$1,FALSE)</f>
        <v>15.795886019999999</v>
      </c>
      <c r="AJ7" s="10"/>
      <c r="AK7" s="30" t="s">
        <v>185</v>
      </c>
      <c r="AL7" s="10" t="s">
        <v>60</v>
      </c>
      <c r="AM7" s="23">
        <f>VLOOKUP($AL7,reporting_base!$A$2:$AK$154,AM$1,FALSE)</f>
        <v>1590.655315</v>
      </c>
      <c r="AN7" s="23">
        <f>VLOOKUP($AL7,reporting_base!$A$2:$AK$154,AN$1,FALSE)</f>
        <v>1791.5422530000001</v>
      </c>
      <c r="AO7" s="23">
        <f>VLOOKUP($AL7,reporting_base!$A$2:$AK$154,AO$1,FALSE)</f>
        <v>2393.231166</v>
      </c>
      <c r="AP7" s="23">
        <f>VLOOKUP($AL7,reporting_base!$A$2:$AK$154,AP$1,FALSE)</f>
        <v>3092.0062459999999</v>
      </c>
      <c r="AQ7" s="23">
        <f>VLOOKUP($AL7,reporting_base!$A$2:$AK$154,AQ$1,FALSE)</f>
        <v>4296.40103</v>
      </c>
      <c r="AR7" s="23">
        <f>VLOOKUP($AL7,reporting_base!$A$2:$AK$154,AR$1,FALSE)</f>
        <v>5219.74262</v>
      </c>
      <c r="AS7" s="10"/>
      <c r="AT7" s="30" t="s">
        <v>185</v>
      </c>
      <c r="AU7" s="10" t="s">
        <v>221</v>
      </c>
      <c r="AV7" s="23">
        <f>VLOOKUP($AU7,reporting_base!$A$2:$AK$154,AV$1,FALSE)</f>
        <v>2194.228188</v>
      </c>
      <c r="AW7" s="23">
        <f>VLOOKUP($AU7,reporting_base!$A$2:$AK$154,AW$1,FALSE)</f>
        <v>2469.1122529999998</v>
      </c>
      <c r="AX7" s="23">
        <f>VLOOKUP($AU7,reporting_base!$A$2:$AK$154,AX$1,FALSE)</f>
        <v>3221.1877319999999</v>
      </c>
      <c r="AY7" s="23">
        <f>VLOOKUP($AU7,reporting_base!$A$2:$AK$154,AY$1,FALSE)</f>
        <v>3862.0728079999999</v>
      </c>
      <c r="AZ7" s="23">
        <f>VLOOKUP($AU7,reporting_base!$A$2:$AK$154,AZ$1,FALSE)</f>
        <v>4773.4823249999999</v>
      </c>
      <c r="BA7" s="23">
        <f>VLOOKUP($AU7,reporting_base!$A$2:$AK$154,BA$1,FALSE)</f>
        <v>5684.8920639999997</v>
      </c>
      <c r="BB7" s="10"/>
      <c r="BC7" s="30" t="s">
        <v>185</v>
      </c>
      <c r="BD7" s="10" t="s">
        <v>227</v>
      </c>
      <c r="BE7" s="23">
        <f>VLOOKUP($BD7,reporting_base!$A$2:$AK$154,BE$1,FALSE)</f>
        <v>6037.7348739999998</v>
      </c>
      <c r="BF7" s="23">
        <f>VLOOKUP($BD7,reporting_base!$A$2:$AK$154,BF$1,FALSE)</f>
        <v>6796.6079019999997</v>
      </c>
      <c r="BG7" s="23">
        <f>VLOOKUP($BD7,reporting_base!$A$2:$AK$154,BG$1,FALSE)</f>
        <v>8906.7069909999991</v>
      </c>
      <c r="BH7" s="23">
        <f>VLOOKUP($BD7,reporting_base!$A$2:$AK$154,BH$1,FALSE)</f>
        <v>10716.44579</v>
      </c>
      <c r="BI7" s="23">
        <f>VLOOKUP($BD7,reporting_base!$A$2:$AK$154,BI$1,FALSE)</f>
        <v>14209.962820000001</v>
      </c>
      <c r="BJ7" s="23">
        <f>VLOOKUP($BD7,reporting_base!$A$2:$AK$154,BJ$1,FALSE)</f>
        <v>17097.86218</v>
      </c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</row>
    <row r="8" spans="1:74">
      <c r="A8" s="29" t="s">
        <v>159</v>
      </c>
      <c r="B8" s="9" t="s">
        <v>95</v>
      </c>
      <c r="C8" s="23">
        <f>VLOOKUP($B8,reporting_base!$A$2:$AK$154,'Tab-reporting_baseline'!C$1,FALSE)</f>
        <v>6789.3232939999998</v>
      </c>
      <c r="D8" s="23">
        <f>VLOOKUP($B8,reporting_base!$A$2:$AK$154,'Tab-reporting_baseline'!D$1,FALSE)</f>
        <v>8278.5446690000008</v>
      </c>
      <c r="E8" s="23">
        <f>VLOOKUP($B8,reporting_base!$A$2:$AK$154,'Tab-reporting_baseline'!E$1,FALSE)</f>
        <v>11747.61052</v>
      </c>
      <c r="F8" s="23">
        <f>VLOOKUP($B8,reporting_base!$A$2:$AK$154,'Tab-reporting_baseline'!F$1,FALSE)</f>
        <v>14976.547629999999</v>
      </c>
      <c r="G8" s="23">
        <f>VLOOKUP($B8,reporting_base!$A$2:$AK$154,'Tab-reporting_baseline'!G$1,FALSE)</f>
        <v>21591.999070000002</v>
      </c>
      <c r="H8" s="23">
        <f>VLOOKUP($B8,reporting_base!$A$2:$AK$154,'Tab-reporting_baseline'!H$1,FALSE)</f>
        <v>27538.100119999999</v>
      </c>
      <c r="I8" s="10"/>
      <c r="J8" s="30" t="s">
        <v>185</v>
      </c>
      <c r="K8" s="9" t="s">
        <v>172</v>
      </c>
      <c r="L8" s="23">
        <f>VLOOKUP($K8,reporting_base!$A$2:$AK$154,'Tab-reporting_baseline'!L$1,FALSE)</f>
        <v>52.023562439999999</v>
      </c>
      <c r="M8" s="23">
        <f>VLOOKUP($K8,reporting_base!$A$2:$AK$154,'Tab-reporting_baseline'!M$1,FALSE)</f>
        <v>57.483308749999999</v>
      </c>
      <c r="N8" s="23">
        <f>VLOOKUP($K8,reporting_base!$A$2:$AK$154,'Tab-reporting_baseline'!N$1,FALSE)</f>
        <v>51.211628949999998</v>
      </c>
      <c r="O8" s="23">
        <f>VLOOKUP($K8,reporting_base!$A$2:$AK$154,'Tab-reporting_baseline'!O$1,FALSE)</f>
        <v>54.692323100000003</v>
      </c>
      <c r="P8" s="23">
        <f>VLOOKUP($K8,reporting_base!$A$2:$AK$154,'Tab-reporting_baseline'!P$1,FALSE)</f>
        <v>88.820239749999999</v>
      </c>
      <c r="Q8" s="23">
        <f>VLOOKUP($K8,reporting_base!$A$2:$AK$154,'Tab-reporting_baseline'!Q$1,FALSE)</f>
        <v>115.37235459999999</v>
      </c>
      <c r="R8" s="23"/>
      <c r="S8" s="30" t="s">
        <v>302</v>
      </c>
      <c r="T8" s="9" t="s">
        <v>174</v>
      </c>
      <c r="U8" s="24">
        <f>VLOOKUP($T8,reporting_base!$A$2:$AK$154,'Tab-reporting_baseline'!U$1,FALSE)</f>
        <v>5285.7500440000003</v>
      </c>
      <c r="V8" s="24">
        <f>VLOOKUP($T8,reporting_base!$A$2:$AK$154,'Tab-reporting_baseline'!V$1,FALSE)</f>
        <v>6038.6313360000004</v>
      </c>
      <c r="W8" s="24">
        <f>VLOOKUP($T8,reporting_base!$A$2:$AK$154,'Tab-reporting_baseline'!W$1,FALSE)</f>
        <v>4638.9370019999997</v>
      </c>
      <c r="X8" s="24">
        <f>VLOOKUP($T8,reporting_base!$A$2:$AK$154,'Tab-reporting_baseline'!X$1,FALSE)</f>
        <v>8355.9787589999996</v>
      </c>
      <c r="Y8" s="24">
        <f>VLOOKUP($T8,reporting_base!$A$2:$AK$154,'Tab-reporting_baseline'!Y$1,FALSE)</f>
        <v>11704.38852</v>
      </c>
      <c r="Z8" s="24">
        <f>VLOOKUP($T8,reporting_base!$A$2:$AK$154,'Tab-reporting_baseline'!Z$1,FALSE)</f>
        <v>12850.88458</v>
      </c>
      <c r="AA8" s="23"/>
      <c r="AB8" s="30" t="s">
        <v>140</v>
      </c>
      <c r="AC8" s="10" t="s">
        <v>66</v>
      </c>
      <c r="AD8" s="23">
        <f>VLOOKUP($AC8,reporting_base!$A$2:$AK$154,'Tab-reporting_baseline'!AD$1,FALSE)</f>
        <v>6.5964696939999996</v>
      </c>
      <c r="AE8" s="23">
        <f>VLOOKUP($AC8,reporting_base!$A$2:$AK$154,'Tab-reporting_baseline'!AE$1,FALSE)</f>
        <v>7.8761385070000003</v>
      </c>
      <c r="AF8" s="23">
        <f>VLOOKUP($AC8,reporting_base!$A$2:$AK$154,'Tab-reporting_baseline'!AF$1,FALSE)</f>
        <v>10.991243000000001</v>
      </c>
      <c r="AG8" s="23">
        <f>VLOOKUP($AC8,reporting_base!$A$2:$AK$154,'Tab-reporting_baseline'!AG$1,FALSE)</f>
        <v>14.008421759999999</v>
      </c>
      <c r="AH8" s="23">
        <f>VLOOKUP($AC8,reporting_base!$A$2:$AK$154,'Tab-reporting_baseline'!AH$1,FALSE)</f>
        <v>12.60178842</v>
      </c>
      <c r="AI8" s="23">
        <f>VLOOKUP($AC8,reporting_base!$A$2:$AK$154,'Tab-reporting_baseline'!AI$1,FALSE)</f>
        <v>11.944771859999999</v>
      </c>
      <c r="AJ8" s="10"/>
      <c r="AK8" s="30" t="s">
        <v>140</v>
      </c>
      <c r="AL8" s="10" t="s">
        <v>61</v>
      </c>
      <c r="AM8" s="23">
        <f>VLOOKUP($AL8,reporting_base!$A$2:$AK$154,AM$1,FALSE)</f>
        <v>381.5980361</v>
      </c>
      <c r="AN8" s="23">
        <f>VLOOKUP($AL8,reporting_base!$A$2:$AK$154,AN$1,FALSE)</f>
        <v>485.76897050000002</v>
      </c>
      <c r="AO8" s="23">
        <f>VLOOKUP($AL8,reporting_base!$A$2:$AK$154,AO$1,FALSE)</f>
        <v>774.34289720000004</v>
      </c>
      <c r="AP8" s="23">
        <f>VLOOKUP($AL8,reporting_base!$A$2:$AK$154,AP$1,FALSE)</f>
        <v>1226.4572109999999</v>
      </c>
      <c r="AQ8" s="23">
        <f>VLOOKUP($AL8,reporting_base!$A$2:$AK$154,AQ$1,FALSE)</f>
        <v>2049.0675689999998</v>
      </c>
      <c r="AR8" s="23">
        <f>VLOOKUP($AL8,reporting_base!$A$2:$AK$154,AR$1,FALSE)</f>
        <v>3101.9535620000001</v>
      </c>
      <c r="AS8" s="10"/>
      <c r="AT8" s="30" t="s">
        <v>140</v>
      </c>
      <c r="AU8" s="10" t="s">
        <v>222</v>
      </c>
      <c r="AV8" s="23">
        <f>VLOOKUP($AU8,reporting_base!$A$2:$AK$154,AV$1,FALSE)</f>
        <v>71.857209209999994</v>
      </c>
      <c r="AW8" s="23">
        <f>VLOOKUP($AU8,reporting_base!$A$2:$AK$154,AW$1,FALSE)</f>
        <v>157.3250377</v>
      </c>
      <c r="AX8" s="23">
        <f>VLOOKUP($AU8,reporting_base!$A$2:$AK$154,AX$1,FALSE)</f>
        <v>310.82155499999999</v>
      </c>
      <c r="AY8" s="23">
        <f>VLOOKUP($AU8,reporting_base!$A$2:$AK$154,AY$1,FALSE)</f>
        <v>586.52500759999998</v>
      </c>
      <c r="AZ8" s="23">
        <f>VLOOKUP($AU8,reporting_base!$A$2:$AK$154,AZ$1,FALSE)</f>
        <v>840.38573899999994</v>
      </c>
      <c r="BA8" s="23">
        <f>VLOOKUP($AU8,reporting_base!$A$2:$AK$154,BA$1,FALSE)</f>
        <v>1630.2480989999999</v>
      </c>
      <c r="BB8" s="10"/>
      <c r="BC8" s="30" t="s">
        <v>140</v>
      </c>
      <c r="BD8" s="10" t="s">
        <v>228</v>
      </c>
      <c r="BE8" s="23">
        <f>VLOOKUP($BD8,reporting_base!$A$2:$AK$154,BE$1,FALSE)</f>
        <v>2588.3749939999998</v>
      </c>
      <c r="BF8" s="23">
        <f>VLOOKUP($BD8,reporting_base!$A$2:$AK$154,BF$1,FALSE)</f>
        <v>3226.1302409999998</v>
      </c>
      <c r="BG8" s="23">
        <f>VLOOKUP($BD8,reporting_base!$A$2:$AK$154,BG$1,FALSE)</f>
        <v>4858.7301379999999</v>
      </c>
      <c r="BH8" s="23">
        <f>VLOOKUP($BD8,reporting_base!$A$2:$AK$154,BH$1,FALSE)</f>
        <v>6479.4868139999999</v>
      </c>
      <c r="BI8" s="23">
        <f>VLOOKUP($BD8,reporting_base!$A$2:$AK$154,BI$1,FALSE)</f>
        <v>9145.1353760000002</v>
      </c>
      <c r="BJ8" s="23">
        <f>VLOOKUP($BD8,reporting_base!$A$2:$AK$154,BJ$1,FALSE)</f>
        <v>12007.69133</v>
      </c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</row>
    <row r="9" spans="1:74">
      <c r="A9" s="29" t="s">
        <v>140</v>
      </c>
      <c r="B9" s="9" t="s">
        <v>96</v>
      </c>
      <c r="C9" s="23">
        <f>VLOOKUP($B9,reporting_base!$A$2:$AK$154,'Tab-reporting_baseline'!C$1,FALSE)</f>
        <v>1372.7213240000001</v>
      </c>
      <c r="D9" s="23">
        <f>VLOOKUP($B9,reporting_base!$A$2:$AK$154,'Tab-reporting_baseline'!D$1,FALSE)</f>
        <v>1702.9332979999999</v>
      </c>
      <c r="E9" s="23">
        <f>VLOOKUP($B9,reporting_base!$A$2:$AK$154,'Tab-reporting_baseline'!E$1,FALSE)</f>
        <v>2566.936256</v>
      </c>
      <c r="F9" s="23">
        <f>VLOOKUP($B9,reporting_base!$A$2:$AK$154,'Tab-reporting_baseline'!F$1,FALSE)</f>
        <v>3440.003557</v>
      </c>
      <c r="G9" s="23">
        <f>VLOOKUP($B9,reporting_base!$A$2:$AK$154,'Tab-reporting_baseline'!G$1,FALSE)</f>
        <v>4855.8468039999998</v>
      </c>
      <c r="H9" s="23">
        <f>VLOOKUP($B9,reporting_base!$A$2:$AK$154,'Tab-reporting_baseline'!H$1,FALSE)</f>
        <v>6375.3056999999999</v>
      </c>
      <c r="I9" s="10"/>
      <c r="J9" s="30" t="s">
        <v>140</v>
      </c>
      <c r="K9" s="9" t="s">
        <v>173</v>
      </c>
      <c r="L9" s="23">
        <f>VLOOKUP($K9,reporting_base!$A$2:$AK$154,'Tab-reporting_baseline'!L$1,FALSE)</f>
        <v>8764.5570189999999</v>
      </c>
      <c r="M9" s="23">
        <f>VLOOKUP($K9,reporting_base!$A$2:$AK$154,'Tab-reporting_baseline'!M$1,FALSE)</f>
        <v>10670.18556</v>
      </c>
      <c r="N9" s="23">
        <f>VLOOKUP($K9,reporting_base!$A$2:$AK$154,'Tab-reporting_baseline'!N$1,FALSE)</f>
        <v>15785.750679999999</v>
      </c>
      <c r="O9" s="23">
        <f>VLOOKUP($K9,reporting_base!$A$2:$AK$154,'Tab-reporting_baseline'!O$1,FALSE)</f>
        <v>20415.054499999998</v>
      </c>
      <c r="P9" s="23">
        <f>VLOOKUP($K9,reporting_base!$A$2:$AK$154,'Tab-reporting_baseline'!P$1,FALSE)</f>
        <v>28808.037550000001</v>
      </c>
      <c r="Q9" s="23">
        <f>VLOOKUP($K9,reporting_base!$A$2:$AK$154,'Tab-reporting_baseline'!Q$1,FALSE)</f>
        <v>35789.91577</v>
      </c>
      <c r="R9" s="23"/>
      <c r="S9" s="29" t="s">
        <v>300</v>
      </c>
      <c r="T9" s="9" t="s">
        <v>306</v>
      </c>
      <c r="U9" s="23">
        <f>VLOOKUP($T9,reporting_base!$A$2:$AK$154,'Tab-reporting_baseline'!U$1,FALSE)</f>
        <v>3196.7461840000001</v>
      </c>
      <c r="V9" s="23">
        <f>VLOOKUP($T9,reporting_base!$A$2:$AK$154,'Tab-reporting_baseline'!V$1,FALSE)</f>
        <v>3084.0675209999999</v>
      </c>
      <c r="W9" s="23">
        <f>VLOOKUP($T9,reporting_base!$A$2:$AK$154,'Tab-reporting_baseline'!W$1,FALSE)</f>
        <v>2109.1571899999999</v>
      </c>
      <c r="X9" s="23">
        <f>VLOOKUP($T9,reporting_base!$A$2:$AK$154,'Tab-reporting_baseline'!X$1,FALSE)</f>
        <v>4907.2231140000004</v>
      </c>
      <c r="Y9" s="23">
        <f>VLOOKUP($T9,reporting_base!$A$2:$AK$154,'Tab-reporting_baseline'!Y$1,FALSE)</f>
        <v>6983.6525080000001</v>
      </c>
      <c r="Z9" s="23">
        <f>VLOOKUP($T9,reporting_base!$A$2:$AK$154,'Tab-reporting_baseline'!Z$1,FALSE)</f>
        <v>7245.6280459999998</v>
      </c>
      <c r="AA9" s="23"/>
      <c r="AB9" s="33" t="s">
        <v>180</v>
      </c>
      <c r="AC9" s="26" t="s">
        <v>55</v>
      </c>
      <c r="AD9" s="25">
        <f>VLOOKUP($AC9,reporting_base!$A$2:$AK$154,'Tab-reporting_baseline'!AD$1,FALSE)</f>
        <v>3392.8195249999999</v>
      </c>
      <c r="AE9" s="25">
        <f>VLOOKUP($AC9,reporting_base!$A$2:$AK$154,'Tab-reporting_baseline'!AE$1,FALSE)</f>
        <v>3707.7678770000002</v>
      </c>
      <c r="AF9" s="25">
        <f>VLOOKUP($AC9,reporting_base!$A$2:$AK$154,'Tab-reporting_baseline'!AF$1,FALSE)</f>
        <v>3868.0758449999998</v>
      </c>
      <c r="AG9" s="25">
        <f>VLOOKUP($AC9,reporting_base!$A$2:$AK$154,'Tab-reporting_baseline'!AG$1,FALSE)</f>
        <v>3980.1057310000001</v>
      </c>
      <c r="AH9" s="25">
        <f>VLOOKUP($AC9,reporting_base!$A$2:$AK$154,'Tab-reporting_baseline'!AH$1,FALSE)</f>
        <v>4132.4406559999998</v>
      </c>
      <c r="AI9" s="25">
        <f>VLOOKUP($AC9,reporting_base!$A$2:$AK$154,'Tab-reporting_baseline'!AI$1,FALSE)</f>
        <v>4200.8970589999999</v>
      </c>
      <c r="AJ9" s="10"/>
      <c r="AK9" s="33" t="s">
        <v>180</v>
      </c>
      <c r="AL9" s="26" t="s">
        <v>56</v>
      </c>
      <c r="AM9" s="25">
        <f>VLOOKUP($AL9,reporting_base!$A$2:$AK$154,AM$1,FALSE)</f>
        <v>16808.7</v>
      </c>
      <c r="AN9" s="25">
        <f>VLOOKUP($AL9,reporting_base!$A$2:$AK$154,AN$1,FALSE)</f>
        <v>20013.0756</v>
      </c>
      <c r="AO9" s="25">
        <f>VLOOKUP($AL9,reporting_base!$A$2:$AK$154,AO$1,FALSE)</f>
        <v>24615.36983</v>
      </c>
      <c r="AP9" s="25">
        <f>VLOOKUP($AL9,reporting_base!$A$2:$AK$154,AP$1,FALSE)</f>
        <v>32597.012419999999</v>
      </c>
      <c r="AQ9" s="25">
        <f>VLOOKUP($AL9,reporting_base!$A$2:$AK$154,AQ$1,FALSE)</f>
        <v>60010.859819999998</v>
      </c>
      <c r="AR9" s="25">
        <f>VLOOKUP($AL9,reporting_base!$A$2:$AK$154,AR$1,FALSE)</f>
        <v>103815.802</v>
      </c>
      <c r="AS9" s="10"/>
      <c r="AT9" s="33" t="s">
        <v>180</v>
      </c>
      <c r="AU9" s="26" t="s">
        <v>223</v>
      </c>
      <c r="AV9" s="25">
        <f>VLOOKUP($AU9,reporting_base!$A$2:$AK$154,AV$1,FALSE)</f>
        <v>78446.300010000006</v>
      </c>
      <c r="AW9" s="25">
        <f>VLOOKUP($AU9,reporting_base!$A$2:$AK$154,AW$1,FALSE)</f>
        <v>93219.60931</v>
      </c>
      <c r="AX9" s="25">
        <f>VLOOKUP($AU9,reporting_base!$A$2:$AK$154,AX$1,FALSE)</f>
        <v>110395.9759</v>
      </c>
      <c r="AY9" s="25">
        <f>VLOOKUP($AU9,reporting_base!$A$2:$AK$154,AY$1,FALSE)</f>
        <v>137704.2353</v>
      </c>
      <c r="AZ9" s="25">
        <f>VLOOKUP($AU9,reporting_base!$A$2:$AK$154,AZ$1,FALSE)</f>
        <v>240025.2402</v>
      </c>
      <c r="BA9" s="25">
        <f>VLOOKUP($AU9,reporting_base!$A$2:$AK$154,BA$1,FALSE)</f>
        <v>396617.7194</v>
      </c>
      <c r="BB9" s="10"/>
      <c r="BC9" s="33" t="s">
        <v>180</v>
      </c>
      <c r="BD9" s="26" t="s">
        <v>229</v>
      </c>
      <c r="BE9" s="25">
        <f>VLOOKUP($BD9,reporting_base!$A$2:$AK$154,BE$1,FALSE)</f>
        <v>150502.7647</v>
      </c>
      <c r="BF9" s="25">
        <f>VLOOKUP($BD9,reporting_base!$A$2:$AK$154,BF$1,FALSE)</f>
        <v>179454.09400000001</v>
      </c>
      <c r="BG9" s="25">
        <f>VLOOKUP($BD9,reporting_base!$A$2:$AK$154,BG$1,FALSE)</f>
        <v>214808.8382</v>
      </c>
      <c r="BH9" s="25">
        <f>VLOOKUP($BD9,reporting_base!$A$2:$AK$154,BH$1,FALSE)</f>
        <v>269949.48700000002</v>
      </c>
      <c r="BI9" s="25">
        <f>VLOOKUP($BD9,reporting_base!$A$2:$AK$154,BI$1,FALSE)</f>
        <v>462250.46950000001</v>
      </c>
      <c r="BJ9" s="25">
        <f>VLOOKUP($BD9,reporting_base!$A$2:$AK$154,BJ$1,FALSE)</f>
        <v>748647.95970000001</v>
      </c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>
      <c r="A10" s="16" t="s">
        <v>257</v>
      </c>
      <c r="B10" s="9" t="s">
        <v>149</v>
      </c>
      <c r="C10" s="23">
        <f>VLOOKUP($B10,reporting_base!$A$2:$AK$154,'Tab-reporting_baseline'!C$1,FALSE)</f>
        <v>7532.0000010000003</v>
      </c>
      <c r="D10" s="23">
        <f>VLOOKUP($B10,reporting_base!$A$2:$AK$154,'Tab-reporting_baseline'!D$1,FALSE)</f>
        <v>8916.2426770000002</v>
      </c>
      <c r="E10" s="23">
        <f>VLOOKUP($B10,reporting_base!$A$2:$AK$154,'Tab-reporting_baseline'!E$1,FALSE)</f>
        <v>9788.1336389999997</v>
      </c>
      <c r="F10" s="23">
        <f>VLOOKUP($B10,reporting_base!$A$2:$AK$154,'Tab-reporting_baseline'!F$1,FALSE)</f>
        <v>13171.81259</v>
      </c>
      <c r="G10" s="23">
        <f>VLOOKUP($B10,reporting_base!$A$2:$AK$154,'Tab-reporting_baseline'!G$1,FALSE)</f>
        <v>18792.82879</v>
      </c>
      <c r="H10" s="23">
        <f>VLOOKUP($B10,reporting_base!$A$2:$AK$154,'Tab-reporting_baseline'!H$1,FALSE)</f>
        <v>21403.84172</v>
      </c>
      <c r="I10" s="10"/>
      <c r="J10" s="31" t="s">
        <v>144</v>
      </c>
      <c r="K10" s="9" t="s">
        <v>174</v>
      </c>
      <c r="L10" s="23">
        <f>VLOOKUP($K10,reporting_base!$A$2:$AK$154,'Tab-reporting_baseline'!L$1,FALSE)</f>
        <v>5285.7500440000003</v>
      </c>
      <c r="M10" s="23">
        <f>VLOOKUP($K10,reporting_base!$A$2:$AK$154,'Tab-reporting_baseline'!M$1,FALSE)</f>
        <v>6038.6313360000004</v>
      </c>
      <c r="N10" s="23">
        <f>VLOOKUP($K10,reporting_base!$A$2:$AK$154,'Tab-reporting_baseline'!N$1,FALSE)</f>
        <v>4638.9370019999997</v>
      </c>
      <c r="O10" s="23">
        <f>VLOOKUP($K10,reporting_base!$A$2:$AK$154,'Tab-reporting_baseline'!O$1,FALSE)</f>
        <v>8355.9787589999996</v>
      </c>
      <c r="P10" s="23">
        <f>VLOOKUP($K10,reporting_base!$A$2:$AK$154,'Tab-reporting_baseline'!P$1,FALSE)</f>
        <v>11704.38852</v>
      </c>
      <c r="Q10" s="23">
        <f>VLOOKUP($K10,reporting_base!$A$2:$AK$154,'Tab-reporting_baseline'!Q$1,FALSE)</f>
        <v>12850.88458</v>
      </c>
      <c r="R10" s="23"/>
      <c r="S10" s="29" t="s">
        <v>148</v>
      </c>
      <c r="T10" s="9" t="s">
        <v>308</v>
      </c>
      <c r="U10" s="23">
        <f>VLOOKUP($T10,reporting_base!$A$2:$AK$154,'Tab-reporting_baseline'!U$1,FALSE)</f>
        <v>1581.6641830000001</v>
      </c>
      <c r="V10" s="23">
        <f>VLOOKUP($T10,reporting_base!$A$2:$AK$154,'Tab-reporting_baseline'!V$1,FALSE)</f>
        <v>2331.1955929999999</v>
      </c>
      <c r="W10" s="23">
        <f>VLOOKUP($T10,reporting_base!$A$2:$AK$154,'Tab-reporting_baseline'!W$1,FALSE)</f>
        <v>1803.1879650000001</v>
      </c>
      <c r="X10" s="23">
        <f>VLOOKUP($T10,reporting_base!$A$2:$AK$154,'Tab-reporting_baseline'!X$1,FALSE)</f>
        <v>2536.265292</v>
      </c>
      <c r="Y10" s="23">
        <f>VLOOKUP($T10,reporting_base!$A$2:$AK$154,'Tab-reporting_baseline'!Y$1,FALSE)</f>
        <v>3331.9449979999999</v>
      </c>
      <c r="Z10" s="23">
        <f>VLOOKUP($T10,reporting_base!$A$2:$AK$154,'Tab-reporting_baseline'!Z$1,FALSE)</f>
        <v>3627.3231529999998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</row>
    <row r="11" spans="1:74" ht="17">
      <c r="A11" s="21" t="s">
        <v>284</v>
      </c>
      <c r="B11" s="21"/>
      <c r="C11" s="25">
        <f>C4+C10</f>
        <v>19183.815261</v>
      </c>
      <c r="D11" s="25">
        <f t="shared" ref="D11:H11" si="0">D4+D10</f>
        <v>22459.968616999999</v>
      </c>
      <c r="E11" s="25">
        <f t="shared" si="0"/>
        <v>27711.607868999999</v>
      </c>
      <c r="F11" s="25">
        <f t="shared" si="0"/>
        <v>35073.256009999997</v>
      </c>
      <c r="G11" s="25">
        <f t="shared" si="0"/>
        <v>48550.973299999998</v>
      </c>
      <c r="H11" s="25">
        <f t="shared" si="0"/>
        <v>58609.255749999997</v>
      </c>
      <c r="I11" s="10"/>
      <c r="J11" s="21" t="s">
        <v>182</v>
      </c>
      <c r="K11" s="26" t="s">
        <v>175</v>
      </c>
      <c r="L11" s="25">
        <f>L4+L10</f>
        <v>23895.681734000002</v>
      </c>
      <c r="M11" s="25">
        <f t="shared" ref="M11:Q11" si="1">M4+M10</f>
        <v>29106.837996000002</v>
      </c>
      <c r="N11" s="25">
        <f t="shared" si="1"/>
        <v>33130.644312000004</v>
      </c>
      <c r="O11" s="25">
        <f t="shared" si="1"/>
        <v>44273.304768999995</v>
      </c>
      <c r="P11" s="25">
        <f t="shared" si="1"/>
        <v>62598.607510000002</v>
      </c>
      <c r="Q11" s="25">
        <f t="shared" si="1"/>
        <v>74147.180349999995</v>
      </c>
      <c r="R11" s="24"/>
      <c r="S11" s="52" t="s">
        <v>159</v>
      </c>
      <c r="T11" s="26" t="s">
        <v>309</v>
      </c>
      <c r="U11" s="53">
        <f>VLOOKUP($T11,reporting_base!$A$2:$AK$154,'Tab-reporting_baseline'!U$1,FALSE)</f>
        <v>507.33967680000001</v>
      </c>
      <c r="V11" s="53">
        <f>VLOOKUP($T11,reporting_base!$A$2:$AK$154,'Tab-reporting_baseline'!V$1,FALSE)</f>
        <v>623.36822159999997</v>
      </c>
      <c r="W11" s="53">
        <f>VLOOKUP($T11,reporting_base!$A$2:$AK$154,'Tab-reporting_baseline'!W$1,FALSE)</f>
        <v>726.59184679999998</v>
      </c>
      <c r="X11" s="53">
        <f>VLOOKUP($T11,reporting_base!$A$2:$AK$154,'Tab-reporting_baseline'!X$1,FALSE)</f>
        <v>912.49035240000001</v>
      </c>
      <c r="Y11" s="53">
        <f>VLOOKUP($T11,reporting_base!$A$2:$AK$154,'Tab-reporting_baseline'!Y$1,FALSE)</f>
        <v>1388.791017</v>
      </c>
      <c r="Z11" s="53">
        <f>VLOOKUP($T11,reporting_base!$A$2:$AK$154,'Tab-reporting_baseline'!Z$1,FALSE)</f>
        <v>1977.933385</v>
      </c>
      <c r="AA11" s="24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</row>
    <row r="12" spans="1:74" ht="17">
      <c r="A12" s="16" t="s">
        <v>258</v>
      </c>
      <c r="B12" s="9" t="s">
        <v>150</v>
      </c>
      <c r="C12" s="23">
        <f>VLOOKUP($B12,reporting_base!$A$2:$AK$154,'Tab-reporting_baseline'!C$1,FALSE)</f>
        <v>14205.15351</v>
      </c>
      <c r="D12" s="23">
        <f>VLOOKUP($B12,reporting_base!$A$2:$AK$154,'Tab-reporting_baseline'!D$1,FALSE)</f>
        <v>17058.85312</v>
      </c>
      <c r="E12" s="23">
        <f>VLOOKUP($B12,reporting_base!$A$2:$AK$154,'Tab-reporting_baseline'!E$1,FALSE)</f>
        <v>22508.108939999998</v>
      </c>
      <c r="F12" s="23">
        <f>VLOOKUP($B12,reporting_base!$A$2:$AK$154,'Tab-reporting_baseline'!F$1,FALSE)</f>
        <v>28340.34923</v>
      </c>
      <c r="G12" s="23">
        <f>VLOOKUP($B12,reporting_base!$A$2:$AK$154,'Tab-reporting_baseline'!G$1,FALSE)</f>
        <v>40172.562839999999</v>
      </c>
      <c r="H12" s="23">
        <f>VLOOKUP($B12,reporting_base!$A$2:$AK$154,'Tab-reporting_baseline'!H$1,FALSE)</f>
        <v>49247.672659999997</v>
      </c>
      <c r="I12" s="10"/>
      <c r="J12" s="10"/>
      <c r="K12" s="10"/>
      <c r="L12" s="10"/>
      <c r="M12" s="10"/>
      <c r="N12" s="10"/>
      <c r="O12" s="10"/>
      <c r="P12" s="10"/>
      <c r="Q12" s="10"/>
      <c r="S12" s="54" t="s">
        <v>310</v>
      </c>
      <c r="U12" s="24">
        <f>U4+U8</f>
        <v>23895.681734000002</v>
      </c>
      <c r="V12" s="24">
        <f t="shared" ref="V12:Z12" si="2">V4+V8</f>
        <v>29106.837996000002</v>
      </c>
      <c r="W12" s="24">
        <f t="shared" si="2"/>
        <v>33130.644312000004</v>
      </c>
      <c r="X12" s="24">
        <f t="shared" si="2"/>
        <v>44273.304768999995</v>
      </c>
      <c r="Y12" s="24">
        <f t="shared" si="2"/>
        <v>62598.607510000002</v>
      </c>
      <c r="Z12" s="24">
        <f t="shared" si="2"/>
        <v>74147.180349999995</v>
      </c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</row>
    <row r="13" spans="1:74">
      <c r="A13" s="30" t="s">
        <v>141</v>
      </c>
      <c r="B13" s="9" t="s">
        <v>67</v>
      </c>
      <c r="C13" s="23">
        <f>VLOOKUP($B13,reporting_base!$A$2:$AK$154,'Tab-reporting_baseline'!C$1,FALSE)</f>
        <v>3167.9766119999999</v>
      </c>
      <c r="D13" s="23">
        <f>VLOOKUP($B13,reporting_base!$A$2:$AK$154,'Tab-reporting_baseline'!D$1,FALSE)</f>
        <v>3951.3445620000002</v>
      </c>
      <c r="E13" s="23">
        <f>VLOOKUP($B13,reporting_base!$A$2:$AK$154,'Tab-reporting_baseline'!E$1,FALSE)</f>
        <v>4473.6234320000003</v>
      </c>
      <c r="F13" s="23">
        <f>VLOOKUP($B13,reporting_base!$A$2:$AK$154,'Tab-reporting_baseline'!F$1,FALSE)</f>
        <v>5640.8252030000003</v>
      </c>
      <c r="G13" s="23">
        <f>VLOOKUP($B13,reporting_base!$A$2:$AK$154,'Tab-reporting_baseline'!G$1,FALSE)</f>
        <v>8118.2660269999997</v>
      </c>
      <c r="H13" s="23">
        <f>VLOOKUP($B13,reporting_base!$A$2:$AK$154,'Tab-reporting_baseline'!H$1,FALSE)</f>
        <v>9750.7976440000002</v>
      </c>
      <c r="I13" s="10"/>
      <c r="J13" s="10"/>
      <c r="K13" s="10"/>
      <c r="L13" s="10"/>
      <c r="M13" s="10"/>
      <c r="N13" s="10"/>
      <c r="O13" s="10"/>
      <c r="P13" s="10"/>
      <c r="Q13" s="10"/>
      <c r="S13" s="29" t="s">
        <v>300</v>
      </c>
      <c r="U13" s="23">
        <f>U5+U9</f>
        <v>6660.0524720000003</v>
      </c>
      <c r="V13" s="23">
        <f t="shared" ref="V13:Z13" si="3">V5+V9</f>
        <v>7585.9694959999997</v>
      </c>
      <c r="W13" s="23">
        <f t="shared" si="3"/>
        <v>6398.3099240000001</v>
      </c>
      <c r="X13" s="23">
        <f t="shared" si="3"/>
        <v>10256.651496</v>
      </c>
      <c r="Y13" s="23">
        <f t="shared" si="3"/>
        <v>14063.01684</v>
      </c>
      <c r="Z13" s="23">
        <f t="shared" si="3"/>
        <v>15254.155003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</row>
    <row r="14" spans="1:74">
      <c r="A14" s="30" t="s">
        <v>142</v>
      </c>
      <c r="B14" s="9" t="s">
        <v>68</v>
      </c>
      <c r="C14" s="23">
        <f>VLOOKUP($B14,reporting_base!$A$2:$AK$154,'Tab-reporting_baseline'!C$1,FALSE)</f>
        <v>421.00640509999999</v>
      </c>
      <c r="D14" s="23">
        <f>VLOOKUP($B14,reporting_base!$A$2:$AK$154,'Tab-reporting_baseline'!D$1,FALSE)</f>
        <v>561.80477970000004</v>
      </c>
      <c r="E14" s="23">
        <f>VLOOKUP($B14,reporting_base!$A$2:$AK$154,'Tab-reporting_baseline'!E$1,FALSE)</f>
        <v>575.9562105</v>
      </c>
      <c r="F14" s="23">
        <f>VLOOKUP($B14,reporting_base!$A$2:$AK$154,'Tab-reporting_baseline'!F$1,FALSE)</f>
        <v>775.91285119999998</v>
      </c>
      <c r="G14" s="23">
        <f>VLOOKUP($B14,reporting_base!$A$2:$AK$154,'Tab-reporting_baseline'!G$1,FALSE)</f>
        <v>1091.424512</v>
      </c>
      <c r="H14" s="23">
        <f>VLOOKUP($B14,reporting_base!$A$2:$AK$154,'Tab-reporting_baseline'!H$1,FALSE)</f>
        <v>1333.0170250000001</v>
      </c>
      <c r="I14" s="10"/>
      <c r="J14" s="10"/>
      <c r="K14" s="10"/>
      <c r="L14" s="10"/>
      <c r="M14" s="10"/>
      <c r="N14" s="10"/>
      <c r="O14" s="10"/>
      <c r="P14" s="10"/>
      <c r="Q14" s="10"/>
      <c r="S14" s="29" t="s">
        <v>148</v>
      </c>
      <c r="T14" s="9"/>
      <c r="U14" s="23">
        <f>U6+U10</f>
        <v>6279.2962379999999</v>
      </c>
      <c r="V14" s="23">
        <f t="shared" ref="V14:Z14" si="4">V6+V10</f>
        <v>8078.544484</v>
      </c>
      <c r="W14" s="23">
        <f t="shared" si="4"/>
        <v>7902.0369179999998</v>
      </c>
      <c r="X14" s="23">
        <f t="shared" si="4"/>
        <v>9978.4582570000002</v>
      </c>
      <c r="Y14" s="23">
        <f t="shared" si="4"/>
        <v>14173.067407999999</v>
      </c>
      <c r="Z14" s="23">
        <f t="shared" si="4"/>
        <v>14530.809883</v>
      </c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</row>
    <row r="15" spans="1:74">
      <c r="A15" s="30" t="s">
        <v>143</v>
      </c>
      <c r="B15" s="9" t="s">
        <v>69</v>
      </c>
      <c r="C15" s="23">
        <f>VLOOKUP($B15,reporting_base!$A$2:$AK$154,'Tab-reporting_baseline'!C$1,FALSE)</f>
        <v>865.04260650000003</v>
      </c>
      <c r="D15" s="23">
        <f>VLOOKUP($B15,reporting_base!$A$2:$AK$154,'Tab-reporting_baseline'!D$1,FALSE)</f>
        <v>1049.217719</v>
      </c>
      <c r="E15" s="23">
        <f>VLOOKUP($B15,reporting_base!$A$2:$AK$154,'Tab-reporting_baseline'!E$1,FALSE)</f>
        <v>1230.3462629999999</v>
      </c>
      <c r="F15" s="23">
        <f>VLOOKUP($B15,reporting_base!$A$2:$AK$154,'Tab-reporting_baseline'!F$1,FALSE)</f>
        <v>1524.779536</v>
      </c>
      <c r="G15" s="23">
        <f>VLOOKUP($B15,reporting_base!$A$2:$AK$154,'Tab-reporting_baseline'!G$1,FALSE)</f>
        <v>2116.4868179999999</v>
      </c>
      <c r="H15" s="23">
        <f>VLOOKUP($B15,reporting_base!$A$2:$AK$154,'Tab-reporting_baseline'!H$1,FALSE)</f>
        <v>2607.8383100000001</v>
      </c>
      <c r="I15" s="10"/>
      <c r="J15" s="10"/>
      <c r="K15" s="10"/>
      <c r="L15" s="10"/>
      <c r="M15" s="10"/>
      <c r="N15" s="10"/>
      <c r="O15" s="10"/>
      <c r="P15" s="10"/>
      <c r="Q15" s="10"/>
      <c r="S15" s="52" t="s">
        <v>159</v>
      </c>
      <c r="T15" s="26"/>
      <c r="U15" s="53">
        <f>U7+U11</f>
        <v>10956.333016800001</v>
      </c>
      <c r="V15" s="53">
        <f t="shared" ref="V15:Z15" si="5">V7+V11</f>
        <v>13442.324021599999</v>
      </c>
      <c r="W15" s="53">
        <f t="shared" si="5"/>
        <v>18830.297466800002</v>
      </c>
      <c r="X15" s="53">
        <f t="shared" si="5"/>
        <v>24038.1950124</v>
      </c>
      <c r="Y15" s="53">
        <f t="shared" si="5"/>
        <v>34362.523267000004</v>
      </c>
      <c r="Z15" s="53">
        <f t="shared" si="5"/>
        <v>44362.215474999997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</row>
    <row r="16" spans="1:74">
      <c r="A16" s="30" t="s">
        <v>185</v>
      </c>
      <c r="B16" s="9" t="s">
        <v>70</v>
      </c>
      <c r="C16" s="23">
        <f>VLOOKUP($B16,reporting_base!$A$2:$AK$154,'Tab-reporting_baseline'!C$1,FALSE)</f>
        <v>6076.7669239999996</v>
      </c>
      <c r="D16" s="23">
        <f>VLOOKUP($B16,reporting_base!$A$2:$AK$154,'Tab-reporting_baseline'!D$1,FALSE)</f>
        <v>7023.7623640000002</v>
      </c>
      <c r="E16" s="23">
        <f>VLOOKUP($B16,reporting_base!$A$2:$AK$154,'Tab-reporting_baseline'!E$1,FALSE)</f>
        <v>9605.9608740000003</v>
      </c>
      <c r="F16" s="23">
        <f>VLOOKUP($B16,reporting_base!$A$2:$AK$154,'Tab-reporting_baseline'!F$1,FALSE)</f>
        <v>11837.144780000001</v>
      </c>
      <c r="G16" s="23">
        <f>VLOOKUP($B16,reporting_base!$A$2:$AK$154,'Tab-reporting_baseline'!G$1,FALSE)</f>
        <v>16779.091219999998</v>
      </c>
      <c r="H16" s="23">
        <f>VLOOKUP($B16,reporting_base!$A$2:$AK$154,'Tab-reporting_baseline'!H$1,FALSE)</f>
        <v>20541.57445</v>
      </c>
      <c r="I16" s="10"/>
      <c r="J16" s="10"/>
      <c r="K16" s="10"/>
      <c r="L16" s="10"/>
      <c r="M16" s="10"/>
      <c r="N16" s="10"/>
      <c r="O16" s="10"/>
      <c r="P16" s="10"/>
      <c r="Q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</row>
    <row r="17" spans="1:74">
      <c r="A17" s="30" t="s">
        <v>140</v>
      </c>
      <c r="B17" s="9" t="s">
        <v>71</v>
      </c>
      <c r="C17" s="23">
        <f>VLOOKUP($B17,reporting_base!$A$2:$AK$154,'Tab-reporting_baseline'!C$1,FALSE)</f>
        <v>3674.360968</v>
      </c>
      <c r="D17" s="23">
        <f>VLOOKUP($B17,reporting_base!$A$2:$AK$154,'Tab-reporting_baseline'!D$1,FALSE)</f>
        <v>4472.7236929999999</v>
      </c>
      <c r="E17" s="23">
        <f>VLOOKUP($B17,reporting_base!$A$2:$AK$154,'Tab-reporting_baseline'!E$1,FALSE)</f>
        <v>6622.2221639999998</v>
      </c>
      <c r="F17" s="23">
        <f>VLOOKUP($B17,reporting_base!$A$2:$AK$154,'Tab-reporting_baseline'!F$1,FALSE)</f>
        <v>8561.6868680000007</v>
      </c>
      <c r="G17" s="23">
        <f>VLOOKUP($B17,reporting_base!$A$2:$AK$154,'Tab-reporting_baseline'!G$1,FALSE)</f>
        <v>12067.294260000001</v>
      </c>
      <c r="H17" s="23">
        <f>VLOOKUP($B17,reporting_base!$A$2:$AK$154,'Tab-reporting_baseline'!H$1,FALSE)</f>
        <v>15014.445229999999</v>
      </c>
      <c r="I17" s="10"/>
      <c r="J17" s="10"/>
      <c r="K17" s="10"/>
      <c r="L17" s="10"/>
      <c r="M17" s="10"/>
      <c r="N17" s="10"/>
      <c r="O17" s="10"/>
      <c r="P17" s="10"/>
      <c r="Q17" s="10"/>
      <c r="S17" s="10" t="s">
        <v>400</v>
      </c>
      <c r="U17" s="68">
        <f>U13+U14</f>
        <v>12939.34871</v>
      </c>
      <c r="V17" s="68">
        <f t="shared" ref="V17:Z17" si="6">V13+V14</f>
        <v>15664.51398</v>
      </c>
      <c r="W17" s="68">
        <f t="shared" si="6"/>
        <v>14300.346841999999</v>
      </c>
      <c r="X17" s="68">
        <f t="shared" si="6"/>
        <v>20235.109753000001</v>
      </c>
      <c r="Y17" s="68">
        <f t="shared" si="6"/>
        <v>28236.084247999999</v>
      </c>
      <c r="Z17" s="68">
        <f t="shared" si="6"/>
        <v>29784.964886000002</v>
      </c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</row>
    <row r="18" spans="1:74">
      <c r="A18" s="31" t="s">
        <v>144</v>
      </c>
      <c r="B18" s="9" t="s">
        <v>151</v>
      </c>
      <c r="C18" s="23">
        <f>VLOOKUP($B18,reporting_base!$A$2:$AK$154,'Tab-reporting_baseline'!C$1,FALSE)</f>
        <v>2263.6441289999998</v>
      </c>
      <c r="D18" s="23">
        <f>VLOOKUP($B18,reporting_base!$A$2:$AK$154,'Tab-reporting_baseline'!D$1,FALSE)</f>
        <v>2677.5827519999998</v>
      </c>
      <c r="E18" s="23">
        <f>VLOOKUP($B18,reporting_base!$A$2:$AK$154,'Tab-reporting_baseline'!E$1,FALSE)</f>
        <v>2464.1750980000002</v>
      </c>
      <c r="F18" s="23">
        <f>VLOOKUP($B18,reporting_base!$A$2:$AK$154,'Tab-reporting_baseline'!F$1,FALSE)</f>
        <v>3972.5498130000001</v>
      </c>
      <c r="G18" s="23">
        <f>VLOOKUP($B18,reporting_base!$A$2:$AK$154,'Tab-reporting_baseline'!G$1,FALSE)</f>
        <v>5555.4949450000004</v>
      </c>
      <c r="H18" s="23">
        <f>VLOOKUP($B18,reporting_base!$A$2:$AK$154,'Tab-reporting_baseline'!H$1,FALSE)</f>
        <v>6462.0584159999999</v>
      </c>
      <c r="I18" s="10"/>
      <c r="J18" s="10"/>
      <c r="K18" s="10"/>
      <c r="L18" s="10"/>
      <c r="M18" s="10"/>
      <c r="N18" s="10"/>
      <c r="O18" s="10"/>
      <c r="P18" s="10"/>
      <c r="Q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</row>
    <row r="19" spans="1:74">
      <c r="A19" s="31" t="s">
        <v>145</v>
      </c>
      <c r="B19" s="9" t="s">
        <v>152</v>
      </c>
      <c r="C19" s="23">
        <f>VLOOKUP($B19,reporting_base!$A$2:$AK$154,'Tab-reporting_baseline'!C$1,FALSE)</f>
        <v>2698.017621</v>
      </c>
      <c r="D19" s="23">
        <f>VLOOKUP($B19,reporting_base!$A$2:$AK$154,'Tab-reporting_baseline'!D$1,FALSE)</f>
        <v>2704.4913539999998</v>
      </c>
      <c r="E19" s="23">
        <f>VLOOKUP($B19,reporting_base!$A$2:$AK$154,'Tab-reporting_baseline'!E$1,FALSE)</f>
        <v>2718.787073</v>
      </c>
      <c r="F19" s="23">
        <f>VLOOKUP($B19,reporting_base!$A$2:$AK$154,'Tab-reporting_baseline'!F$1,FALSE)</f>
        <v>2737.7848009999998</v>
      </c>
      <c r="G19" s="23">
        <f>VLOOKUP($B19,reporting_base!$A$2:$AK$154,'Tab-reporting_baseline'!G$1,FALSE)</f>
        <v>2795.647344</v>
      </c>
      <c r="H19" s="23">
        <f>VLOOKUP($B19,reporting_base!$A$2:$AK$154,'Tab-reporting_baseline'!H$1,FALSE)</f>
        <v>2866.5835160000001</v>
      </c>
      <c r="I19" s="10"/>
      <c r="J19" s="10"/>
      <c r="K19" s="10"/>
      <c r="L19" s="10"/>
      <c r="M19" s="10"/>
      <c r="N19" s="10"/>
      <c r="O19" s="10"/>
      <c r="P19" s="10"/>
      <c r="Q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</row>
    <row r="20" spans="1:74">
      <c r="A20" s="31" t="s">
        <v>153</v>
      </c>
      <c r="B20" s="9"/>
      <c r="C20" s="23">
        <f>C11-SUM(C12,C18,C19)</f>
        <v>17.000001000000339</v>
      </c>
      <c r="D20" s="23">
        <f t="shared" ref="D20:H20" si="7">D11-SUM(D12,D18,D19)</f>
        <v>19.041390999998839</v>
      </c>
      <c r="E20" s="23">
        <f t="shared" si="7"/>
        <v>20.53675800000201</v>
      </c>
      <c r="F20" s="23">
        <f t="shared" si="7"/>
        <v>22.572165999998106</v>
      </c>
      <c r="G20" s="23">
        <f t="shared" si="7"/>
        <v>27.268171000003349</v>
      </c>
      <c r="H20" s="23">
        <f t="shared" si="7"/>
        <v>32.941158000001451</v>
      </c>
      <c r="I20" s="10"/>
      <c r="J20" s="10"/>
      <c r="K20" s="10"/>
      <c r="L20" s="10"/>
      <c r="M20" s="10"/>
      <c r="N20" s="10"/>
      <c r="O20" s="10"/>
      <c r="P20" s="10"/>
      <c r="Q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</row>
    <row r="21" spans="1:74">
      <c r="A21" s="21" t="s">
        <v>259</v>
      </c>
      <c r="B21" s="26"/>
      <c r="C21" s="25">
        <f>C12+C18+C19+C20</f>
        <v>19183.815261</v>
      </c>
      <c r="D21" s="25">
        <f t="shared" ref="D21:H21" si="8">D12+D18+D19+D20</f>
        <v>22459.968616999999</v>
      </c>
      <c r="E21" s="25">
        <f t="shared" si="8"/>
        <v>27711.607868999999</v>
      </c>
      <c r="F21" s="25">
        <f t="shared" si="8"/>
        <v>35073.256009999997</v>
      </c>
      <c r="G21" s="25">
        <f t="shared" si="8"/>
        <v>48550.973299999998</v>
      </c>
      <c r="H21" s="25">
        <f t="shared" si="8"/>
        <v>58609.255749999997</v>
      </c>
      <c r="I21" s="10"/>
      <c r="J21" s="10"/>
      <c r="K21" s="10"/>
      <c r="L21" s="10"/>
      <c r="M21" s="10"/>
      <c r="N21" s="10"/>
      <c r="O21" s="10"/>
      <c r="P21" s="10"/>
      <c r="Q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</row>
    <row r="22" spans="1:74">
      <c r="A22" s="16" t="s">
        <v>299</v>
      </c>
      <c r="B22" s="9"/>
      <c r="C22" s="25">
        <f>SUM(C13:C15,C18)</f>
        <v>6717.6697525999989</v>
      </c>
      <c r="D22" s="25">
        <f t="shared" ref="D22:H22" si="9">SUM(D13:D15,D18)</f>
        <v>8239.9498127000006</v>
      </c>
      <c r="E22" s="25">
        <f t="shared" si="9"/>
        <v>8744.1010034999999</v>
      </c>
      <c r="F22" s="25">
        <f t="shared" si="9"/>
        <v>11914.067403200001</v>
      </c>
      <c r="G22" s="25">
        <f t="shared" si="9"/>
        <v>16881.672301999999</v>
      </c>
      <c r="H22" s="25">
        <f t="shared" si="9"/>
        <v>20153.711394999998</v>
      </c>
      <c r="I22" s="10"/>
      <c r="J22" s="1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</row>
    <row r="23" spans="1:74" ht="15.5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49"/>
      <c r="S23"/>
      <c r="T23" s="7"/>
      <c r="U23" s="22"/>
      <c r="V23" s="22"/>
      <c r="W23" s="22"/>
      <c r="X23" s="22"/>
      <c r="Y23" s="22"/>
      <c r="Z23" s="22"/>
      <c r="AA23" s="49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</row>
    <row r="24" spans="1:74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50"/>
      <c r="S24" s="9"/>
      <c r="T24" s="9"/>
      <c r="U24" s="82" t="s">
        <v>0</v>
      </c>
      <c r="V24" s="83"/>
      <c r="W24" s="83"/>
      <c r="X24" s="83"/>
      <c r="Y24" s="83"/>
      <c r="Z24" s="84"/>
      <c r="AA24" s="5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</row>
    <row r="25" spans="1:74" ht="20.149999999999999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51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</row>
    <row r="26" spans="1:74" ht="15" customHeight="1">
      <c r="A26" s="20" t="s">
        <v>265</v>
      </c>
      <c r="B26" s="9" t="s">
        <v>92</v>
      </c>
      <c r="C26" s="23">
        <f>VLOOKUP($B26,reporting_base!$A$2:$AK$154,'Tab-reporting_baseline'!C$1,FALSE)</f>
        <v>2310</v>
      </c>
      <c r="D26" s="23">
        <f>VLOOKUP($B26,reporting_base!$A$2:$AK$154,'Tab-reporting_baseline'!D$1,FALSE)</f>
        <v>2316.3320699999999</v>
      </c>
      <c r="E26" s="23">
        <f>VLOOKUP($B26,reporting_base!$A$2:$AK$154,'Tab-reporting_baseline'!E$1,FALSE)</f>
        <v>2312.5908159999999</v>
      </c>
      <c r="F26" s="23">
        <f>VLOOKUP($B26,reporting_base!$A$2:$AK$154,'Tab-reporting_baseline'!F$1,FALSE)</f>
        <v>2314.114748</v>
      </c>
      <c r="G26" s="23">
        <f>VLOOKUP($B26,reporting_base!$A$2:$AK$154,'Tab-reporting_baseline'!G$1,FALSE)</f>
        <v>2330.6868840000002</v>
      </c>
      <c r="H26" s="23">
        <f>VLOOKUP($B26,reporting_base!$A$2:$AK$154,'Tab-reporting_baseline'!H$1,FALSE)</f>
        <v>2349.1078309999998</v>
      </c>
      <c r="I26" s="23"/>
      <c r="J26" s="16" t="s">
        <v>176</v>
      </c>
      <c r="K26" s="9"/>
      <c r="L26" s="23">
        <f t="shared" ref="L26:Q33" si="10">L4</f>
        <v>18609.931690000001</v>
      </c>
      <c r="M26" s="23">
        <f t="shared" si="10"/>
        <v>23068.20666</v>
      </c>
      <c r="N26" s="23">
        <f t="shared" si="10"/>
        <v>28491.707310000002</v>
      </c>
      <c r="O26" s="23">
        <f t="shared" si="10"/>
        <v>35917.326009999997</v>
      </c>
      <c r="P26" s="23">
        <f t="shared" si="10"/>
        <v>50894.218990000001</v>
      </c>
      <c r="Q26" s="23">
        <f t="shared" si="10"/>
        <v>61296.295769999997</v>
      </c>
      <c r="R26" s="23"/>
      <c r="S26" s="16" t="s">
        <v>312</v>
      </c>
      <c r="T26" s="9" t="s">
        <v>168</v>
      </c>
      <c r="U26" s="24">
        <f>U4</f>
        <v>18609.931690000001</v>
      </c>
      <c r="V26" s="24">
        <f t="shared" ref="V26:Z26" si="11">V4</f>
        <v>23068.20666</v>
      </c>
      <c r="W26" s="24">
        <f t="shared" si="11"/>
        <v>28491.707310000002</v>
      </c>
      <c r="X26" s="24">
        <f t="shared" si="11"/>
        <v>35917.326009999997</v>
      </c>
      <c r="Y26" s="24">
        <f t="shared" si="11"/>
        <v>50894.218990000001</v>
      </c>
      <c r="Z26" s="24">
        <f t="shared" si="11"/>
        <v>61296.295769999997</v>
      </c>
      <c r="AA26" s="23"/>
      <c r="AB26" s="30" t="s">
        <v>164</v>
      </c>
      <c r="AC26" s="9"/>
      <c r="AD26" s="23">
        <f>AD4</f>
        <v>1593.2937340000001</v>
      </c>
      <c r="AE26" s="23">
        <f t="shared" ref="AE26:AI26" si="12">AE4</f>
        <v>1733.7700809999999</v>
      </c>
      <c r="AF26" s="23">
        <f t="shared" si="12"/>
        <v>1807.6876339999999</v>
      </c>
      <c r="AG26" s="23">
        <f t="shared" si="12"/>
        <v>1846.769366</v>
      </c>
      <c r="AH26" s="23">
        <f t="shared" si="12"/>
        <v>1944.8505279999999</v>
      </c>
      <c r="AI26" s="23">
        <f t="shared" si="12"/>
        <v>2012.6483370000001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3">AN4</f>
        <v>3909.8223010000002</v>
      </c>
      <c r="AO26" s="23">
        <f t="shared" si="13"/>
        <v>4644.8668260000004</v>
      </c>
      <c r="AP26" s="23">
        <f t="shared" si="13"/>
        <v>5908.4302449999996</v>
      </c>
      <c r="AQ26" s="23">
        <f t="shared" si="13"/>
        <v>11274.851559999999</v>
      </c>
      <c r="AR26" s="23">
        <f t="shared" si="13"/>
        <v>20626.643220000002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4">AW4</f>
        <v>30407.4715</v>
      </c>
      <c r="AX26" s="23">
        <f t="shared" si="14"/>
        <v>35830.222659999999</v>
      </c>
      <c r="AY26" s="23">
        <f t="shared" si="14"/>
        <v>44100.10512</v>
      </c>
      <c r="AZ26" s="23">
        <f t="shared" si="14"/>
        <v>79419.303020000007</v>
      </c>
      <c r="BA26" s="23">
        <f t="shared" si="14"/>
        <v>135264.14290000001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5">BF4</f>
        <v>87716.538610000003</v>
      </c>
      <c r="BG26" s="23">
        <f t="shared" si="15"/>
        <v>104574.8484</v>
      </c>
      <c r="BH26" s="23">
        <f t="shared" si="15"/>
        <v>131696.9981</v>
      </c>
      <c r="BI26" s="23">
        <f t="shared" si="15"/>
        <v>229786.26980000001</v>
      </c>
      <c r="BJ26" s="23">
        <f t="shared" si="15"/>
        <v>378921.49</v>
      </c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>
      <c r="A27" s="16" t="s">
        <v>257</v>
      </c>
      <c r="B27" s="9" t="s">
        <v>266</v>
      </c>
      <c r="C27" s="23">
        <f>VLOOKUP($B27,reporting_base!$A$2:$AK$154,'Tab-reporting_baseline'!C$1,FALSE)</f>
        <v>898</v>
      </c>
      <c r="D27" s="23">
        <f>VLOOKUP($B27,reporting_base!$A$2:$AK$154,'Tab-reporting_baseline'!D$1,FALSE)</f>
        <v>895.51468950000003</v>
      </c>
      <c r="E27" s="23">
        <f>VLOOKUP($B27,reporting_base!$A$2:$AK$154,'Tab-reporting_baseline'!E$1,FALSE)</f>
        <v>885.56405400000006</v>
      </c>
      <c r="F27" s="23">
        <f>VLOOKUP($B27,reporting_base!$A$2:$AK$154,'Tab-reporting_baseline'!F$1,FALSE)</f>
        <v>883.88994319999995</v>
      </c>
      <c r="G27" s="23">
        <f>VLOOKUP($B27,reporting_base!$A$2:$AK$154,'Tab-reporting_baseline'!G$1,FALSE)</f>
        <v>901.75201389999995</v>
      </c>
      <c r="H27" s="23">
        <f>VLOOKUP($B27,reporting_base!$A$2:$AK$154,'Tab-reporting_baseline'!H$1,FALSE)</f>
        <v>921.29864099999998</v>
      </c>
      <c r="I27" s="9"/>
      <c r="J27" s="30" t="s">
        <v>164</v>
      </c>
      <c r="K27" s="9"/>
      <c r="L27" s="23">
        <f t="shared" si="10"/>
        <v>7243.7639390000004</v>
      </c>
      <c r="M27" s="23">
        <f t="shared" si="10"/>
        <v>9098.2925080000005</v>
      </c>
      <c r="N27" s="23">
        <f t="shared" si="10"/>
        <v>9550.9582859999991</v>
      </c>
      <c r="O27" s="23">
        <f t="shared" si="10"/>
        <v>11689.75527</v>
      </c>
      <c r="P27" s="23">
        <f t="shared" si="10"/>
        <v>16822.997240000001</v>
      </c>
      <c r="Q27" s="23">
        <f t="shared" si="10"/>
        <v>19302.24928</v>
      </c>
      <c r="R27" s="23"/>
      <c r="S27" s="29" t="s">
        <v>156</v>
      </c>
      <c r="T27" s="9" t="s">
        <v>303</v>
      </c>
      <c r="U27" s="23">
        <f t="shared" ref="U27:Z27" si="16">U5</f>
        <v>3463.3062880000002</v>
      </c>
      <c r="V27" s="23">
        <f t="shared" si="16"/>
        <v>4501.9019749999998</v>
      </c>
      <c r="W27" s="23">
        <f t="shared" si="16"/>
        <v>4289.1527340000002</v>
      </c>
      <c r="X27" s="23">
        <f t="shared" si="16"/>
        <v>5349.4283820000001</v>
      </c>
      <c r="Y27" s="23">
        <f t="shared" si="16"/>
        <v>7079.3643320000001</v>
      </c>
      <c r="Z27" s="23">
        <f t="shared" si="16"/>
        <v>8008.526957</v>
      </c>
      <c r="AA27" s="23"/>
      <c r="AB27" s="30" t="s">
        <v>142</v>
      </c>
      <c r="AC27" s="9"/>
      <c r="AD27" s="23">
        <f t="shared" ref="AD27:AI27" si="17">AD5</f>
        <v>124.3163492</v>
      </c>
      <c r="AE27" s="23">
        <f t="shared" si="17"/>
        <v>148.0010991</v>
      </c>
      <c r="AF27" s="23">
        <f t="shared" si="17"/>
        <v>166.0045461</v>
      </c>
      <c r="AG27" s="23">
        <f t="shared" si="17"/>
        <v>191.48663519999999</v>
      </c>
      <c r="AH27" s="23">
        <f t="shared" si="17"/>
        <v>181.9547681</v>
      </c>
      <c r="AI27" s="23">
        <f t="shared" si="17"/>
        <v>168.6476797</v>
      </c>
      <c r="AJ27" s="10"/>
      <c r="AK27" s="30" t="s">
        <v>142</v>
      </c>
      <c r="AL27" s="9"/>
      <c r="AM27" s="23">
        <f t="shared" ref="AM27:AR27" si="18">AM5</f>
        <v>2603.9507410000001</v>
      </c>
      <c r="AN27" s="23">
        <f t="shared" si="18"/>
        <v>3382.5679620000001</v>
      </c>
      <c r="AO27" s="23">
        <f t="shared" si="18"/>
        <v>4433.1670370000002</v>
      </c>
      <c r="AP27" s="23">
        <f t="shared" si="18"/>
        <v>6594.3146079999997</v>
      </c>
      <c r="AQ27" s="23">
        <f t="shared" si="18"/>
        <v>11896.97135</v>
      </c>
      <c r="AR27" s="23">
        <f t="shared" si="18"/>
        <v>19015.578079999999</v>
      </c>
      <c r="AS27" s="10"/>
      <c r="AT27" s="30" t="s">
        <v>142</v>
      </c>
      <c r="AU27" s="9"/>
      <c r="AV27" s="23">
        <f t="shared" ref="AV27:BA27" si="19">AV5</f>
        <v>5303.6276660000003</v>
      </c>
      <c r="AW27" s="23">
        <f t="shared" si="19"/>
        <v>6896.3457980000003</v>
      </c>
      <c r="AX27" s="23">
        <f t="shared" si="19"/>
        <v>8730.8533260000004</v>
      </c>
      <c r="AY27" s="23">
        <f t="shared" si="19"/>
        <v>12163.3171</v>
      </c>
      <c r="AZ27" s="23">
        <f t="shared" si="19"/>
        <v>19681.41678</v>
      </c>
      <c r="BA27" s="23">
        <f t="shared" si="19"/>
        <v>30393.472300000001</v>
      </c>
      <c r="BB27" s="10"/>
      <c r="BC27" s="30" t="s">
        <v>142</v>
      </c>
      <c r="BD27" s="9"/>
      <c r="BE27" s="23">
        <f t="shared" ref="BE27:BJ27" si="20">BE5</f>
        <v>8375.6891190000006</v>
      </c>
      <c r="BF27" s="23">
        <f t="shared" si="20"/>
        <v>10908.668019999999</v>
      </c>
      <c r="BG27" s="23">
        <f t="shared" si="20"/>
        <v>13630.944310000001</v>
      </c>
      <c r="BH27" s="23">
        <f t="shared" si="20"/>
        <v>18970.161</v>
      </c>
      <c r="BI27" s="23">
        <f t="shared" si="20"/>
        <v>30440.75719</v>
      </c>
      <c r="BJ27" s="23">
        <f t="shared" si="20"/>
        <v>46417.767310000003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>
      <c r="A28" s="21" t="s">
        <v>284</v>
      </c>
      <c r="B28" s="21"/>
      <c r="C28" s="25">
        <f>C26+C27</f>
        <v>3208</v>
      </c>
      <c r="D28" s="25">
        <f t="shared" ref="D28:H28" si="21">D26+D27</f>
        <v>3211.8467595000002</v>
      </c>
      <c r="E28" s="25">
        <f t="shared" si="21"/>
        <v>3198.1548699999998</v>
      </c>
      <c r="F28" s="25">
        <f t="shared" si="21"/>
        <v>3198.0046911999998</v>
      </c>
      <c r="G28" s="25">
        <f t="shared" si="21"/>
        <v>3232.4388979</v>
      </c>
      <c r="H28" s="25">
        <f t="shared" si="21"/>
        <v>3270.4064719999997</v>
      </c>
      <c r="I28" s="9"/>
      <c r="J28" s="30" t="s">
        <v>142</v>
      </c>
      <c r="K28" s="9"/>
      <c r="L28" s="23">
        <f t="shared" si="10"/>
        <v>1139.855096</v>
      </c>
      <c r="M28" s="23">
        <f t="shared" si="10"/>
        <v>1519.716995</v>
      </c>
      <c r="N28" s="23">
        <f t="shared" si="10"/>
        <v>1478.549385</v>
      </c>
      <c r="O28" s="23">
        <f t="shared" si="10"/>
        <v>1932.181204</v>
      </c>
      <c r="P28" s="23">
        <f t="shared" si="10"/>
        <v>2674.8844100000001</v>
      </c>
      <c r="Q28" s="23">
        <f t="shared" si="10"/>
        <v>3179.0212540000002</v>
      </c>
      <c r="R28" s="23"/>
      <c r="S28" s="29" t="s">
        <v>157</v>
      </c>
      <c r="T28" s="9" t="s">
        <v>304</v>
      </c>
      <c r="U28" s="23">
        <f t="shared" ref="U28:Z28" si="22">U6</f>
        <v>4697.632055</v>
      </c>
      <c r="V28" s="23">
        <f t="shared" si="22"/>
        <v>5747.3488909999996</v>
      </c>
      <c r="W28" s="23">
        <f t="shared" si="22"/>
        <v>6098.8489529999997</v>
      </c>
      <c r="X28" s="23">
        <f t="shared" si="22"/>
        <v>7442.1929650000002</v>
      </c>
      <c r="Y28" s="23">
        <f t="shared" si="22"/>
        <v>10841.12241</v>
      </c>
      <c r="Z28" s="23">
        <f t="shared" si="22"/>
        <v>10903.486730000001</v>
      </c>
      <c r="AA28" s="23"/>
      <c r="AB28" s="30" t="s">
        <v>143</v>
      </c>
      <c r="AC28" s="9"/>
      <c r="AD28" s="23">
        <f t="shared" ref="AD28:AI28" si="23">AD6</f>
        <v>1643.358651</v>
      </c>
      <c r="AE28" s="23">
        <f t="shared" si="23"/>
        <v>1792.2890030000001</v>
      </c>
      <c r="AF28" s="23">
        <f t="shared" si="23"/>
        <v>1854.829686</v>
      </c>
      <c r="AG28" s="23">
        <f t="shared" si="23"/>
        <v>1899.6101169999999</v>
      </c>
      <c r="AH28" s="23">
        <f t="shared" si="23"/>
        <v>1971.5200890000001</v>
      </c>
      <c r="AI28" s="23">
        <f t="shared" si="23"/>
        <v>1991.8603840000001</v>
      </c>
      <c r="AJ28" s="10"/>
      <c r="AK28" s="30" t="s">
        <v>143</v>
      </c>
      <c r="AL28" s="9"/>
      <c r="AM28" s="23">
        <f t="shared" ref="AM28:AR28" si="24">AM6</f>
        <v>8879.3744210000004</v>
      </c>
      <c r="AN28" s="23">
        <f t="shared" si="24"/>
        <v>10443.37412</v>
      </c>
      <c r="AO28" s="23">
        <f t="shared" si="24"/>
        <v>12369.761909999999</v>
      </c>
      <c r="AP28" s="23">
        <f t="shared" si="24"/>
        <v>15775.804109999999</v>
      </c>
      <c r="AQ28" s="23">
        <f t="shared" si="24"/>
        <v>30493.568309999999</v>
      </c>
      <c r="AR28" s="23">
        <f t="shared" si="24"/>
        <v>55851.8845</v>
      </c>
      <c r="AS28" s="10"/>
      <c r="AT28" s="30" t="s">
        <v>143</v>
      </c>
      <c r="AU28" s="9"/>
      <c r="AV28" s="23">
        <f t="shared" ref="AV28:BA28" si="25">AV6</f>
        <v>45086.461799999997</v>
      </c>
      <c r="AW28" s="23">
        <f t="shared" si="25"/>
        <v>53289.354720000003</v>
      </c>
      <c r="AX28" s="23">
        <f t="shared" si="25"/>
        <v>62302.890639999998</v>
      </c>
      <c r="AY28" s="23">
        <f t="shared" si="25"/>
        <v>76992.215299999996</v>
      </c>
      <c r="AZ28" s="23">
        <f t="shared" si="25"/>
        <v>135310.65229999999</v>
      </c>
      <c r="BA28" s="23">
        <f t="shared" si="25"/>
        <v>223644.96400000001</v>
      </c>
      <c r="BB28" s="10"/>
      <c r="BC28" s="30" t="s">
        <v>143</v>
      </c>
      <c r="BD28" s="9"/>
      <c r="BE28" s="23">
        <f t="shared" ref="BE28:BJ28" si="26">BE6</f>
        <v>60088.076150000001</v>
      </c>
      <c r="BF28" s="23">
        <f t="shared" si="26"/>
        <v>70806.1492</v>
      </c>
      <c r="BG28" s="23">
        <f t="shared" si="26"/>
        <v>82837.608349999995</v>
      </c>
      <c r="BH28" s="23">
        <f t="shared" si="26"/>
        <v>102086.3952</v>
      </c>
      <c r="BI28" s="23">
        <f t="shared" si="26"/>
        <v>178668.3443</v>
      </c>
      <c r="BJ28" s="23">
        <f t="shared" si="26"/>
        <v>294203.14889999997</v>
      </c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>
      <c r="A29" s="16" t="s">
        <v>258</v>
      </c>
      <c r="B29" t="s">
        <v>230</v>
      </c>
      <c r="C29" s="23">
        <f>VLOOKUP($B29,reporting_base!$A$2:$AK$154,'Tab-reporting_baseline'!C$1,FALSE)</f>
        <v>1347</v>
      </c>
      <c r="D29" s="23">
        <f>VLOOKUP($B29,reporting_base!$A$2:$AK$154,'Tab-reporting_baseline'!D$1,FALSE)</f>
        <v>1348.8053709999999</v>
      </c>
      <c r="E29" s="23">
        <f>VLOOKUP($B29,reporting_base!$A$2:$AK$154,'Tab-reporting_baseline'!E$1,FALSE)</f>
        <v>1333.618119</v>
      </c>
      <c r="F29" s="23">
        <f>VLOOKUP($B29,reporting_base!$A$2:$AK$154,'Tab-reporting_baseline'!F$1,FALSE)</f>
        <v>1331.4325289999999</v>
      </c>
      <c r="G29" s="23">
        <f>VLOOKUP($B29,reporting_base!$A$2:$AK$154,'Tab-reporting_baseline'!G$1,FALSE)</f>
        <v>1361.1707280000001</v>
      </c>
      <c r="H29" s="23">
        <f>VLOOKUP($B29,reporting_base!$A$2:$AK$154,'Tab-reporting_baseline'!H$1,FALSE)</f>
        <v>1393.465318</v>
      </c>
      <c r="I29" s="9"/>
      <c r="J29" s="30" t="s">
        <v>143</v>
      </c>
      <c r="K29" s="9"/>
      <c r="L29" s="23">
        <f t="shared" si="10"/>
        <v>1409.7320689999999</v>
      </c>
      <c r="M29" s="23">
        <f t="shared" si="10"/>
        <v>1722.5282970000001</v>
      </c>
      <c r="N29" s="23">
        <f t="shared" si="10"/>
        <v>1625.2373319999999</v>
      </c>
      <c r="O29" s="23">
        <f t="shared" si="10"/>
        <v>1825.642707</v>
      </c>
      <c r="P29" s="23">
        <f t="shared" si="10"/>
        <v>2499.4795429999999</v>
      </c>
      <c r="Q29" s="23">
        <f t="shared" si="10"/>
        <v>2909.7371029999999</v>
      </c>
      <c r="R29" s="23"/>
      <c r="S29" s="29" t="s">
        <v>158</v>
      </c>
      <c r="T29" s="9" t="s">
        <v>305</v>
      </c>
      <c r="U29" s="23">
        <f t="shared" ref="U29:Z29" si="27">U7</f>
        <v>10448.993340000001</v>
      </c>
      <c r="V29" s="23">
        <f t="shared" si="27"/>
        <v>12818.9558</v>
      </c>
      <c r="W29" s="23">
        <f t="shared" si="27"/>
        <v>18103.705620000001</v>
      </c>
      <c r="X29" s="23">
        <f t="shared" si="27"/>
        <v>23125.704659999999</v>
      </c>
      <c r="Y29" s="23">
        <f t="shared" si="27"/>
        <v>32973.732250000001</v>
      </c>
      <c r="Z29" s="23">
        <f t="shared" si="27"/>
        <v>42384.282090000001</v>
      </c>
      <c r="AA29" s="23"/>
      <c r="AB29" s="30" t="s">
        <v>178</v>
      </c>
      <c r="AC29" s="9"/>
      <c r="AD29" s="23">
        <f t="shared" ref="AD29:AI29" si="28">AD7</f>
        <v>25.254320929999999</v>
      </c>
      <c r="AE29" s="23">
        <f t="shared" si="28"/>
        <v>25.831555609999999</v>
      </c>
      <c r="AF29" s="23">
        <f t="shared" si="28"/>
        <v>28.56273603</v>
      </c>
      <c r="AG29" s="23">
        <f t="shared" si="28"/>
        <v>28.231189839999999</v>
      </c>
      <c r="AH29" s="23">
        <f t="shared" si="28"/>
        <v>21.513481930000001</v>
      </c>
      <c r="AI29" s="23">
        <f t="shared" si="28"/>
        <v>15.795886019999999</v>
      </c>
      <c r="AJ29" s="10"/>
      <c r="AK29" s="30" t="s">
        <v>178</v>
      </c>
      <c r="AL29" s="9"/>
      <c r="AM29" s="23">
        <f t="shared" ref="AM29:AR29" si="29">AM7</f>
        <v>1590.655315</v>
      </c>
      <c r="AN29" s="23">
        <f t="shared" si="29"/>
        <v>1791.5422530000001</v>
      </c>
      <c r="AO29" s="23">
        <f t="shared" si="29"/>
        <v>2393.231166</v>
      </c>
      <c r="AP29" s="23">
        <f t="shared" si="29"/>
        <v>3092.0062459999999</v>
      </c>
      <c r="AQ29" s="23">
        <f t="shared" si="29"/>
        <v>4296.40103</v>
      </c>
      <c r="AR29" s="23">
        <f t="shared" si="29"/>
        <v>5219.74262</v>
      </c>
      <c r="AS29" s="10"/>
      <c r="AT29" s="30" t="s">
        <v>178</v>
      </c>
      <c r="AU29" s="9"/>
      <c r="AV29" s="23">
        <f t="shared" ref="AV29:BA29" si="30">AV7</f>
        <v>2194.228188</v>
      </c>
      <c r="AW29" s="23">
        <f t="shared" si="30"/>
        <v>2469.1122529999998</v>
      </c>
      <c r="AX29" s="23">
        <f t="shared" si="30"/>
        <v>3221.1877319999999</v>
      </c>
      <c r="AY29" s="23">
        <f t="shared" si="30"/>
        <v>3862.0728079999999</v>
      </c>
      <c r="AZ29" s="23">
        <f t="shared" si="30"/>
        <v>4773.4823249999999</v>
      </c>
      <c r="BA29" s="23">
        <f t="shared" si="30"/>
        <v>5684.8920639999997</v>
      </c>
      <c r="BB29" s="10"/>
      <c r="BC29" s="30" t="s">
        <v>178</v>
      </c>
      <c r="BD29" s="9"/>
      <c r="BE29" s="23">
        <f t="shared" ref="BE29:BJ29" si="31">BE7</f>
        <v>6037.7348739999998</v>
      </c>
      <c r="BF29" s="23">
        <f t="shared" si="31"/>
        <v>6796.6079019999997</v>
      </c>
      <c r="BG29" s="23">
        <f t="shared" si="31"/>
        <v>8906.7069909999991</v>
      </c>
      <c r="BH29" s="23">
        <f t="shared" si="31"/>
        <v>10716.44579</v>
      </c>
      <c r="BI29" s="23">
        <f t="shared" si="31"/>
        <v>14209.962820000001</v>
      </c>
      <c r="BJ29" s="23">
        <f t="shared" si="31"/>
        <v>17097.86218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</row>
    <row r="30" spans="1:74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10"/>
        <v>52.023562439999999</v>
      </c>
      <c r="M30" s="23">
        <f t="shared" si="10"/>
        <v>57.483308749999999</v>
      </c>
      <c r="N30" s="23">
        <f t="shared" si="10"/>
        <v>51.211628949999998</v>
      </c>
      <c r="O30" s="23">
        <f t="shared" si="10"/>
        <v>54.692323100000003</v>
      </c>
      <c r="P30" s="23">
        <f t="shared" si="10"/>
        <v>88.820239749999999</v>
      </c>
      <c r="Q30" s="23">
        <f t="shared" si="10"/>
        <v>115.37235459999999</v>
      </c>
      <c r="R30" s="23"/>
      <c r="S30" s="31" t="s">
        <v>311</v>
      </c>
      <c r="T30" s="9" t="s">
        <v>174</v>
      </c>
      <c r="U30" s="24">
        <f t="shared" ref="U30:Z30" si="32">U8</f>
        <v>5285.7500440000003</v>
      </c>
      <c r="V30" s="24">
        <f t="shared" si="32"/>
        <v>6038.6313360000004</v>
      </c>
      <c r="W30" s="24">
        <f t="shared" si="32"/>
        <v>4638.9370019999997</v>
      </c>
      <c r="X30" s="24">
        <f t="shared" si="32"/>
        <v>8355.9787589999996</v>
      </c>
      <c r="Y30" s="24">
        <f t="shared" si="32"/>
        <v>11704.38852</v>
      </c>
      <c r="Z30" s="24">
        <f t="shared" si="32"/>
        <v>12850.88458</v>
      </c>
      <c r="AA30" s="23"/>
      <c r="AB30" s="30" t="s">
        <v>160</v>
      </c>
      <c r="AC30" s="9"/>
      <c r="AD30" s="23">
        <f t="shared" ref="AD30:AI30" si="33">AD8</f>
        <v>6.5964696939999996</v>
      </c>
      <c r="AE30" s="23">
        <f t="shared" si="33"/>
        <v>7.8761385070000003</v>
      </c>
      <c r="AF30" s="23">
        <f t="shared" si="33"/>
        <v>10.991243000000001</v>
      </c>
      <c r="AG30" s="23">
        <f t="shared" si="33"/>
        <v>14.008421759999999</v>
      </c>
      <c r="AH30" s="23">
        <f t="shared" si="33"/>
        <v>12.60178842</v>
      </c>
      <c r="AI30" s="23">
        <f t="shared" si="33"/>
        <v>11.944771859999999</v>
      </c>
      <c r="AJ30" s="10"/>
      <c r="AK30" s="30" t="s">
        <v>160</v>
      </c>
      <c r="AL30" s="9"/>
      <c r="AM30" s="23">
        <f t="shared" ref="AM30:AR30" si="34">AM8</f>
        <v>381.5980361</v>
      </c>
      <c r="AN30" s="23">
        <f t="shared" si="34"/>
        <v>485.76897050000002</v>
      </c>
      <c r="AO30" s="23">
        <f t="shared" si="34"/>
        <v>774.34289720000004</v>
      </c>
      <c r="AP30" s="23">
        <f t="shared" si="34"/>
        <v>1226.4572109999999</v>
      </c>
      <c r="AQ30" s="23">
        <f t="shared" si="34"/>
        <v>2049.0675689999998</v>
      </c>
      <c r="AR30" s="23">
        <f t="shared" si="34"/>
        <v>3101.9535620000001</v>
      </c>
      <c r="AS30" s="10"/>
      <c r="AT30" s="30" t="s">
        <v>160</v>
      </c>
      <c r="AU30" s="9"/>
      <c r="AV30" s="23">
        <f t="shared" ref="AV30:BA30" si="35">AV8</f>
        <v>71.857209209999994</v>
      </c>
      <c r="AW30" s="23">
        <f t="shared" si="35"/>
        <v>157.3250377</v>
      </c>
      <c r="AX30" s="23">
        <f t="shared" si="35"/>
        <v>310.82155499999999</v>
      </c>
      <c r="AY30" s="23">
        <f t="shared" si="35"/>
        <v>586.52500759999998</v>
      </c>
      <c r="AZ30" s="23">
        <f t="shared" si="35"/>
        <v>840.38573899999994</v>
      </c>
      <c r="BA30" s="23">
        <f t="shared" si="35"/>
        <v>1630.2480989999999</v>
      </c>
      <c r="BB30" s="10"/>
      <c r="BC30" s="30" t="s">
        <v>160</v>
      </c>
      <c r="BD30" s="9"/>
      <c r="BE30" s="23">
        <f t="shared" ref="BE30:BJ30" si="36">BE8</f>
        <v>2588.3749939999998</v>
      </c>
      <c r="BF30" s="23">
        <f t="shared" si="36"/>
        <v>3226.1302409999998</v>
      </c>
      <c r="BG30" s="23">
        <f t="shared" si="36"/>
        <v>4858.7301379999999</v>
      </c>
      <c r="BH30" s="23">
        <f t="shared" si="36"/>
        <v>6479.4868139999999</v>
      </c>
      <c r="BI30" s="23">
        <f t="shared" si="36"/>
        <v>9145.1353760000002</v>
      </c>
      <c r="BJ30" s="23">
        <f t="shared" si="36"/>
        <v>12007.69133</v>
      </c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</row>
    <row r="31" spans="1:74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10"/>
        <v>8764.5570189999999</v>
      </c>
      <c r="M31" s="23">
        <f t="shared" si="10"/>
        <v>10670.18556</v>
      </c>
      <c r="N31" s="23">
        <f t="shared" si="10"/>
        <v>15785.750679999999</v>
      </c>
      <c r="O31" s="23">
        <f t="shared" si="10"/>
        <v>20415.054499999998</v>
      </c>
      <c r="P31" s="23">
        <f t="shared" si="10"/>
        <v>28808.037550000001</v>
      </c>
      <c r="Q31" s="23">
        <f t="shared" si="10"/>
        <v>35789.91577</v>
      </c>
      <c r="R31" s="23"/>
      <c r="S31" s="29" t="s">
        <v>156</v>
      </c>
      <c r="T31" s="9" t="s">
        <v>306</v>
      </c>
      <c r="U31" s="23">
        <f t="shared" ref="U31:Z31" si="37">U9</f>
        <v>3196.7461840000001</v>
      </c>
      <c r="V31" s="23">
        <f t="shared" si="37"/>
        <v>3084.0675209999999</v>
      </c>
      <c r="W31" s="23">
        <f t="shared" si="37"/>
        <v>2109.1571899999999</v>
      </c>
      <c r="X31" s="23">
        <f t="shared" si="37"/>
        <v>4907.2231140000004</v>
      </c>
      <c r="Y31" s="23">
        <f t="shared" si="37"/>
        <v>6983.6525080000001</v>
      </c>
      <c r="Z31" s="23">
        <f t="shared" si="37"/>
        <v>7245.6280459999998</v>
      </c>
      <c r="AA31" s="23"/>
      <c r="AB31" s="33" t="s">
        <v>180</v>
      </c>
      <c r="AC31" s="26"/>
      <c r="AD31" s="25">
        <f t="shared" ref="AD31:AI31" si="38">AD9</f>
        <v>3392.8195249999999</v>
      </c>
      <c r="AE31" s="25">
        <f t="shared" si="38"/>
        <v>3707.7678770000002</v>
      </c>
      <c r="AF31" s="25">
        <f t="shared" si="38"/>
        <v>3868.0758449999998</v>
      </c>
      <c r="AG31" s="25">
        <f t="shared" si="38"/>
        <v>3980.1057310000001</v>
      </c>
      <c r="AH31" s="25">
        <f t="shared" si="38"/>
        <v>4132.4406559999998</v>
      </c>
      <c r="AI31" s="25">
        <f t="shared" si="38"/>
        <v>4200.8970589999999</v>
      </c>
      <c r="AJ31" s="10"/>
      <c r="AK31" s="33" t="s">
        <v>180</v>
      </c>
      <c r="AL31" s="26"/>
      <c r="AM31" s="25">
        <f t="shared" ref="AM31:AR31" si="39">AM9</f>
        <v>16808.7</v>
      </c>
      <c r="AN31" s="25">
        <f t="shared" si="39"/>
        <v>20013.0756</v>
      </c>
      <c r="AO31" s="25">
        <f t="shared" si="39"/>
        <v>24615.36983</v>
      </c>
      <c r="AP31" s="25">
        <f t="shared" si="39"/>
        <v>32597.012419999999</v>
      </c>
      <c r="AQ31" s="25">
        <f t="shared" si="39"/>
        <v>60010.859819999998</v>
      </c>
      <c r="AR31" s="25">
        <f t="shared" si="39"/>
        <v>103815.802</v>
      </c>
      <c r="AS31" s="10"/>
      <c r="AT31" s="33" t="s">
        <v>180</v>
      </c>
      <c r="AU31" s="26"/>
      <c r="AV31" s="25">
        <f t="shared" ref="AV31:BA31" si="40">AV9</f>
        <v>78446.300010000006</v>
      </c>
      <c r="AW31" s="25">
        <f t="shared" si="40"/>
        <v>93219.60931</v>
      </c>
      <c r="AX31" s="25">
        <f t="shared" si="40"/>
        <v>110395.9759</v>
      </c>
      <c r="AY31" s="25">
        <f t="shared" si="40"/>
        <v>137704.2353</v>
      </c>
      <c r="AZ31" s="25">
        <f t="shared" si="40"/>
        <v>240025.2402</v>
      </c>
      <c r="BA31" s="25">
        <f t="shared" si="40"/>
        <v>396617.7194</v>
      </c>
      <c r="BB31" s="10"/>
      <c r="BC31" s="33" t="s">
        <v>180</v>
      </c>
      <c r="BD31" s="26"/>
      <c r="BE31" s="25">
        <f t="shared" ref="BE31:BJ31" si="41">BE9</f>
        <v>150502.7647</v>
      </c>
      <c r="BF31" s="25">
        <f t="shared" si="41"/>
        <v>179454.09400000001</v>
      </c>
      <c r="BG31" s="25">
        <f t="shared" si="41"/>
        <v>214808.8382</v>
      </c>
      <c r="BH31" s="25">
        <f t="shared" si="41"/>
        <v>269949.48700000002</v>
      </c>
      <c r="BI31" s="25">
        <f t="shared" si="41"/>
        <v>462250.46950000001</v>
      </c>
      <c r="BJ31" s="25">
        <f t="shared" si="41"/>
        <v>748647.95970000001</v>
      </c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</row>
    <row r="32" spans="1:74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10"/>
        <v>5285.7500440000003</v>
      </c>
      <c r="M32" s="23">
        <f t="shared" si="10"/>
        <v>6038.6313360000004</v>
      </c>
      <c r="N32" s="23">
        <f t="shared" si="10"/>
        <v>4638.9370019999997</v>
      </c>
      <c r="O32" s="23">
        <f t="shared" si="10"/>
        <v>8355.9787589999996</v>
      </c>
      <c r="P32" s="23">
        <f t="shared" si="10"/>
        <v>11704.38852</v>
      </c>
      <c r="Q32" s="23">
        <f t="shared" si="10"/>
        <v>12850.88458</v>
      </c>
      <c r="R32" s="23"/>
      <c r="S32" s="29" t="s">
        <v>157</v>
      </c>
      <c r="T32" s="9" t="s">
        <v>308</v>
      </c>
      <c r="U32" s="23">
        <f t="shared" ref="U32:Z32" si="42">U10</f>
        <v>1581.6641830000001</v>
      </c>
      <c r="V32" s="23">
        <f t="shared" si="42"/>
        <v>2331.1955929999999</v>
      </c>
      <c r="W32" s="23">
        <f t="shared" si="42"/>
        <v>1803.1879650000001</v>
      </c>
      <c r="X32" s="23">
        <f t="shared" si="42"/>
        <v>2536.265292</v>
      </c>
      <c r="Y32" s="23">
        <f t="shared" si="42"/>
        <v>3331.9449979999999</v>
      </c>
      <c r="Z32" s="23">
        <f t="shared" si="42"/>
        <v>3627.3231529999998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</row>
    <row r="33" spans="1:74" ht="17">
      <c r="A33" s="30" t="s">
        <v>185</v>
      </c>
      <c r="B33" t="s">
        <v>72</v>
      </c>
      <c r="C33" s="23">
        <f>VLOOKUP($B33,reporting_base!$A$2:$AK$154,'Tab-reporting_baseline'!C$1,FALSE)</f>
        <v>1347</v>
      </c>
      <c r="D33" s="23">
        <f>VLOOKUP($B33,reporting_base!$A$2:$AK$154,'Tab-reporting_baseline'!D$1,FALSE)</f>
        <v>1348.8053709999999</v>
      </c>
      <c r="E33" s="23">
        <f>VLOOKUP($B33,reporting_base!$A$2:$AK$154,'Tab-reporting_baseline'!E$1,FALSE)</f>
        <v>1333.618119</v>
      </c>
      <c r="F33" s="23">
        <f>VLOOKUP($B33,reporting_base!$A$2:$AK$154,'Tab-reporting_baseline'!F$1,FALSE)</f>
        <v>1331.4325289999999</v>
      </c>
      <c r="G33" s="23">
        <f>VLOOKUP($B33,reporting_base!$A$2:$AK$154,'Tab-reporting_baseline'!G$1,FALSE)</f>
        <v>1361.1707280000001</v>
      </c>
      <c r="H33" s="23">
        <f>VLOOKUP($B33,reporting_base!$A$2:$AK$154,'Tab-reporting_baseline'!H$1,FALSE)</f>
        <v>1393.465318</v>
      </c>
      <c r="I33" s="10"/>
      <c r="J33" s="21" t="s">
        <v>181</v>
      </c>
      <c r="K33" s="26"/>
      <c r="L33" s="25">
        <f t="shared" si="10"/>
        <v>23895.681734000002</v>
      </c>
      <c r="M33" s="25">
        <f t="shared" si="10"/>
        <v>29106.837996000002</v>
      </c>
      <c r="N33" s="25">
        <f t="shared" si="10"/>
        <v>33130.644312000004</v>
      </c>
      <c r="O33" s="25">
        <f t="shared" si="10"/>
        <v>44273.304768999995</v>
      </c>
      <c r="P33" s="25">
        <f t="shared" si="10"/>
        <v>62598.607510000002</v>
      </c>
      <c r="Q33" s="25">
        <f t="shared" si="10"/>
        <v>74147.180349999995</v>
      </c>
      <c r="R33" s="24"/>
      <c r="S33" s="52" t="s">
        <v>158</v>
      </c>
      <c r="T33" s="26" t="s">
        <v>309</v>
      </c>
      <c r="U33" s="53">
        <f t="shared" ref="U33:Z33" si="43">U11</f>
        <v>507.33967680000001</v>
      </c>
      <c r="V33" s="53">
        <f t="shared" si="43"/>
        <v>623.36822159999997</v>
      </c>
      <c r="W33" s="53">
        <f t="shared" si="43"/>
        <v>726.59184679999998</v>
      </c>
      <c r="X33" s="53">
        <f t="shared" si="43"/>
        <v>912.49035240000001</v>
      </c>
      <c r="Y33" s="53">
        <f t="shared" si="43"/>
        <v>1388.791017</v>
      </c>
      <c r="Z33" s="53">
        <f t="shared" si="43"/>
        <v>1977.933385</v>
      </c>
      <c r="AA33" s="24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</row>
    <row r="34" spans="1:74" ht="17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23"/>
      <c r="S34" s="16" t="s">
        <v>181</v>
      </c>
      <c r="U34" s="24">
        <f t="shared" ref="U34:Z34" si="44">U12</f>
        <v>23895.681734000002</v>
      </c>
      <c r="V34" s="24">
        <f t="shared" si="44"/>
        <v>29106.837996000002</v>
      </c>
      <c r="W34" s="24">
        <f t="shared" si="44"/>
        <v>33130.644312000004</v>
      </c>
      <c r="X34" s="24">
        <f t="shared" si="44"/>
        <v>44273.304768999995</v>
      </c>
      <c r="Y34" s="24">
        <f t="shared" si="44"/>
        <v>62598.607510000002</v>
      </c>
      <c r="Z34" s="24">
        <f t="shared" si="44"/>
        <v>74147.180349999995</v>
      </c>
      <c r="AA34" s="23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</row>
    <row r="35" spans="1:74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S35" s="29" t="s">
        <v>156</v>
      </c>
      <c r="U35" s="23">
        <f t="shared" ref="U35:Z35" si="45">U13</f>
        <v>6660.0524720000003</v>
      </c>
      <c r="V35" s="23">
        <f t="shared" si="45"/>
        <v>7585.9694959999997</v>
      </c>
      <c r="W35" s="23">
        <f t="shared" si="45"/>
        <v>6398.3099240000001</v>
      </c>
      <c r="X35" s="23">
        <f t="shared" si="45"/>
        <v>10256.651496</v>
      </c>
      <c r="Y35" s="23">
        <f t="shared" si="45"/>
        <v>14063.01684</v>
      </c>
      <c r="Z35" s="23">
        <f t="shared" si="45"/>
        <v>15254.155003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</row>
    <row r="36" spans="1:74">
      <c r="A36" s="31" t="s">
        <v>145</v>
      </c>
      <c r="B36" t="s">
        <v>239</v>
      </c>
      <c r="C36" s="23">
        <f>VLOOKUP($B36,reporting_base!$A$2:$AK$154,'Tab-reporting_baseline'!C$1,FALSE)</f>
        <v>1844</v>
      </c>
      <c r="D36" s="23">
        <f>VLOOKUP($B36,reporting_base!$A$2:$AK$154,'Tab-reporting_baseline'!D$1,FALSE)</f>
        <v>1844</v>
      </c>
      <c r="E36" s="23">
        <f>VLOOKUP($B36,reporting_base!$A$2:$AK$154,'Tab-reporting_baseline'!E$1,FALSE)</f>
        <v>1844</v>
      </c>
      <c r="F36" s="23">
        <f>VLOOKUP($B36,reporting_base!$A$2:$AK$154,'Tab-reporting_baseline'!F$1,FALSE)</f>
        <v>1844</v>
      </c>
      <c r="G36" s="23">
        <f>VLOOKUP($B36,reporting_base!$A$2:$AK$154,'Tab-reporting_baseline'!G$1,FALSE)</f>
        <v>1844</v>
      </c>
      <c r="H36" s="23">
        <f>VLOOKUP($B36,reporting_base!$A$2:$AK$154,'Tab-reporting_baseline'!H$1,FALSE)</f>
        <v>1844</v>
      </c>
      <c r="I36" s="10">
        <f>H36/C36-1</f>
        <v>0</v>
      </c>
      <c r="J36" s="10"/>
      <c r="K36" s="10"/>
      <c r="L36" s="10"/>
      <c r="M36" s="10"/>
      <c r="N36" s="10"/>
      <c r="O36" s="10"/>
      <c r="P36" s="10"/>
      <c r="Q36" s="10"/>
      <c r="S36" s="29" t="s">
        <v>157</v>
      </c>
      <c r="T36" s="9"/>
      <c r="U36" s="23">
        <f t="shared" ref="U36:Z36" si="46">U14</f>
        <v>6279.2962379999999</v>
      </c>
      <c r="V36" s="23">
        <f t="shared" si="46"/>
        <v>8078.544484</v>
      </c>
      <c r="W36" s="23">
        <f t="shared" si="46"/>
        <v>7902.0369179999998</v>
      </c>
      <c r="X36" s="23">
        <f t="shared" si="46"/>
        <v>9978.4582570000002</v>
      </c>
      <c r="Y36" s="23">
        <f t="shared" si="46"/>
        <v>14173.067407999999</v>
      </c>
      <c r="Z36" s="23">
        <f t="shared" si="46"/>
        <v>14530.809883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</row>
    <row r="37" spans="1:74">
      <c r="A37" s="31" t="s">
        <v>153</v>
      </c>
      <c r="B37" s="9"/>
      <c r="C37" s="23">
        <f>C28-SUM(C29,C35,C36)</f>
        <v>17</v>
      </c>
      <c r="D37" s="23">
        <f t="shared" ref="D37:H37" si="47">D28-SUM(D29,D35,D36)</f>
        <v>19.041388500000267</v>
      </c>
      <c r="E37" s="23">
        <f t="shared" si="47"/>
        <v>20.536751000000095</v>
      </c>
      <c r="F37" s="23">
        <f t="shared" si="47"/>
        <v>22.572162200000093</v>
      </c>
      <c r="G37" s="23">
        <f t="shared" si="47"/>
        <v>27.268169899999975</v>
      </c>
      <c r="H37" s="23">
        <f t="shared" si="47"/>
        <v>32.941153999999642</v>
      </c>
      <c r="I37" s="10"/>
      <c r="J37" s="10"/>
      <c r="K37" s="10"/>
      <c r="L37" s="10"/>
      <c r="M37" s="10"/>
      <c r="N37" s="10"/>
      <c r="O37" s="10"/>
      <c r="P37" s="10"/>
      <c r="Q37" s="10"/>
      <c r="S37" s="52" t="s">
        <v>158</v>
      </c>
      <c r="T37" s="26"/>
      <c r="U37" s="53">
        <f t="shared" ref="U37:Z37" si="48">U15</f>
        <v>10956.333016800001</v>
      </c>
      <c r="V37" s="53">
        <f t="shared" si="48"/>
        <v>13442.324021599999</v>
      </c>
      <c r="W37" s="53">
        <f t="shared" si="48"/>
        <v>18830.297466800002</v>
      </c>
      <c r="X37" s="53">
        <f t="shared" si="48"/>
        <v>24038.1950124</v>
      </c>
      <c r="Y37" s="53">
        <f t="shared" si="48"/>
        <v>34362.523267000004</v>
      </c>
      <c r="Z37" s="53">
        <f t="shared" si="48"/>
        <v>44362.215474999997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</row>
    <row r="38" spans="1:74">
      <c r="A38" s="21" t="s">
        <v>259</v>
      </c>
      <c r="B38" s="26"/>
      <c r="C38" s="25">
        <f>C29+C35+C36+C37</f>
        <v>3208</v>
      </c>
      <c r="D38" s="25">
        <f t="shared" ref="D38:H38" si="49">D29+D35+D36+D37</f>
        <v>3211.8467595000002</v>
      </c>
      <c r="E38" s="25">
        <f t="shared" si="49"/>
        <v>3198.1548699999998</v>
      </c>
      <c r="F38" s="25">
        <f t="shared" si="49"/>
        <v>3198.0046911999998</v>
      </c>
      <c r="G38" s="25">
        <f t="shared" si="49"/>
        <v>3232.4388979</v>
      </c>
      <c r="H38" s="25">
        <f t="shared" si="49"/>
        <v>3270.4064719999997</v>
      </c>
      <c r="I38" s="10"/>
      <c r="J38" s="10"/>
      <c r="K38" s="10"/>
      <c r="L38" s="10"/>
      <c r="M38" s="10"/>
      <c r="N38" s="10"/>
      <c r="O38" s="10"/>
      <c r="P38" s="10"/>
      <c r="Q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</row>
    <row r="39" spans="1:74">
      <c r="A39" s="16" t="s">
        <v>299</v>
      </c>
      <c r="B39" s="10"/>
      <c r="C39" s="25">
        <f>SUM(C30:C32,C35)</f>
        <v>0</v>
      </c>
      <c r="D39" s="25">
        <f t="shared" ref="D39:H39" si="50">SUM(D30:D32,D35)</f>
        <v>0</v>
      </c>
      <c r="E39" s="25">
        <f t="shared" si="50"/>
        <v>0</v>
      </c>
      <c r="F39" s="25">
        <f t="shared" si="50"/>
        <v>0</v>
      </c>
      <c r="G39" s="25">
        <f t="shared" si="50"/>
        <v>0</v>
      </c>
      <c r="H39" s="25">
        <f t="shared" si="50"/>
        <v>0</v>
      </c>
      <c r="I39" s="10"/>
      <c r="J39" s="10"/>
      <c r="K39" s="10"/>
      <c r="L39" s="10"/>
      <c r="M39" s="10"/>
      <c r="N39" s="10"/>
      <c r="O39" s="10"/>
      <c r="P39" s="10"/>
      <c r="Q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</row>
    <row r="40" spans="1:7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</row>
    <row r="41" spans="1:74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</row>
    <row r="42" spans="1:74" ht="16" customHeight="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</row>
    <row r="43" spans="1:74">
      <c r="A43" s="20" t="s">
        <v>265</v>
      </c>
      <c r="B43" s="9" t="s">
        <v>93</v>
      </c>
      <c r="C43" s="23">
        <f>VLOOKUP($B43,reporting_base!$A$2:$AK$154,'Tab-reporting_baseline'!C$1,FALSE)</f>
        <v>412.76329609999999</v>
      </c>
      <c r="D43" s="23">
        <f>VLOOKUP($B43,reporting_base!$A$2:$AK$154,'Tab-reporting_baseline'!D$1,FALSE)</f>
        <v>459.0903126</v>
      </c>
      <c r="E43" s="23">
        <f>VLOOKUP($B43,reporting_base!$A$2:$AK$154,'Tab-reporting_baseline'!E$1,FALSE)</f>
        <v>537.34097729999996</v>
      </c>
      <c r="F43" s="23">
        <f>VLOOKUP($B43,reporting_base!$A$2:$AK$154,'Tab-reporting_baseline'!F$1,FALSE)</f>
        <v>328.85080499999998</v>
      </c>
      <c r="G43" s="23">
        <f>VLOOKUP($B43,reporting_base!$A$2:$AK$154,'Tab-reporting_baseline'!G$1,FALSE)</f>
        <v>207.22888499999999</v>
      </c>
      <c r="H43" s="23">
        <f>VLOOKUP($B43,reporting_base!$A$2:$AK$154,'Tab-reporting_baseline'!H$1,FALSE)</f>
        <v>216.92348519999999</v>
      </c>
      <c r="I43" s="10"/>
      <c r="J43" s="10"/>
      <c r="K43" s="10"/>
      <c r="L43" s="10"/>
      <c r="M43" s="10"/>
      <c r="N43" s="10"/>
      <c r="O43" s="10"/>
      <c r="P43" s="10"/>
      <c r="Q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</row>
    <row r="44" spans="1:74">
      <c r="A44" s="16" t="s">
        <v>257</v>
      </c>
      <c r="B44" s="9" t="s">
        <v>268</v>
      </c>
      <c r="C44" s="23">
        <f>VLOOKUP($B44,reporting_base!$A$2:$AK$154,'Tab-reporting_baseline'!C$1,FALSE)</f>
        <v>1935.063719</v>
      </c>
      <c r="D44" s="23">
        <f>VLOOKUP($B44,reporting_base!$A$2:$AK$154,'Tab-reporting_baseline'!D$1,FALSE)</f>
        <v>2210.0221489999999</v>
      </c>
      <c r="E44" s="23">
        <f>VLOOKUP($B44,reporting_base!$A$2:$AK$154,'Tab-reporting_baseline'!E$1,FALSE)</f>
        <v>1719.6635679999999</v>
      </c>
      <c r="F44" s="23">
        <f>VLOOKUP($B44,reporting_base!$A$2:$AK$154,'Tab-reporting_baseline'!F$1,FALSE)</f>
        <v>3266.9659230000002</v>
      </c>
      <c r="G44" s="23">
        <f>VLOOKUP($B44,reporting_base!$A$2:$AK$154,'Tab-reporting_baseline'!G$1,FALSE)</f>
        <v>4709.3647099999998</v>
      </c>
      <c r="H44" s="23">
        <f>VLOOKUP($B44,reporting_base!$A$2:$AK$154,'Tab-reporting_baseline'!H$1,FALSE)</f>
        <v>5112.985068</v>
      </c>
      <c r="I44" s="10"/>
      <c r="J44" s="10"/>
      <c r="K44" s="10"/>
      <c r="L44" s="10"/>
      <c r="M44" s="10"/>
      <c r="N44" s="10"/>
      <c r="O44" s="10"/>
      <c r="P44" s="10"/>
      <c r="Q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</row>
    <row r="45" spans="1:74">
      <c r="A45" s="21" t="s">
        <v>284</v>
      </c>
      <c r="B45" s="21"/>
      <c r="C45" s="25">
        <f>C43+C44</f>
        <v>2347.8270151000002</v>
      </c>
      <c r="D45" s="25">
        <f t="shared" ref="D45:H45" si="51">D43+D44</f>
        <v>2669.1124615999997</v>
      </c>
      <c r="E45" s="25">
        <f t="shared" si="51"/>
        <v>2257.0045452999998</v>
      </c>
      <c r="F45" s="25">
        <f t="shared" si="51"/>
        <v>3595.8167280000002</v>
      </c>
      <c r="G45" s="25">
        <f t="shared" si="51"/>
        <v>4916.5935950000003</v>
      </c>
      <c r="H45" s="25">
        <f t="shared" si="51"/>
        <v>5329.9085531999999</v>
      </c>
      <c r="I45" s="10"/>
      <c r="J45" s="10"/>
      <c r="K45" s="10"/>
      <c r="L45" s="10"/>
      <c r="M45" s="10"/>
      <c r="N45" s="10"/>
      <c r="O45" s="10"/>
      <c r="P45" s="10"/>
      <c r="Q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</row>
    <row r="46" spans="1:74">
      <c r="A46" s="16" t="s">
        <v>258</v>
      </c>
      <c r="B46" s="10" t="s">
        <v>231</v>
      </c>
      <c r="C46" s="23">
        <f>VLOOKUP($B46,reporting_base!$A$2:$AK$154,'Tab-reporting_baseline'!C$1,FALSE)</f>
        <v>1201.7382500000001</v>
      </c>
      <c r="D46" s="23">
        <f>VLOOKUP($B46,reporting_base!$A$2:$AK$154,'Tab-reporting_baseline'!D$1,FALSE)</f>
        <v>1562.1222479999999</v>
      </c>
      <c r="E46" s="23">
        <f>VLOOKUP($B46,reporting_base!$A$2:$AK$154,'Tab-reporting_baseline'!E$1,FALSE)</f>
        <v>1488.3000440000001</v>
      </c>
      <c r="F46" s="23">
        <f>VLOOKUP($B46,reporting_base!$A$2:$AK$154,'Tab-reporting_baseline'!F$1,FALSE)</f>
        <v>1856.2068059999999</v>
      </c>
      <c r="G46" s="23">
        <f>VLOOKUP($B46,reporting_base!$A$2:$AK$154,'Tab-reporting_baseline'!G$1,FALSE)</f>
        <v>2456.4800799999998</v>
      </c>
      <c r="H46" s="23">
        <f>VLOOKUP($B46,reporting_base!$A$2:$AK$154,'Tab-reporting_baseline'!H$1,FALSE)</f>
        <v>2778.8917219999998</v>
      </c>
      <c r="I46" s="10"/>
      <c r="J46" s="10"/>
      <c r="K46" s="10"/>
      <c r="L46" s="10"/>
      <c r="M46" s="10"/>
      <c r="N46" s="10"/>
      <c r="O46" s="10"/>
      <c r="P46" s="10"/>
      <c r="Q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</row>
    <row r="47" spans="1:74">
      <c r="A47" s="30" t="s">
        <v>141</v>
      </c>
      <c r="B47" s="10" t="s">
        <v>73</v>
      </c>
      <c r="C47" s="23">
        <f>VLOOKUP($B47,reporting_base!$A$2:$AK$154,'Tab-reporting_baseline'!C$1,FALSE)</f>
        <v>528.4202659</v>
      </c>
      <c r="D47" s="23">
        <f>VLOOKUP($B47,reporting_base!$A$2:$AK$154,'Tab-reporting_baseline'!D$1,FALSE)</f>
        <v>696.62061010000002</v>
      </c>
      <c r="E47" s="23">
        <f>VLOOKUP($B47,reporting_base!$A$2:$AK$154,'Tab-reporting_baseline'!E$1,FALSE)</f>
        <v>686.26353570000003</v>
      </c>
      <c r="F47" s="23">
        <f>VLOOKUP($B47,reporting_base!$A$2:$AK$154,'Tab-reporting_baseline'!F$1,FALSE)</f>
        <v>864.64822249999997</v>
      </c>
      <c r="G47" s="23">
        <f>VLOOKUP($B47,reporting_base!$A$2:$AK$154,'Tab-reporting_baseline'!G$1,FALSE)</f>
        <v>1118.6333689999999</v>
      </c>
      <c r="H47" s="23">
        <f>VLOOKUP($B47,reporting_base!$A$2:$AK$154,'Tab-reporting_baseline'!H$1,FALSE)</f>
        <v>1231.275382</v>
      </c>
      <c r="I47" s="10"/>
      <c r="J47" s="10"/>
      <c r="K47" s="10"/>
      <c r="L47" s="10"/>
      <c r="M47" s="10"/>
      <c r="N47" s="10"/>
      <c r="O47" s="10"/>
      <c r="P47" s="10"/>
      <c r="Q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</row>
    <row r="48" spans="1:74">
      <c r="A48" s="30" t="s">
        <v>142</v>
      </c>
      <c r="B48" s="10" t="s">
        <v>74</v>
      </c>
      <c r="C48" s="23">
        <f>VLOOKUP($B48,reporting_base!$A$2:$AK$154,'Tab-reporting_baseline'!C$1,FALSE)</f>
        <v>383.52089660000001</v>
      </c>
      <c r="D48" s="23">
        <f>VLOOKUP($B48,reporting_base!$A$2:$AK$154,'Tab-reporting_baseline'!D$1,FALSE)</f>
        <v>514.19688550000001</v>
      </c>
      <c r="E48" s="23">
        <f>VLOOKUP($B48,reporting_base!$A$2:$AK$154,'Tab-reporting_baseline'!E$1,FALSE)</f>
        <v>501.28227809999998</v>
      </c>
      <c r="F48" s="23">
        <f>VLOOKUP($B48,reporting_base!$A$2:$AK$154,'Tab-reporting_baseline'!F$1,FALSE)</f>
        <v>657.04743810000002</v>
      </c>
      <c r="G48" s="23">
        <f>VLOOKUP($B48,reporting_base!$A$2:$AK$154,'Tab-reporting_baseline'!G$1,FALSE)</f>
        <v>906.17880149999996</v>
      </c>
      <c r="H48" s="23">
        <f>VLOOKUP($B48,reporting_base!$A$2:$AK$154,'Tab-reporting_baseline'!H$1,FALSE)</f>
        <v>1073.733739</v>
      </c>
      <c r="I48" s="10"/>
      <c r="J48" s="10"/>
      <c r="K48" s="10"/>
      <c r="L48" s="10"/>
      <c r="M48" s="10"/>
      <c r="N48" s="10"/>
      <c r="O48" s="10"/>
      <c r="P48" s="10"/>
      <c r="Q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</row>
    <row r="49" spans="1:74">
      <c r="A49" s="30" t="s">
        <v>143</v>
      </c>
      <c r="B49" s="10" t="s">
        <v>75</v>
      </c>
      <c r="C49" s="23">
        <f>VLOOKUP($B49,reporting_base!$A$2:$AK$154,'Tab-reporting_baseline'!C$1,FALSE)</f>
        <v>255.19935469999999</v>
      </c>
      <c r="D49" s="23">
        <f>VLOOKUP($B49,reporting_base!$A$2:$AK$154,'Tab-reporting_baseline'!D$1,FALSE)</f>
        <v>308.28628279999998</v>
      </c>
      <c r="E49" s="23">
        <f>VLOOKUP($B49,reporting_base!$A$2:$AK$154,'Tab-reporting_baseline'!E$1,FALSE)</f>
        <v>253.81267410000001</v>
      </c>
      <c r="F49" s="23">
        <f>VLOOKUP($B49,reporting_base!$A$2:$AK$154,'Tab-reporting_baseline'!F$1,FALSE)</f>
        <v>273.77629949999999</v>
      </c>
      <c r="G49" s="23">
        <f>VLOOKUP($B49,reporting_base!$A$2:$AK$154,'Tab-reporting_baseline'!G$1,FALSE)</f>
        <v>338.41496219999999</v>
      </c>
      <c r="H49" s="23">
        <f>VLOOKUP($B49,reporting_base!$A$2:$AK$154,'Tab-reporting_baseline'!H$1,FALSE)</f>
        <v>355.39256390000003</v>
      </c>
      <c r="I49" s="10"/>
      <c r="J49" s="10"/>
      <c r="K49" s="10"/>
      <c r="L49" s="10"/>
      <c r="M49" s="10"/>
      <c r="N49" s="10"/>
      <c r="O49" s="10"/>
      <c r="P49" s="10"/>
      <c r="Q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</row>
    <row r="50" spans="1:74">
      <c r="A50" s="30" t="s">
        <v>185</v>
      </c>
      <c r="B50" s="10" t="s">
        <v>76</v>
      </c>
      <c r="C50" s="23">
        <f>VLOOKUP($B50,reporting_base!$A$2:$AK$154,'Tab-reporting_baseline'!C$1,FALSE)</f>
        <v>16.827941209999999</v>
      </c>
      <c r="D50" s="23">
        <f>VLOOKUP($B50,reporting_base!$A$2:$AK$154,'Tab-reporting_baseline'!D$1,FALSE)</f>
        <v>18.630176819999999</v>
      </c>
      <c r="E50" s="23">
        <f>VLOOKUP($B50,reporting_base!$A$2:$AK$154,'Tab-reporting_baseline'!E$1,FALSE)</f>
        <v>16.30591553</v>
      </c>
      <c r="F50" s="23">
        <f>VLOOKUP($B50,reporting_base!$A$2:$AK$154,'Tab-reporting_baseline'!F$1,FALSE)</f>
        <v>17.361161979999999</v>
      </c>
      <c r="G50" s="23">
        <f>VLOOKUP($B50,reporting_base!$A$2:$AK$154,'Tab-reporting_baseline'!G$1,FALSE)</f>
        <v>28.520940289999999</v>
      </c>
      <c r="H50" s="23">
        <f>VLOOKUP($B50,reporting_base!$A$2:$AK$154,'Tab-reporting_baseline'!H$1,FALSE)</f>
        <v>37.42682568</v>
      </c>
      <c r="I50" s="10"/>
      <c r="J50" s="10"/>
      <c r="K50" s="10"/>
      <c r="L50" s="10"/>
      <c r="M50" s="10"/>
      <c r="N50" s="10"/>
      <c r="O50" s="10"/>
      <c r="P50" s="10"/>
      <c r="Q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</row>
    <row r="51" spans="1:74">
      <c r="A51" s="30" t="s">
        <v>140</v>
      </c>
      <c r="B51" s="10" t="s">
        <v>77</v>
      </c>
      <c r="C51" s="23">
        <f>VLOOKUP($B51,reporting_base!$A$2:$AK$154,'Tab-reporting_baseline'!C$1,FALSE)</f>
        <v>17.76979171</v>
      </c>
      <c r="D51" s="23">
        <f>VLOOKUP($B51,reporting_base!$A$2:$AK$154,'Tab-reporting_baseline'!D$1,FALSE)</f>
        <v>24.3882923</v>
      </c>
      <c r="E51" s="23">
        <f>VLOOKUP($B51,reporting_base!$A$2:$AK$154,'Tab-reporting_baseline'!E$1,FALSE)</f>
        <v>30.635641</v>
      </c>
      <c r="F51" s="23">
        <f>VLOOKUP($B51,reporting_base!$A$2:$AK$154,'Tab-reporting_baseline'!F$1,FALSE)</f>
        <v>43.373684189999999</v>
      </c>
      <c r="G51" s="23">
        <f>VLOOKUP($B51,reporting_base!$A$2:$AK$154,'Tab-reporting_baseline'!G$1,FALSE)</f>
        <v>64.732006679999998</v>
      </c>
      <c r="H51" s="23">
        <f>VLOOKUP($B51,reporting_base!$A$2:$AK$154,'Tab-reporting_baseline'!H$1,FALSE)</f>
        <v>81.063211589999995</v>
      </c>
      <c r="I51" s="10"/>
      <c r="J51" s="10"/>
      <c r="K51" s="10"/>
      <c r="L51" s="10"/>
      <c r="M51" s="10"/>
      <c r="N51" s="10"/>
      <c r="O51" s="10"/>
      <c r="P51" s="10"/>
      <c r="Q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</row>
    <row r="52" spans="1:74">
      <c r="A52" s="31" t="s">
        <v>144</v>
      </c>
      <c r="B52" s="9" t="s">
        <v>235</v>
      </c>
      <c r="C52" s="23">
        <f>VLOOKUP($B52,reporting_base!$A$2:$AK$154,'Tab-reporting_baseline'!C$1,FALSE)</f>
        <v>1109.2441289999999</v>
      </c>
      <c r="D52" s="23">
        <f>VLOOKUP($B52,reporting_base!$A$2:$AK$154,'Tab-reporting_baseline'!D$1,FALSE)</f>
        <v>1070.1455779999999</v>
      </c>
      <c r="E52" s="23">
        <f>VLOOKUP($B52,reporting_base!$A$2:$AK$154,'Tab-reporting_baseline'!E$1,FALSE)</f>
        <v>731.85986479999997</v>
      </c>
      <c r="F52" s="23">
        <f>VLOOKUP($B52,reporting_base!$A$2:$AK$154,'Tab-reporting_baseline'!F$1,FALSE)</f>
        <v>1702.7652860000001</v>
      </c>
      <c r="G52" s="23">
        <f>VLOOKUP($B52,reporting_base!$A$2:$AK$154,'Tab-reporting_baseline'!G$1,FALSE)</f>
        <v>2423.2688800000001</v>
      </c>
      <c r="H52" s="23">
        <f>VLOOKUP($B52,reporting_base!$A$2:$AK$154,'Tab-reporting_baseline'!H$1,FALSE)</f>
        <v>2514.1721950000001</v>
      </c>
      <c r="I52" s="10"/>
      <c r="J52" s="10"/>
      <c r="K52" s="10"/>
      <c r="L52" s="10"/>
      <c r="M52" s="10"/>
      <c r="N52" s="10"/>
      <c r="O52" s="10"/>
      <c r="P52" s="10"/>
      <c r="Q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</row>
    <row r="53" spans="1:74">
      <c r="A53" s="31" t="s">
        <v>145</v>
      </c>
      <c r="B53" s="10" t="s">
        <v>240</v>
      </c>
      <c r="C53" s="23">
        <f>VLOOKUP($B53,reporting_base!$A$2:$AK$154,'Tab-reporting_baseline'!C$1,FALSE)</f>
        <v>36.844636059999999</v>
      </c>
      <c r="D53" s="23">
        <f>VLOOKUP($B53,reporting_base!$A$2:$AK$154,'Tab-reporting_baseline'!D$1,FALSE)</f>
        <v>36.844636059999999</v>
      </c>
      <c r="E53" s="23">
        <f>VLOOKUP($B53,reporting_base!$A$2:$AK$154,'Tab-reporting_baseline'!E$1,FALSE)</f>
        <v>36.844636059999999</v>
      </c>
      <c r="F53" s="23">
        <f>VLOOKUP($B53,reporting_base!$A$2:$AK$154,'Tab-reporting_baseline'!F$1,FALSE)</f>
        <v>36.844636059999999</v>
      </c>
      <c r="G53" s="23">
        <f>VLOOKUP($B53,reporting_base!$A$2:$AK$154,'Tab-reporting_baseline'!G$1,FALSE)</f>
        <v>36.844636059999999</v>
      </c>
      <c r="H53" s="23">
        <f>VLOOKUP($B53,reporting_base!$A$2:$AK$154,'Tab-reporting_baseline'!H$1,FALSE)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</row>
    <row r="54" spans="1:74">
      <c r="A54" s="31" t="s">
        <v>153</v>
      </c>
      <c r="B54" s="9"/>
      <c r="C54" s="37"/>
      <c r="D54" s="37"/>
      <c r="E54" s="37"/>
      <c r="F54" s="37"/>
      <c r="G54" s="37"/>
      <c r="H54" s="37"/>
      <c r="I54" s="10"/>
      <c r="J54" s="10"/>
      <c r="K54" s="10"/>
      <c r="L54" s="10"/>
      <c r="M54" s="10"/>
      <c r="N54" s="10"/>
      <c r="O54" s="10"/>
      <c r="P54" s="10"/>
      <c r="Q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</row>
    <row r="55" spans="1:74">
      <c r="A55" s="21" t="s">
        <v>259</v>
      </c>
      <c r="B55" s="26"/>
      <c r="C55" s="25">
        <f>C46+C52+C53+C54</f>
        <v>2347.8270150600001</v>
      </c>
      <c r="D55" s="25">
        <f t="shared" ref="D55:H55" si="52">D46+D52+D53+D54</f>
        <v>2669.1124620599999</v>
      </c>
      <c r="E55" s="25">
        <f t="shared" si="52"/>
        <v>2257.0045448600004</v>
      </c>
      <c r="F55" s="25">
        <f t="shared" si="52"/>
        <v>3595.8167280600001</v>
      </c>
      <c r="G55" s="25">
        <f t="shared" si="52"/>
        <v>4916.59359606</v>
      </c>
      <c r="H55" s="25">
        <f t="shared" si="52"/>
        <v>5329.9085530599996</v>
      </c>
      <c r="I55" s="10"/>
      <c r="J55" s="10"/>
      <c r="K55" s="10"/>
      <c r="L55" s="10"/>
      <c r="M55" s="10"/>
      <c r="N55" s="10"/>
      <c r="O55" s="10"/>
      <c r="P55" s="10"/>
      <c r="Q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</row>
    <row r="56" spans="1:74">
      <c r="A56" s="16" t="s">
        <v>299</v>
      </c>
      <c r="B56" s="10"/>
      <c r="C56" s="25">
        <f>SUM(C47:C49,C52)</f>
        <v>2276.3846462000001</v>
      </c>
      <c r="D56" s="25">
        <f t="shared" ref="D56:H56" si="53">SUM(D47:D49,D52)</f>
        <v>2589.2493563999997</v>
      </c>
      <c r="E56" s="25">
        <f t="shared" si="53"/>
        <v>2173.2183526999997</v>
      </c>
      <c r="F56" s="25">
        <f t="shared" si="53"/>
        <v>3498.2372461</v>
      </c>
      <c r="G56" s="25">
        <f t="shared" si="53"/>
        <v>4786.4960126999995</v>
      </c>
      <c r="H56" s="25">
        <f t="shared" si="53"/>
        <v>5174.5738799000001</v>
      </c>
      <c r="I56" s="10"/>
      <c r="J56" s="10"/>
      <c r="K56" s="10"/>
      <c r="L56" s="10"/>
      <c r="M56" s="10"/>
      <c r="N56" s="10"/>
      <c r="O56" s="10"/>
      <c r="P56" s="10"/>
      <c r="Q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</row>
    <row r="57" spans="1:74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</row>
    <row r="58" spans="1:74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</row>
    <row r="59" spans="1:74" ht="20.149999999999999" customHeight="1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</row>
    <row r="60" spans="1:74">
      <c r="A60" s="20" t="s">
        <v>265</v>
      </c>
      <c r="B60" s="9" t="s">
        <v>94</v>
      </c>
      <c r="C60" s="23">
        <f>VLOOKUP($B60,reporting_base!$A$2:$AK$154,'Tab-reporting_baseline'!C$1,FALSE)</f>
        <v>767.00734950000003</v>
      </c>
      <c r="D60" s="23">
        <f>VLOOKUP($B60,reporting_base!$A$2:$AK$154,'Tab-reporting_baseline'!D$1,FALSE)</f>
        <v>786.82558589999996</v>
      </c>
      <c r="E60" s="23">
        <f>VLOOKUP($B60,reporting_base!$A$2:$AK$154,'Tab-reporting_baseline'!E$1,FALSE)</f>
        <v>758.99565719999998</v>
      </c>
      <c r="F60" s="23">
        <f>VLOOKUP($B60,reporting_base!$A$2:$AK$154,'Tab-reporting_baseline'!F$1,FALSE)</f>
        <v>841.92667470000004</v>
      </c>
      <c r="G60" s="23">
        <f>VLOOKUP($B60,reporting_base!$A$2:$AK$154,'Tab-reporting_baseline'!G$1,FALSE)</f>
        <v>772.38286740000001</v>
      </c>
      <c r="H60" s="23">
        <f>VLOOKUP($B60,reporting_base!$A$2:$AK$154,'Tab-reporting_baseline'!H$1,FALSE)</f>
        <v>725.97689730000002</v>
      </c>
      <c r="I60" s="10"/>
      <c r="J60" s="10"/>
      <c r="K60" s="10"/>
      <c r="L60" s="10"/>
      <c r="M60" s="10"/>
      <c r="N60" s="10"/>
      <c r="O60" s="10"/>
      <c r="P60" s="10"/>
      <c r="Q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</row>
    <row r="61" spans="1:74">
      <c r="A61" s="16" t="s">
        <v>257</v>
      </c>
      <c r="B61" s="9" t="s">
        <v>272</v>
      </c>
      <c r="C61" s="23">
        <f>VLOOKUP($B61,reporting_base!$A$2:$AK$154,'Tab-reporting_baseline'!C$1,FALSE)</f>
        <v>2158.9362809999998</v>
      </c>
      <c r="D61" s="23">
        <f>VLOOKUP($B61,reporting_base!$A$2:$AK$154,'Tab-reporting_baseline'!D$1,FALSE)</f>
        <v>2755.6791069999999</v>
      </c>
      <c r="E61" s="23">
        <f>VLOOKUP($B61,reporting_base!$A$2:$AK$154,'Tab-reporting_baseline'!E$1,FALSE)</f>
        <v>2723.0239459999998</v>
      </c>
      <c r="F61" s="23">
        <f>VLOOKUP($B61,reporting_base!$A$2:$AK$154,'Tab-reporting_baseline'!F$1,FALSE)</f>
        <v>3351.6348459999999</v>
      </c>
      <c r="G61" s="23">
        <f>VLOOKUP($B61,reporting_base!$A$2:$AK$154,'Tab-reporting_baseline'!G$1,FALSE)</f>
        <v>4858.5748979999998</v>
      </c>
      <c r="H61" s="23">
        <f>VLOOKUP($B61,reporting_base!$A$2:$AK$154,'Tab-reporting_baseline'!H$1,FALSE)</f>
        <v>5027.5709999999999</v>
      </c>
      <c r="I61" s="10"/>
      <c r="J61" s="10"/>
      <c r="K61" s="10"/>
      <c r="L61" s="10"/>
      <c r="M61" s="10"/>
      <c r="N61" s="10"/>
      <c r="O61" s="10"/>
      <c r="P61" s="10"/>
      <c r="Q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</row>
    <row r="62" spans="1:74">
      <c r="A62" s="21" t="s">
        <v>284</v>
      </c>
      <c r="B62" s="21"/>
      <c r="C62" s="25">
        <f>C60+C61</f>
        <v>2925.9436304999999</v>
      </c>
      <c r="D62" s="25">
        <f t="shared" ref="D62:H62" si="54">D60+D61</f>
        <v>3542.5046929</v>
      </c>
      <c r="E62" s="25">
        <f t="shared" si="54"/>
        <v>3482.0196031999999</v>
      </c>
      <c r="F62" s="25">
        <f t="shared" si="54"/>
        <v>4193.5615207000001</v>
      </c>
      <c r="G62" s="25">
        <f t="shared" si="54"/>
        <v>5630.9577653999995</v>
      </c>
      <c r="H62" s="25">
        <f t="shared" si="54"/>
        <v>5753.5478972999999</v>
      </c>
      <c r="I62" s="10"/>
      <c r="J62" s="10"/>
      <c r="K62" s="10"/>
      <c r="L62" s="10"/>
      <c r="M62" s="10"/>
      <c r="N62" s="10"/>
      <c r="O62" s="10"/>
      <c r="P62" s="10"/>
      <c r="Q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</row>
    <row r="63" spans="1:74">
      <c r="A63" s="16" t="s">
        <v>258</v>
      </c>
      <c r="B63" s="10" t="s">
        <v>232</v>
      </c>
      <c r="C63" s="23">
        <f>VLOOKUP($B63,reporting_base!$A$2:$AK$154,'Tab-reporting_baseline'!C$1,FALSE)</f>
        <v>1609.7706459999999</v>
      </c>
      <c r="D63" s="23">
        <f>VLOOKUP($B63,reporting_base!$A$2:$AK$154,'Tab-reporting_baseline'!D$1,FALSE)</f>
        <v>1969.484504</v>
      </c>
      <c r="E63" s="23">
        <f>VLOOKUP($B63,reporting_base!$A$2:$AK$154,'Tab-reporting_baseline'!E$1,FALSE)</f>
        <v>2089.935504</v>
      </c>
      <c r="F63" s="23">
        <f>VLOOKUP($B63,reporting_base!$A$2:$AK$154,'Tab-reporting_baseline'!F$1,FALSE)</f>
        <v>2550.268654</v>
      </c>
      <c r="G63" s="23">
        <f>VLOOKUP($B63,reporting_base!$A$2:$AK$154,'Tab-reporting_baseline'!G$1,FALSE)</f>
        <v>3715.003733</v>
      </c>
      <c r="H63" s="23">
        <f>VLOOKUP($B63,reporting_base!$A$2:$AK$154,'Tab-reporting_baseline'!H$1,FALSE)</f>
        <v>3736.3745530000001</v>
      </c>
      <c r="I63" s="10"/>
      <c r="J63" s="10"/>
      <c r="K63" s="10"/>
      <c r="L63" s="10"/>
      <c r="M63" s="10"/>
      <c r="N63" s="10"/>
      <c r="O63" s="10"/>
      <c r="P63" s="10"/>
      <c r="Q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</row>
    <row r="64" spans="1:74">
      <c r="A64" s="30" t="s">
        <v>141</v>
      </c>
      <c r="B64" s="10" t="s">
        <v>78</v>
      </c>
      <c r="C64" s="23">
        <f>VLOOKUP($B64,reporting_base!$A$2:$AK$154,'Tab-reporting_baseline'!C$1,FALSE)</f>
        <v>1284.6315030000001</v>
      </c>
      <c r="D64" s="23">
        <f>VLOOKUP($B64,reporting_base!$A$2:$AK$154,'Tab-reporting_baseline'!D$1,FALSE)</f>
        <v>1577.467087</v>
      </c>
      <c r="E64" s="23">
        <f>VLOOKUP($B64,reporting_base!$A$2:$AK$154,'Tab-reporting_baseline'!E$1,FALSE)</f>
        <v>1594.571668</v>
      </c>
      <c r="F64" s="23">
        <f>VLOOKUP($B64,reporting_base!$A$2:$AK$154,'Tab-reporting_baseline'!F$1,FALSE)</f>
        <v>1921.184111</v>
      </c>
      <c r="G64" s="23">
        <f>VLOOKUP($B64,reporting_base!$A$2:$AK$154,'Tab-reporting_baseline'!G$1,FALSE)</f>
        <v>2773.765359</v>
      </c>
      <c r="H64" s="23">
        <f>VLOOKUP($B64,reporting_base!$A$2:$AK$154,'Tab-reporting_baseline'!H$1,FALSE)</f>
        <v>2714.6949249999998</v>
      </c>
      <c r="I64" s="10"/>
      <c r="J64" s="10"/>
      <c r="K64" s="10"/>
      <c r="L64" s="10"/>
      <c r="M64" s="10"/>
      <c r="N64" s="10"/>
      <c r="O64" s="10"/>
      <c r="P64" s="10"/>
      <c r="Q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</row>
    <row r="65" spans="1:74">
      <c r="A65" s="30" t="s">
        <v>142</v>
      </c>
      <c r="B65" s="10" t="s">
        <v>79</v>
      </c>
      <c r="C65" s="23">
        <f>VLOOKUP($B65,reporting_base!$A$2:$AK$154,'Tab-reporting_baseline'!C$1,FALSE)</f>
        <v>11.434626509999999</v>
      </c>
      <c r="D65" s="23">
        <f>VLOOKUP($B65,reporting_base!$A$2:$AK$154,'Tab-reporting_baseline'!D$1,FALSE)</f>
        <v>12.36787805</v>
      </c>
      <c r="E65" s="23">
        <f>VLOOKUP($B65,reporting_base!$A$2:$AK$154,'Tab-reporting_baseline'!E$1,FALSE)</f>
        <v>10.758415919999999</v>
      </c>
      <c r="F65" s="23">
        <f>VLOOKUP($B65,reporting_base!$A$2:$AK$154,'Tab-reporting_baseline'!F$1,FALSE)</f>
        <v>11.96524166</v>
      </c>
      <c r="G65" s="23">
        <f>VLOOKUP($B65,reporting_base!$A$2:$AK$154,'Tab-reporting_baseline'!G$1,FALSE)</f>
        <v>19.540776000000001</v>
      </c>
      <c r="H65" s="23">
        <f>VLOOKUP($B65,reporting_base!$A$2:$AK$154,'Tab-reporting_baseline'!H$1,FALSE)</f>
        <v>25.623974350000001</v>
      </c>
      <c r="I65" s="10"/>
      <c r="J65" s="10"/>
      <c r="K65" s="10"/>
      <c r="L65" s="10"/>
      <c r="M65" s="10"/>
      <c r="N65" s="10"/>
      <c r="O65" s="10"/>
      <c r="P65" s="10"/>
      <c r="Q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</row>
    <row r="66" spans="1:74">
      <c r="A66" s="30" t="s">
        <v>143</v>
      </c>
      <c r="B66" s="10" t="s">
        <v>80</v>
      </c>
      <c r="C66" s="23">
        <f>VLOOKUP($B66,reporting_base!$A$2:$AK$154,'Tab-reporting_baseline'!C$1,FALSE)</f>
        <v>94.407346700000005</v>
      </c>
      <c r="D66" s="23">
        <f>VLOOKUP($B66,reporting_base!$A$2:$AK$154,'Tab-reporting_baseline'!D$1,FALSE)</f>
        <v>113.0194048</v>
      </c>
      <c r="E66" s="23">
        <f>VLOOKUP($B66,reporting_base!$A$2:$AK$154,'Tab-reporting_baseline'!E$1,FALSE)</f>
        <v>106.40294969999999</v>
      </c>
      <c r="F66" s="23">
        <f>VLOOKUP($B66,reporting_base!$A$2:$AK$154,'Tab-reporting_baseline'!F$1,FALSE)</f>
        <v>120.9486962</v>
      </c>
      <c r="G66" s="23">
        <f>VLOOKUP($B66,reporting_base!$A$2:$AK$154,'Tab-reporting_baseline'!G$1,FALSE)</f>
        <v>166.02453310000001</v>
      </c>
      <c r="H66" s="23">
        <f>VLOOKUP($B66,reporting_base!$A$2:$AK$154,'Tab-reporting_baseline'!H$1,FALSE)</f>
        <v>151.00371480000001</v>
      </c>
      <c r="I66" s="10"/>
      <c r="J66" s="10"/>
      <c r="K66" s="10"/>
      <c r="L66" s="10"/>
      <c r="M66" s="10"/>
      <c r="N66" s="10"/>
      <c r="O66" s="10"/>
      <c r="P66" s="10"/>
      <c r="Q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</row>
    <row r="67" spans="1:74">
      <c r="A67" s="30" t="s">
        <v>185</v>
      </c>
      <c r="B67" s="10" t="s">
        <v>81</v>
      </c>
      <c r="C67" s="23">
        <f>VLOOKUP($B67,reporting_base!$A$2:$AK$154,'Tab-reporting_baseline'!C$1,FALSE)</f>
        <v>0.18474214159999999</v>
      </c>
      <c r="D67" s="23">
        <f>VLOOKUP($B67,reporting_base!$A$2:$AK$154,'Tab-reporting_baseline'!D$1,FALSE)</f>
        <v>0.2580639274</v>
      </c>
      <c r="E67" s="23">
        <f>VLOOKUP($B67,reporting_base!$A$2:$AK$154,'Tab-reporting_baseline'!E$1,FALSE)</f>
        <v>0.3039305591</v>
      </c>
      <c r="F67" s="23">
        <f>VLOOKUP($B67,reporting_base!$A$2:$AK$154,'Tab-reporting_baseline'!F$1,FALSE)</f>
        <v>0.41509757000000003</v>
      </c>
      <c r="G67" s="23">
        <f>VLOOKUP($B67,reporting_base!$A$2:$AK$154,'Tab-reporting_baseline'!G$1,FALSE)</f>
        <v>0.62207079480000005</v>
      </c>
      <c r="H67" s="23">
        <f>VLOOKUP($B67,reporting_base!$A$2:$AK$154,'Tab-reporting_baseline'!H$1,FALSE)</f>
        <v>0.57619656149999998</v>
      </c>
      <c r="I67" s="10"/>
      <c r="J67" s="10"/>
      <c r="K67" s="10"/>
      <c r="L67" s="10"/>
      <c r="M67" s="10"/>
      <c r="N67" s="10"/>
      <c r="O67" s="10"/>
      <c r="P67" s="10"/>
      <c r="Q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</row>
    <row r="68" spans="1:74">
      <c r="A68" s="30" t="s">
        <v>140</v>
      </c>
      <c r="B68" s="10" t="s">
        <v>82</v>
      </c>
      <c r="C68" s="23">
        <f>VLOOKUP($B68,reporting_base!$A$2:$AK$154,'Tab-reporting_baseline'!C$1,FALSE)</f>
        <v>219.11242780000001</v>
      </c>
      <c r="D68" s="23">
        <f>VLOOKUP($B68,reporting_base!$A$2:$AK$154,'Tab-reporting_baseline'!D$1,FALSE)</f>
        <v>266.37207000000001</v>
      </c>
      <c r="E68" s="23">
        <f>VLOOKUP($B68,reporting_base!$A$2:$AK$154,'Tab-reporting_baseline'!E$1,FALSE)</f>
        <v>377.89854050000002</v>
      </c>
      <c r="F68" s="23">
        <f>VLOOKUP($B68,reporting_base!$A$2:$AK$154,'Tab-reporting_baseline'!F$1,FALSE)</f>
        <v>495.75550700000002</v>
      </c>
      <c r="G68" s="23">
        <f>VLOOKUP($B68,reporting_base!$A$2:$AK$154,'Tab-reporting_baseline'!G$1,FALSE)</f>
        <v>755.05099380000001</v>
      </c>
      <c r="H68" s="23">
        <f>VLOOKUP($B68,reporting_base!$A$2:$AK$154,'Tab-reporting_baseline'!H$1,FALSE)</f>
        <v>844.47574229999998</v>
      </c>
      <c r="I68" s="10"/>
      <c r="J68" s="10"/>
      <c r="K68" s="10"/>
      <c r="L68" s="10"/>
      <c r="M68" s="10"/>
      <c r="N68" s="10"/>
      <c r="O68" s="10"/>
      <c r="P68" s="10"/>
      <c r="Q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</row>
    <row r="69" spans="1:74">
      <c r="A69" s="31" t="s">
        <v>144</v>
      </c>
      <c r="B69" s="9" t="s">
        <v>236</v>
      </c>
      <c r="C69" s="23">
        <f>VLOOKUP($B69,reporting_base!$A$2:$AK$154,'Tab-reporting_baseline'!C$1,FALSE)</f>
        <v>542</v>
      </c>
      <c r="D69" s="23">
        <f>VLOOKUP($B69,reporting_base!$A$2:$AK$154,'Tab-reporting_baseline'!D$1,FALSE)</f>
        <v>798.84720460000005</v>
      </c>
      <c r="E69" s="23">
        <f>VLOOKUP($B69,reporting_base!$A$2:$AK$154,'Tab-reporting_baseline'!E$1,FALSE)</f>
        <v>617.91111379999995</v>
      </c>
      <c r="F69" s="23">
        <f>VLOOKUP($B69,reporting_base!$A$2:$AK$154,'Tab-reporting_baseline'!F$1,FALSE)</f>
        <v>869.11988220000001</v>
      </c>
      <c r="G69" s="23">
        <f>VLOOKUP($B69,reporting_base!$A$2:$AK$154,'Tab-reporting_baseline'!G$1,FALSE)</f>
        <v>1141.7810480000001</v>
      </c>
      <c r="H69" s="23">
        <f>VLOOKUP($B69,reporting_base!$A$2:$AK$154,'Tab-reporting_baseline'!H$1,FALSE)</f>
        <v>1243.00036</v>
      </c>
      <c r="I69" s="10"/>
      <c r="J69" s="10"/>
      <c r="K69" s="10"/>
      <c r="L69" s="10"/>
      <c r="M69" s="10"/>
      <c r="N69" s="10"/>
      <c r="O69" s="10"/>
      <c r="P69" s="10"/>
      <c r="Q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</row>
    <row r="70" spans="1:74">
      <c r="A70" s="31" t="s">
        <v>145</v>
      </c>
      <c r="B70" s="10" t="s">
        <v>241</v>
      </c>
      <c r="C70" s="23">
        <f>VLOOKUP($B70,reporting_base!$A$2:$AK$154,'Tab-reporting_baseline'!C$1,FALSE)</f>
        <v>774.17298510000001</v>
      </c>
      <c r="D70" s="23">
        <f>VLOOKUP($B70,reporting_base!$A$2:$AK$154,'Tab-reporting_baseline'!D$1,FALSE)</f>
        <v>774.17298510000001</v>
      </c>
      <c r="E70" s="23">
        <f>VLOOKUP($B70,reporting_base!$A$2:$AK$154,'Tab-reporting_baseline'!E$1,FALSE)</f>
        <v>774.17298510000001</v>
      </c>
      <c r="F70" s="23">
        <f>VLOOKUP($B70,reporting_base!$A$2:$AK$154,'Tab-reporting_baseline'!F$1,FALSE)</f>
        <v>774.17298510000001</v>
      </c>
      <c r="G70" s="23">
        <f>VLOOKUP($B70,reporting_base!$A$2:$AK$154,'Tab-reporting_baseline'!G$1,FALSE)</f>
        <v>774.17298510000001</v>
      </c>
      <c r="H70" s="23">
        <f>VLOOKUP($B70,reporting_base!$A$2:$AK$154,'Tab-reporting_baseline'!H$1,FALSE)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</row>
    <row r="71" spans="1:74">
      <c r="A71" s="31" t="s">
        <v>153</v>
      </c>
      <c r="B71" s="9"/>
      <c r="C71" s="36"/>
      <c r="D71" s="36"/>
      <c r="E71" s="36"/>
      <c r="F71" s="36"/>
      <c r="G71" s="36"/>
      <c r="H71" s="36"/>
      <c r="I71" s="10"/>
      <c r="J71" s="10"/>
      <c r="K71" s="10"/>
      <c r="L71" s="10"/>
      <c r="M71" s="10"/>
      <c r="N71" s="10"/>
      <c r="O71" s="10"/>
      <c r="P71" s="10"/>
      <c r="Q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</row>
    <row r="72" spans="1:74">
      <c r="A72" s="21" t="s">
        <v>259</v>
      </c>
      <c r="B72" s="26"/>
      <c r="C72" s="25">
        <f>C63+C69+C70+C71</f>
        <v>2925.9436310999999</v>
      </c>
      <c r="D72" s="25">
        <f t="shared" ref="D72:H72" si="55">D63+D69+D70+D71</f>
        <v>3542.5046937000002</v>
      </c>
      <c r="E72" s="25">
        <f t="shared" si="55"/>
        <v>3482.0196028999999</v>
      </c>
      <c r="F72" s="25">
        <f t="shared" si="55"/>
        <v>4193.5615213000001</v>
      </c>
      <c r="G72" s="25">
        <f t="shared" si="55"/>
        <v>5630.9577661000003</v>
      </c>
      <c r="H72" s="25">
        <f t="shared" si="55"/>
        <v>5753.5478980999997</v>
      </c>
      <c r="I72" s="10"/>
      <c r="J72" s="10"/>
      <c r="K72" s="10"/>
      <c r="L72" s="10"/>
      <c r="M72" s="10"/>
      <c r="N72" s="10"/>
      <c r="O72" s="10"/>
      <c r="P72" s="10"/>
      <c r="Q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</row>
    <row r="73" spans="1:74">
      <c r="A73" s="16" t="s">
        <v>299</v>
      </c>
      <c r="B73" s="10"/>
      <c r="C73" s="25">
        <f>SUM(C64:C66,C69)</f>
        <v>1932.4734762100002</v>
      </c>
      <c r="D73" s="25">
        <f t="shared" ref="D73:H73" si="56">SUM(D64:D66,D69)</f>
        <v>2501.70157445</v>
      </c>
      <c r="E73" s="25">
        <f t="shared" si="56"/>
        <v>2329.6441474200001</v>
      </c>
      <c r="F73" s="25">
        <f t="shared" si="56"/>
        <v>2923.21793106</v>
      </c>
      <c r="G73" s="25">
        <f t="shared" si="56"/>
        <v>4101.1117161000002</v>
      </c>
      <c r="H73" s="25">
        <f t="shared" si="56"/>
        <v>4134.3229741499999</v>
      </c>
      <c r="I73" s="10"/>
      <c r="J73" s="10"/>
      <c r="K73" s="10"/>
      <c r="L73" s="10"/>
      <c r="M73" s="10"/>
      <c r="N73" s="10"/>
      <c r="O73" s="10"/>
      <c r="P73" s="10"/>
      <c r="Q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</row>
    <row r="74" spans="1: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</row>
    <row r="75" spans="1:74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</row>
    <row r="76" spans="1:74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</row>
    <row r="77" spans="1:74">
      <c r="A77" s="20" t="s">
        <v>265</v>
      </c>
      <c r="B77" s="9" t="s">
        <v>95</v>
      </c>
      <c r="C77" s="23">
        <f>VLOOKUP($B77,reporting_base!$A$2:$AK$154,'Tab-reporting_baseline'!C$1,FALSE)</f>
        <v>6789.3232939999998</v>
      </c>
      <c r="D77" s="23">
        <f>VLOOKUP($B77,reporting_base!$A$2:$AK$154,'Tab-reporting_baseline'!D$1,FALSE)</f>
        <v>8278.5446690000008</v>
      </c>
      <c r="E77" s="23">
        <f>VLOOKUP($B77,reporting_base!$A$2:$AK$154,'Tab-reporting_baseline'!E$1,FALSE)</f>
        <v>11747.61052</v>
      </c>
      <c r="F77" s="23">
        <f>VLOOKUP($B77,reporting_base!$A$2:$AK$154,'Tab-reporting_baseline'!F$1,FALSE)</f>
        <v>14976.547629999999</v>
      </c>
      <c r="G77" s="23">
        <f>VLOOKUP($B77,reporting_base!$A$2:$AK$154,'Tab-reporting_baseline'!G$1,FALSE)</f>
        <v>21591.999070000002</v>
      </c>
      <c r="H77" s="23">
        <f>VLOOKUP($B77,reporting_base!$A$2:$AK$154,'Tab-reporting_baseline'!H$1,FALSE)</f>
        <v>27538.100119999999</v>
      </c>
      <c r="I77" s="10"/>
      <c r="J77" s="10"/>
      <c r="K77" s="10"/>
      <c r="L77" s="10"/>
      <c r="M77" s="10"/>
      <c r="N77" s="10"/>
      <c r="O77" s="10"/>
      <c r="P77" s="10"/>
      <c r="Q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</row>
    <row r="78" spans="1:74">
      <c r="A78" s="16" t="s">
        <v>257</v>
      </c>
      <c r="B78" s="9" t="s">
        <v>273</v>
      </c>
      <c r="C78" s="23">
        <f>VLOOKUP($B78,reporting_base!$A$2:$AK$154,'Tab-reporting_baseline'!C$1,FALSE)</f>
        <v>2540</v>
      </c>
      <c r="D78" s="23">
        <f>VLOOKUP($B78,reporting_base!$A$2:$AK$154,'Tab-reporting_baseline'!D$1,FALSE)</f>
        <v>3055.0267309999999</v>
      </c>
      <c r="E78" s="23">
        <f>VLOOKUP($B78,reporting_base!$A$2:$AK$154,'Tab-reporting_baseline'!E$1,FALSE)</f>
        <v>4459.882071</v>
      </c>
      <c r="F78" s="23">
        <f>VLOOKUP($B78,reporting_base!$A$2:$AK$154,'Tab-reporting_baseline'!F$1,FALSE)</f>
        <v>5669.3218820000002</v>
      </c>
      <c r="G78" s="23">
        <f>VLOOKUP($B78,reporting_base!$A$2:$AK$154,'Tab-reporting_baseline'!G$1,FALSE)</f>
        <v>8323.1371629999994</v>
      </c>
      <c r="H78" s="23">
        <f>VLOOKUP($B78,reporting_base!$A$2:$AK$154,'Tab-reporting_baseline'!H$1,FALSE)</f>
        <v>10341.987010000001</v>
      </c>
      <c r="I78" s="10"/>
      <c r="J78" s="10"/>
      <c r="K78" s="10"/>
      <c r="L78" s="10"/>
      <c r="M78" s="10"/>
      <c r="N78" s="10"/>
      <c r="O78" s="10"/>
      <c r="P78" s="10"/>
      <c r="Q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</row>
    <row r="79" spans="1:74">
      <c r="A79" s="21" t="s">
        <v>284</v>
      </c>
      <c r="B79" s="21"/>
      <c r="C79" s="25">
        <f>C77+C78</f>
        <v>9329.3232939999998</v>
      </c>
      <c r="D79" s="25">
        <f t="shared" ref="D79:H79" si="57">D77+D78</f>
        <v>11333.571400000001</v>
      </c>
      <c r="E79" s="25">
        <f t="shared" si="57"/>
        <v>16207.492591</v>
      </c>
      <c r="F79" s="25">
        <f t="shared" si="57"/>
        <v>20645.869511999997</v>
      </c>
      <c r="G79" s="25">
        <f t="shared" si="57"/>
        <v>29915.136233000001</v>
      </c>
      <c r="H79" s="25">
        <f t="shared" si="57"/>
        <v>37880.08713</v>
      </c>
      <c r="I79" s="10"/>
      <c r="J79" s="10"/>
      <c r="K79" s="10"/>
      <c r="L79" s="10"/>
      <c r="M79" s="10"/>
      <c r="N79" s="10"/>
      <c r="O79" s="10"/>
      <c r="P79" s="10"/>
      <c r="Q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</row>
    <row r="80" spans="1:74">
      <c r="A80" s="16" t="s">
        <v>258</v>
      </c>
      <c r="B80" s="10" t="s">
        <v>233</v>
      </c>
      <c r="C80" s="23">
        <f>VLOOKUP($B80,reporting_base!$A$2:$AK$154,'Tab-reporting_baseline'!C$1,FALSE)</f>
        <v>9113.3232939999998</v>
      </c>
      <c r="D80" s="23">
        <f>VLOOKUP($B80,reporting_base!$A$2:$AK$154,'Tab-reporting_baseline'!D$1,FALSE)</f>
        <v>11068.17222</v>
      </c>
      <c r="E80" s="23">
        <f>VLOOKUP($B80,reporting_base!$A$2:$AK$154,'Tab-reporting_baseline'!E$1,FALSE)</f>
        <v>15898.145920000001</v>
      </c>
      <c r="F80" s="23">
        <f>VLOOKUP($B80,reporting_base!$A$2:$AK$154,'Tab-reporting_baseline'!F$1,FALSE)</f>
        <v>20257.376509999998</v>
      </c>
      <c r="G80" s="23">
        <f>VLOOKUP($B80,reporting_base!$A$2:$AK$154,'Tab-reporting_baseline'!G$1,FALSE)</f>
        <v>29323.858100000001</v>
      </c>
      <c r="H80" s="23">
        <f>VLOOKUP($B80,reporting_base!$A$2:$AK$154,'Tab-reporting_baseline'!H$1,FALSE)</f>
        <v>37037.981469999999</v>
      </c>
      <c r="I80" s="10"/>
      <c r="J80" s="10"/>
      <c r="K80" s="10"/>
      <c r="L80" s="10"/>
      <c r="M80" s="10"/>
      <c r="N80" s="10"/>
      <c r="O80" s="10"/>
      <c r="P80" s="10"/>
      <c r="Q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</row>
    <row r="81" spans="1:74">
      <c r="A81" s="30" t="s">
        <v>141</v>
      </c>
      <c r="B81" s="10" t="s">
        <v>83</v>
      </c>
      <c r="C81" s="23">
        <f>VLOOKUP($B81,reporting_base!$A$2:$AK$154,'Tab-reporting_baseline'!C$1,FALSE)</f>
        <v>839.61827530000005</v>
      </c>
      <c r="D81" s="23">
        <f>VLOOKUP($B81,reporting_base!$A$2:$AK$154,'Tab-reporting_baseline'!D$1,FALSE)</f>
        <v>1058.9805449999999</v>
      </c>
      <c r="E81" s="23">
        <f>VLOOKUP($B81,reporting_base!$A$2:$AK$154,'Tab-reporting_baseline'!E$1,FALSE)</f>
        <v>1243.1598509999999</v>
      </c>
      <c r="F81" s="23">
        <f>VLOOKUP($B81,reporting_base!$A$2:$AK$154,'Tab-reporting_baseline'!F$1,FALSE)</f>
        <v>1529.0883409999999</v>
      </c>
      <c r="G81" s="23">
        <f>VLOOKUP($B81,reporting_base!$A$2:$AK$154,'Tab-reporting_baseline'!G$1,FALSE)</f>
        <v>2343.666256</v>
      </c>
      <c r="H81" s="23">
        <f>VLOOKUP($B81,reporting_base!$A$2:$AK$154,'Tab-reporting_baseline'!H$1,FALSE)</f>
        <v>3334.3899940000001</v>
      </c>
      <c r="I81" s="10"/>
      <c r="J81" s="10"/>
      <c r="K81" s="10"/>
      <c r="L81" s="10"/>
      <c r="M81" s="10"/>
      <c r="N81" s="10"/>
      <c r="O81" s="10"/>
      <c r="P81" s="10"/>
      <c r="Q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</row>
    <row r="82" spans="1:74">
      <c r="A82" s="30" t="s">
        <v>142</v>
      </c>
      <c r="B82" s="10" t="s">
        <v>84</v>
      </c>
      <c r="C82" s="23">
        <f>VLOOKUP($B82,reporting_base!$A$2:$AK$154,'Tab-reporting_baseline'!C$1,FALSE)</f>
        <v>0.51615093410000001</v>
      </c>
      <c r="D82" s="23">
        <f>VLOOKUP($B82,reporting_base!$A$2:$AK$154,'Tab-reporting_baseline'!D$1,FALSE)</f>
        <v>0.74670449090000002</v>
      </c>
      <c r="E82" s="23">
        <f>VLOOKUP($B82,reporting_base!$A$2:$AK$154,'Tab-reporting_baseline'!E$1,FALSE)</f>
        <v>1.065127111</v>
      </c>
      <c r="F82" s="23">
        <f>VLOOKUP($B82,reporting_base!$A$2:$AK$154,'Tab-reporting_baseline'!F$1,FALSE)</f>
        <v>1.579546058</v>
      </c>
      <c r="G82" s="23">
        <f>VLOOKUP($B82,reporting_base!$A$2:$AK$154,'Tab-reporting_baseline'!G$1,FALSE)</f>
        <v>2.6954889369999999</v>
      </c>
      <c r="H82" s="23">
        <f>VLOOKUP($B82,reporting_base!$A$2:$AK$154,'Tab-reporting_baseline'!H$1,FALSE)</f>
        <v>4.1881429749999999</v>
      </c>
      <c r="I82" s="10"/>
      <c r="J82" s="10"/>
      <c r="K82" s="10"/>
      <c r="L82" s="10"/>
      <c r="M82" s="10"/>
      <c r="N82" s="10"/>
      <c r="O82" s="10"/>
      <c r="P82" s="10"/>
      <c r="Q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</row>
    <row r="83" spans="1:74">
      <c r="A83" s="30" t="s">
        <v>143</v>
      </c>
      <c r="B83" s="10" t="s">
        <v>85</v>
      </c>
      <c r="C83" s="23">
        <f>VLOOKUP($B83,reporting_base!$A$2:$AK$154,'Tab-reporting_baseline'!C$1,FALSE)</f>
        <v>169.77642950000001</v>
      </c>
      <c r="D83" s="23">
        <f>VLOOKUP($B83,reporting_base!$A$2:$AK$154,'Tab-reporting_baseline'!D$1,FALSE)</f>
        <v>214.6890654</v>
      </c>
      <c r="E83" s="23">
        <f>VLOOKUP($B83,reporting_base!$A$2:$AK$154,'Tab-reporting_baseline'!E$1,FALSE)</f>
        <v>248.3256465</v>
      </c>
      <c r="F83" s="23">
        <f>VLOOKUP($B83,reporting_base!$A$2:$AK$154,'Tab-reporting_baseline'!F$1,FALSE)</f>
        <v>291.08141749999999</v>
      </c>
      <c r="G83" s="23">
        <f>VLOOKUP($B83,reporting_base!$A$2:$AK$154,'Tab-reporting_baseline'!G$1,FALSE)</f>
        <v>442.65424960000001</v>
      </c>
      <c r="H83" s="23">
        <f>VLOOKUP($B83,reporting_base!$A$2:$AK$154,'Tab-reporting_baseline'!H$1,FALSE)</f>
        <v>615.15263779999998</v>
      </c>
      <c r="I83" s="10"/>
      <c r="J83" s="10"/>
      <c r="K83" s="10"/>
      <c r="L83" s="10"/>
      <c r="M83" s="10"/>
      <c r="N83" s="10"/>
      <c r="O83" s="10"/>
      <c r="P83" s="10"/>
      <c r="Q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</row>
    <row r="84" spans="1:74">
      <c r="A84" s="30" t="s">
        <v>185</v>
      </c>
      <c r="B84" s="10" t="s">
        <v>86</v>
      </c>
      <c r="C84" s="23">
        <f>VLOOKUP($B84,reporting_base!$A$2:$AK$154,'Tab-reporting_baseline'!C$1,FALSE)</f>
        <v>4665.9336910000002</v>
      </c>
      <c r="D84" s="23">
        <f>VLOOKUP($B84,reporting_base!$A$2:$AK$154,'Tab-reporting_baseline'!D$1,FALSE)</f>
        <v>5611.7925720000003</v>
      </c>
      <c r="E84" s="23">
        <f>VLOOKUP($B84,reporting_base!$A$2:$AK$154,'Tab-reporting_baseline'!E$1,FALSE)</f>
        <v>8191.9073150000004</v>
      </c>
      <c r="F84" s="23">
        <f>VLOOKUP($B84,reporting_base!$A$2:$AK$154,'Tab-reporting_baseline'!F$1,FALSE)</f>
        <v>10413.069530000001</v>
      </c>
      <c r="G84" s="23">
        <f>VLOOKUP($B84,reporting_base!$A$2:$AK$154,'Tab-reporting_baseline'!G$1,FALSE)</f>
        <v>15287.330840000001</v>
      </c>
      <c r="H84" s="23">
        <f>VLOOKUP($B84,reporting_base!$A$2:$AK$154,'Tab-reporting_baseline'!H$1,FALSE)</f>
        <v>18995.344420000001</v>
      </c>
      <c r="I84" s="10"/>
      <c r="J84" s="10"/>
      <c r="K84" s="10"/>
      <c r="L84" s="10"/>
      <c r="M84" s="10"/>
      <c r="N84" s="10"/>
      <c r="O84" s="10"/>
      <c r="P84" s="10"/>
      <c r="Q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</row>
    <row r="85" spans="1:74">
      <c r="A85" s="30" t="s">
        <v>140</v>
      </c>
      <c r="B85" s="10" t="s">
        <v>87</v>
      </c>
      <c r="C85" s="23">
        <f>VLOOKUP($B85,reporting_base!$A$2:$AK$154,'Tab-reporting_baseline'!C$1,FALSE)</f>
        <v>3437.478748</v>
      </c>
      <c r="D85" s="23">
        <f>VLOOKUP($B85,reporting_base!$A$2:$AK$154,'Tab-reporting_baseline'!D$1,FALSE)</f>
        <v>4181.9633309999999</v>
      </c>
      <c r="E85" s="23">
        <f>VLOOKUP($B85,reporting_base!$A$2:$AK$154,'Tab-reporting_baseline'!E$1,FALSE)</f>
        <v>6213.6879829999998</v>
      </c>
      <c r="F85" s="23">
        <f>VLOOKUP($B85,reporting_base!$A$2:$AK$154,'Tab-reporting_baseline'!F$1,FALSE)</f>
        <v>8022.5576769999998</v>
      </c>
      <c r="G85" s="23">
        <f>VLOOKUP($B85,reporting_base!$A$2:$AK$154,'Tab-reporting_baseline'!G$1,FALSE)</f>
        <v>11247.511259999999</v>
      </c>
      <c r="H85" s="23">
        <f>VLOOKUP($B85,reporting_base!$A$2:$AK$154,'Tab-reporting_baseline'!H$1,FALSE)</f>
        <v>14088.906279999999</v>
      </c>
      <c r="I85" s="10"/>
      <c r="J85" s="10"/>
      <c r="K85" s="10"/>
      <c r="L85" s="10"/>
      <c r="M85" s="10"/>
      <c r="N85" s="10"/>
      <c r="O85" s="10"/>
      <c r="P85" s="10"/>
      <c r="Q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</row>
    <row r="86" spans="1:74">
      <c r="A86" s="31" t="s">
        <v>144</v>
      </c>
      <c r="B86" s="9" t="s">
        <v>237</v>
      </c>
      <c r="C86" s="23">
        <f>VLOOKUP($B86,reporting_base!$A$2:$AK$154,'Tab-reporting_baseline'!C$1,FALSE)</f>
        <v>216</v>
      </c>
      <c r="D86" s="23">
        <f>VLOOKUP($B86,reporting_base!$A$2:$AK$154,'Tab-reporting_baseline'!D$1,FALSE)</f>
        <v>265.3991833</v>
      </c>
      <c r="E86" s="23">
        <f>VLOOKUP($B86,reporting_base!$A$2:$AK$154,'Tab-reporting_baseline'!E$1,FALSE)</f>
        <v>309.34666870000001</v>
      </c>
      <c r="F86" s="23">
        <f>VLOOKUP($B86,reporting_base!$A$2:$AK$154,'Tab-reporting_baseline'!F$1,FALSE)</f>
        <v>388.49300599999998</v>
      </c>
      <c r="G86" s="23">
        <f>VLOOKUP($B86,reporting_base!$A$2:$AK$154,'Tab-reporting_baseline'!G$1,FALSE)</f>
        <v>591.27813839999999</v>
      </c>
      <c r="H86" s="23">
        <f>VLOOKUP($B86,reporting_base!$A$2:$AK$154,'Tab-reporting_baseline'!H$1,FALSE)</f>
        <v>842.10565550000001</v>
      </c>
      <c r="I86" s="10"/>
      <c r="J86" s="10"/>
      <c r="K86" s="10"/>
      <c r="L86" s="10"/>
      <c r="M86" s="10"/>
      <c r="N86" s="10"/>
      <c r="O86" s="10"/>
      <c r="P86" s="10"/>
      <c r="Q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</row>
    <row r="87" spans="1:74">
      <c r="A87" s="31" t="s">
        <v>145</v>
      </c>
      <c r="B87" s="10" t="s">
        <v>274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</row>
    <row r="88" spans="1:74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</row>
    <row r="89" spans="1:74">
      <c r="A89" s="21" t="s">
        <v>259</v>
      </c>
      <c r="B89" s="26"/>
      <c r="C89" s="25">
        <f>C80+C86+C87+C88</f>
        <v>9329.3232939999998</v>
      </c>
      <c r="D89" s="25">
        <f t="shared" ref="D89:H89" si="58">D80+D86+D87+D88</f>
        <v>11333.5714033</v>
      </c>
      <c r="E89" s="25">
        <f t="shared" si="58"/>
        <v>16207.492588700001</v>
      </c>
      <c r="F89" s="25">
        <f t="shared" si="58"/>
        <v>20645.869515999999</v>
      </c>
      <c r="G89" s="25">
        <f t="shared" si="58"/>
        <v>29915.136238400002</v>
      </c>
      <c r="H89" s="25">
        <f t="shared" si="58"/>
        <v>37880.087125500002</v>
      </c>
      <c r="I89" s="10"/>
      <c r="J89" s="10"/>
      <c r="K89" s="10"/>
      <c r="L89" s="10"/>
      <c r="M89" s="10"/>
      <c r="N89" s="10"/>
      <c r="O89" s="10"/>
      <c r="P89" s="10"/>
      <c r="Q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</row>
    <row r="90" spans="1:74">
      <c r="A90" s="16" t="s">
        <v>299</v>
      </c>
      <c r="B90" s="10"/>
      <c r="C90" s="25">
        <f>SUM(C81:C83,C86)</f>
        <v>1225.9108557341001</v>
      </c>
      <c r="D90" s="25">
        <f t="shared" ref="D90:H90" si="59">SUM(D81:D83,D86)</f>
        <v>1539.8154981908997</v>
      </c>
      <c r="E90" s="25">
        <f t="shared" si="59"/>
        <v>1801.8972933109999</v>
      </c>
      <c r="F90" s="25">
        <f t="shared" si="59"/>
        <v>2210.2423105580001</v>
      </c>
      <c r="G90" s="25">
        <f t="shared" si="59"/>
        <v>3380.2941329370001</v>
      </c>
      <c r="H90" s="25">
        <f t="shared" si="59"/>
        <v>4795.8364302749997</v>
      </c>
      <c r="I90" s="10"/>
      <c r="J90" s="10"/>
      <c r="K90" s="10"/>
      <c r="L90" s="10"/>
      <c r="M90" s="10"/>
      <c r="N90" s="10"/>
      <c r="O90" s="10"/>
      <c r="P90" s="10"/>
      <c r="Q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</row>
    <row r="91" spans="1:7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</row>
    <row r="92" spans="1:74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</row>
    <row r="93" spans="1:74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</row>
    <row r="94" spans="1:74">
      <c r="A94" s="20" t="s">
        <v>265</v>
      </c>
      <c r="B94" s="9" t="s">
        <v>96</v>
      </c>
      <c r="C94" s="23">
        <f>VLOOKUP($B94,reporting_base!$A$2:$AK$154,'Tab-reporting_baseline'!C$1,FALSE)</f>
        <v>1372.7213240000001</v>
      </c>
      <c r="D94" s="23">
        <f>VLOOKUP($B94,reporting_base!$A$2:$AK$154,'Tab-reporting_baseline'!D$1,FALSE)</f>
        <v>1702.9332979999999</v>
      </c>
      <c r="E94" s="23">
        <f>VLOOKUP($B94,reporting_base!$A$2:$AK$154,'Tab-reporting_baseline'!E$1,FALSE)</f>
        <v>2566.936256</v>
      </c>
      <c r="F94" s="23">
        <f>VLOOKUP($B94,reporting_base!$A$2:$AK$154,'Tab-reporting_baseline'!F$1,FALSE)</f>
        <v>3440.003557</v>
      </c>
      <c r="G94" s="23">
        <f>VLOOKUP($B94,reporting_base!$A$2:$AK$154,'Tab-reporting_baseline'!G$1,FALSE)</f>
        <v>4855.8468039999998</v>
      </c>
      <c r="H94" s="23">
        <f>VLOOKUP($B94,reporting_base!$A$2:$AK$154,'Tab-reporting_baseline'!H$1,FALSE)</f>
        <v>6375.3056999999999</v>
      </c>
      <c r="I94" s="10"/>
      <c r="J94" s="10"/>
      <c r="K94" s="10"/>
      <c r="L94" s="10"/>
      <c r="M94" s="10"/>
      <c r="N94" s="10"/>
      <c r="O94" s="10"/>
      <c r="P94" s="10"/>
      <c r="Q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</row>
    <row r="95" spans="1:74">
      <c r="A95" s="16" t="s">
        <v>257</v>
      </c>
      <c r="B95" s="9" t="s">
        <v>275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</row>
    <row r="96" spans="1:74">
      <c r="A96" s="21" t="s">
        <v>284</v>
      </c>
      <c r="B96" s="21"/>
      <c r="C96" s="25">
        <f>C94+C95</f>
        <v>1372.7213240000001</v>
      </c>
      <c r="D96" s="25">
        <f t="shared" ref="D96:H96" si="60">D94+D95</f>
        <v>1702.9332979999999</v>
      </c>
      <c r="E96" s="25">
        <f t="shared" si="60"/>
        <v>2566.936256</v>
      </c>
      <c r="F96" s="25">
        <f t="shared" si="60"/>
        <v>3440.003557</v>
      </c>
      <c r="G96" s="25">
        <f t="shared" si="60"/>
        <v>4855.8468039999998</v>
      </c>
      <c r="H96" s="25">
        <f t="shared" si="60"/>
        <v>6375.3056999999999</v>
      </c>
      <c r="I96" s="10"/>
      <c r="J96" s="10"/>
      <c r="K96" s="10"/>
      <c r="L96" s="10"/>
      <c r="M96" s="10"/>
      <c r="N96" s="10"/>
      <c r="O96" s="10"/>
      <c r="P96" s="10"/>
      <c r="Q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</row>
    <row r="97" spans="1:74">
      <c r="A97" s="16" t="s">
        <v>258</v>
      </c>
      <c r="B97" s="10" t="s">
        <v>234</v>
      </c>
      <c r="C97" s="23">
        <f>VLOOKUP($B97,reporting_base!$A$2:$AK$154,'Tab-reporting_baseline'!C$1,FALSE)</f>
        <v>933.32132420000005</v>
      </c>
      <c r="D97" s="23">
        <f>VLOOKUP($B97,reporting_base!$A$2:$AK$154,'Tab-reporting_baseline'!D$1,FALSE)</f>
        <v>1110.2687780000001</v>
      </c>
      <c r="E97" s="23">
        <f>VLOOKUP($B97,reporting_base!$A$2:$AK$154,'Tab-reporting_baseline'!E$1,FALSE)</f>
        <v>1698.1093539999999</v>
      </c>
      <c r="F97" s="23">
        <f>VLOOKUP($B97,reporting_base!$A$2:$AK$154,'Tab-reporting_baseline'!F$1,FALSE)</f>
        <v>2345.064738</v>
      </c>
      <c r="G97" s="23">
        <f>VLOOKUP($B97,reporting_base!$A$2:$AK$154,'Tab-reporting_baseline'!G$1,FALSE)</f>
        <v>3316.0502029999998</v>
      </c>
      <c r="H97" s="23">
        <f>VLOOKUP($B97,reporting_base!$A$2:$AK$154,'Tab-reporting_baseline'!H$1,FALSE)</f>
        <v>4300.9596000000001</v>
      </c>
      <c r="I97" s="10"/>
      <c r="J97" s="10"/>
      <c r="K97" s="10"/>
      <c r="L97" s="10"/>
      <c r="M97" s="10"/>
      <c r="N97" s="10"/>
      <c r="O97" s="10"/>
      <c r="P97" s="10"/>
      <c r="Q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</row>
    <row r="98" spans="1:74">
      <c r="A98" s="30" t="s">
        <v>141</v>
      </c>
      <c r="B98" s="10" t="s">
        <v>88</v>
      </c>
      <c r="C98" s="23">
        <f>VLOOKUP($B98,reporting_base!$A$2:$AK$154,'Tab-reporting_baseline'!C$1,FALSE)</f>
        <v>515.30656799999997</v>
      </c>
      <c r="D98" s="23">
        <f>VLOOKUP($B98,reporting_base!$A$2:$AK$154,'Tab-reporting_baseline'!D$1,FALSE)</f>
        <v>618.27631989999998</v>
      </c>
      <c r="E98" s="23">
        <f>VLOOKUP($B98,reporting_base!$A$2:$AK$154,'Tab-reporting_baseline'!E$1,FALSE)</f>
        <v>949.62837809999996</v>
      </c>
      <c r="F98" s="23">
        <f>VLOOKUP($B98,reporting_base!$A$2:$AK$154,'Tab-reporting_baseline'!F$1,FALSE)</f>
        <v>1325.904528</v>
      </c>
      <c r="G98" s="23">
        <f>VLOOKUP($B98,reporting_base!$A$2:$AK$154,'Tab-reporting_baseline'!G$1,FALSE)</f>
        <v>1882.2010419999999</v>
      </c>
      <c r="H98" s="23">
        <f>VLOOKUP($B98,reporting_base!$A$2:$AK$154,'Tab-reporting_baseline'!H$1,FALSE)</f>
        <v>2470.4373430000001</v>
      </c>
      <c r="I98" s="10"/>
      <c r="J98" s="10"/>
      <c r="K98" s="10"/>
      <c r="L98" s="10"/>
      <c r="M98" s="10"/>
      <c r="N98" s="10"/>
      <c r="O98" s="10"/>
      <c r="P98" s="10"/>
      <c r="Q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</row>
    <row r="99" spans="1:74">
      <c r="A99" s="30" t="s">
        <v>142</v>
      </c>
      <c r="B99" s="10" t="s">
        <v>89</v>
      </c>
      <c r="C99" s="23">
        <f>VLOOKUP($B99,reporting_base!$A$2:$AK$154,'Tab-reporting_baseline'!C$1,FALSE)</f>
        <v>25.534731010000002</v>
      </c>
      <c r="D99" s="23">
        <f>VLOOKUP($B99,reporting_base!$A$2:$AK$154,'Tab-reporting_baseline'!D$1,FALSE)</f>
        <v>34.493311679999998</v>
      </c>
      <c r="E99" s="23">
        <f>VLOOKUP($B99,reporting_base!$A$2:$AK$154,'Tab-reporting_baseline'!E$1,FALSE)</f>
        <v>62.850389409999998</v>
      </c>
      <c r="F99" s="23">
        <f>VLOOKUP($B99,reporting_base!$A$2:$AK$154,'Tab-reporting_baseline'!F$1,FALSE)</f>
        <v>105.3206254</v>
      </c>
      <c r="G99" s="23">
        <f>VLOOKUP($B99,reporting_base!$A$2:$AK$154,'Tab-reporting_baseline'!G$1,FALSE)</f>
        <v>163.0094459</v>
      </c>
      <c r="H99" s="23">
        <f>VLOOKUP($B99,reporting_base!$A$2:$AK$154,'Tab-reporting_baseline'!H$1,FALSE)</f>
        <v>229.4711685</v>
      </c>
      <c r="I99" s="10"/>
      <c r="J99" s="10"/>
      <c r="K99" s="10"/>
      <c r="L99" s="10"/>
      <c r="M99" s="10"/>
      <c r="N99" s="10"/>
      <c r="O99" s="10"/>
      <c r="P99" s="10"/>
      <c r="Q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</row>
    <row r="100" spans="1:74">
      <c r="A100" s="30" t="s">
        <v>143</v>
      </c>
      <c r="B100" s="10" t="s">
        <v>90</v>
      </c>
      <c r="C100" s="23">
        <f>VLOOKUP($B100,reporting_base!$A$2:$AK$154,'Tab-reporting_baseline'!C$1,FALSE)</f>
        <v>345.65947560000001</v>
      </c>
      <c r="D100" s="23">
        <f>VLOOKUP($B100,reporting_base!$A$2:$AK$154,'Tab-reporting_baseline'!D$1,FALSE)</f>
        <v>413.2229658</v>
      </c>
      <c r="E100" s="23">
        <f>VLOOKUP($B100,reporting_base!$A$2:$AK$154,'Tab-reporting_baseline'!E$1,FALSE)</f>
        <v>621.80499280000004</v>
      </c>
      <c r="F100" s="23">
        <f>VLOOKUP($B100,reporting_base!$A$2:$AK$154,'Tab-reporting_baseline'!F$1,FALSE)</f>
        <v>838.97312280000006</v>
      </c>
      <c r="G100" s="23">
        <f>VLOOKUP($B100,reporting_base!$A$2:$AK$154,'Tab-reporting_baseline'!G$1,FALSE)</f>
        <v>1169.393073</v>
      </c>
      <c r="H100" s="23">
        <f>VLOOKUP($B100,reporting_base!$A$2:$AK$154,'Tab-reporting_baseline'!H$1,FALSE)</f>
        <v>1486.2893939999999</v>
      </c>
      <c r="I100" s="10"/>
      <c r="J100" s="10"/>
      <c r="K100" s="10"/>
      <c r="L100" s="10"/>
      <c r="M100" s="10"/>
      <c r="N100" s="10"/>
      <c r="O100" s="10"/>
      <c r="P100" s="10"/>
      <c r="Q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</row>
    <row r="101" spans="1:74">
      <c r="A101" s="30" t="s">
        <v>185</v>
      </c>
      <c r="B101" s="10" t="s">
        <v>91</v>
      </c>
      <c r="C101" s="23">
        <f>VLOOKUP($B101,reporting_base!$A$2:$AK$154,'Tab-reporting_baseline'!C$1,FALSE)</f>
        <v>46.82054961</v>
      </c>
      <c r="D101" s="23">
        <f>VLOOKUP($B101,reporting_base!$A$2:$AK$154,'Tab-reporting_baseline'!D$1,FALSE)</f>
        <v>44.276180930000002</v>
      </c>
      <c r="E101" s="23">
        <f>VLOOKUP($B101,reporting_base!$A$2:$AK$154,'Tab-reporting_baseline'!E$1,FALSE)</f>
        <v>63.82559363</v>
      </c>
      <c r="F101" s="23">
        <f>VLOOKUP($B101,reporting_base!$A$2:$AK$154,'Tab-reporting_baseline'!F$1,FALSE)</f>
        <v>74.866461999999999</v>
      </c>
      <c r="G101" s="23">
        <f>VLOOKUP($B101,reporting_base!$A$2:$AK$154,'Tab-reporting_baseline'!G$1,FALSE)</f>
        <v>101.44664179999999</v>
      </c>
      <c r="H101" s="23">
        <f>VLOOKUP($B101,reporting_base!$A$2:$AK$154,'Tab-reporting_baseline'!H$1,FALSE)</f>
        <v>114.7616941</v>
      </c>
      <c r="I101" s="10"/>
      <c r="J101" s="10"/>
      <c r="K101" s="10"/>
      <c r="L101" s="10"/>
      <c r="M101" s="10"/>
      <c r="N101" s="10"/>
      <c r="O101" s="10"/>
      <c r="P101" s="10"/>
      <c r="Q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</row>
    <row r="102" spans="1:74">
      <c r="A102" s="30" t="s">
        <v>140</v>
      </c>
      <c r="B102" s="10" t="s">
        <v>276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10"/>
      <c r="J102" s="10"/>
      <c r="K102" s="10"/>
      <c r="L102" s="10"/>
      <c r="M102" s="10"/>
      <c r="N102" s="10"/>
      <c r="O102" s="10"/>
      <c r="P102" s="10"/>
      <c r="Q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</row>
    <row r="103" spans="1:74">
      <c r="A103" s="31" t="s">
        <v>144</v>
      </c>
      <c r="B103" s="9" t="s">
        <v>238</v>
      </c>
      <c r="C103" s="23">
        <f>VLOOKUP($B103,reporting_base!$A$2:$AK$154,'Tab-reporting_baseline'!C$1,FALSE)</f>
        <v>396.4</v>
      </c>
      <c r="D103" s="23">
        <f>VLOOKUP($B103,reporting_base!$A$2:$AK$154,'Tab-reporting_baseline'!D$1,FALSE)</f>
        <v>543.19078679999996</v>
      </c>
      <c r="E103" s="23">
        <f>VLOOKUP($B103,reporting_base!$A$2:$AK$154,'Tab-reporting_baseline'!E$1,FALSE)</f>
        <v>805.05745090000005</v>
      </c>
      <c r="F103" s="23">
        <f>VLOOKUP($B103,reporting_base!$A$2:$AK$154,'Tab-reporting_baseline'!F$1,FALSE)</f>
        <v>1012.171639</v>
      </c>
      <c r="G103" s="23">
        <f>VLOOKUP($B103,reporting_base!$A$2:$AK$154,'Tab-reporting_baseline'!G$1,FALSE)</f>
        <v>1399.1668790000001</v>
      </c>
      <c r="H103" s="23">
        <f>VLOOKUP($B103,reporting_base!$A$2:$AK$154,'Tab-reporting_baseline'!H$1,FALSE)</f>
        <v>1862.780205</v>
      </c>
      <c r="I103" s="10"/>
      <c r="J103" s="10"/>
      <c r="K103" s="10"/>
      <c r="L103" s="10"/>
      <c r="M103" s="10"/>
      <c r="N103" s="10"/>
      <c r="O103" s="10"/>
      <c r="P103" s="10"/>
      <c r="Q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</row>
    <row r="104" spans="1:74">
      <c r="A104" s="31" t="s">
        <v>145</v>
      </c>
      <c r="B104" s="10" t="s">
        <v>242</v>
      </c>
      <c r="C104" s="23">
        <f>VLOOKUP($B104,reporting_base!$A$2:$AK$154,'Tab-reporting_baseline'!C$1,FALSE)</f>
        <v>43</v>
      </c>
      <c r="D104" s="23">
        <f>VLOOKUP($B104,reporting_base!$A$2:$AK$154,'Tab-reporting_baseline'!D$1,FALSE)</f>
        <v>49.473733279999998</v>
      </c>
      <c r="E104" s="23">
        <f>VLOOKUP($B104,reporting_base!$A$2:$AK$154,'Tab-reporting_baseline'!E$1,FALSE)</f>
        <v>63.769451750000002</v>
      </c>
      <c r="F104" s="23">
        <f>VLOOKUP($B104,reporting_base!$A$2:$AK$154,'Tab-reporting_baseline'!F$1,FALSE)</f>
        <v>82.76717979</v>
      </c>
      <c r="G104" s="23">
        <f>VLOOKUP($B104,reporting_base!$A$2:$AK$154,'Tab-reporting_baseline'!G$1,FALSE)</f>
        <v>140.62972310000001</v>
      </c>
      <c r="H104" s="23">
        <f>VLOOKUP($B104,reporting_base!$A$2:$AK$154,'Tab-reporting_baseline'!H$1,FALSE)</f>
        <v>211.5658952</v>
      </c>
      <c r="I104" s="10"/>
      <c r="J104" s="10"/>
      <c r="K104" s="10"/>
      <c r="L104" s="10"/>
      <c r="M104" s="10"/>
      <c r="N104" s="10"/>
      <c r="O104" s="10"/>
      <c r="P104" s="10"/>
      <c r="Q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</row>
    <row r="105" spans="1:74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</row>
    <row r="106" spans="1:74">
      <c r="A106" s="21" t="s">
        <v>259</v>
      </c>
      <c r="B106" s="26"/>
      <c r="C106" s="25">
        <f>C97+C103+C104+C105</f>
        <v>1372.7213242</v>
      </c>
      <c r="D106" s="25">
        <f t="shared" ref="D106:H106" si="61">D97+D103+D104+D105</f>
        <v>1702.93329808</v>
      </c>
      <c r="E106" s="25">
        <f t="shared" si="61"/>
        <v>2566.9362566499999</v>
      </c>
      <c r="F106" s="25">
        <f t="shared" si="61"/>
        <v>3440.0035567900004</v>
      </c>
      <c r="G106" s="25">
        <f t="shared" si="61"/>
        <v>4855.8468051</v>
      </c>
      <c r="H106" s="25">
        <f t="shared" si="61"/>
        <v>6375.3057002000005</v>
      </c>
      <c r="I106" s="10"/>
      <c r="J106" s="10"/>
      <c r="K106" s="10"/>
      <c r="L106" s="10"/>
      <c r="M106" s="10"/>
      <c r="N106" s="10"/>
      <c r="O106" s="10"/>
      <c r="P106" s="10"/>
      <c r="Q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</row>
    <row r="107" spans="1:74">
      <c r="A107" s="16" t="s">
        <v>299</v>
      </c>
      <c r="B107" s="10"/>
      <c r="C107" s="25">
        <f>SUM(C98:C100,C103)</f>
        <v>1282.9007746100001</v>
      </c>
      <c r="D107" s="25">
        <f t="shared" ref="D107:H107" si="62">SUM(D98:D100,D103)</f>
        <v>1609.1833841799998</v>
      </c>
      <c r="E107" s="25">
        <f t="shared" si="62"/>
        <v>2439.3412112100004</v>
      </c>
      <c r="F107" s="25">
        <f t="shared" si="62"/>
        <v>3282.3699151999999</v>
      </c>
      <c r="G107" s="25">
        <f t="shared" si="62"/>
        <v>4613.7704399000004</v>
      </c>
      <c r="H107" s="25">
        <f t="shared" si="62"/>
        <v>6048.9781105000002</v>
      </c>
      <c r="I107" s="10"/>
      <c r="J107" s="10"/>
      <c r="K107" s="10"/>
      <c r="L107" s="10"/>
      <c r="M107" s="10"/>
      <c r="N107" s="10"/>
      <c r="O107" s="10"/>
      <c r="P107" s="10"/>
      <c r="Q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</row>
    <row r="108" spans="1:74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</row>
    <row r="109" spans="1:74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</row>
    <row r="110" spans="1:74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</row>
    <row r="111" spans="1:74">
      <c r="A111" s="16" t="s">
        <v>154</v>
      </c>
      <c r="B111" s="9"/>
      <c r="C111" s="23">
        <f t="shared" ref="C111:H120" si="63">C4</f>
        <v>11651.815259999999</v>
      </c>
      <c r="D111" s="23">
        <f t="shared" si="63"/>
        <v>13543.72594</v>
      </c>
      <c r="E111" s="23">
        <f t="shared" si="63"/>
        <v>17923.47423</v>
      </c>
      <c r="F111" s="23">
        <f t="shared" si="63"/>
        <v>21901.44342</v>
      </c>
      <c r="G111" s="23">
        <f t="shared" si="63"/>
        <v>29758.144509999998</v>
      </c>
      <c r="H111" s="23">
        <f t="shared" si="63"/>
        <v>37205.41403</v>
      </c>
      <c r="I111" s="10"/>
      <c r="J111" s="10"/>
      <c r="K111" s="10"/>
      <c r="L111" s="10"/>
      <c r="M111" s="10"/>
      <c r="N111" s="10"/>
      <c r="O111" s="10"/>
      <c r="P111" s="10"/>
      <c r="Q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</row>
    <row r="112" spans="1:74">
      <c r="A112" s="29" t="s">
        <v>155</v>
      </c>
      <c r="B112" s="9"/>
      <c r="C112" s="23">
        <f t="shared" si="63"/>
        <v>2310</v>
      </c>
      <c r="D112" s="23">
        <f t="shared" si="63"/>
        <v>2316.3320699999999</v>
      </c>
      <c r="E112" s="23">
        <f t="shared" si="63"/>
        <v>2312.5908159999999</v>
      </c>
      <c r="F112" s="23">
        <f t="shared" si="63"/>
        <v>2314.114748</v>
      </c>
      <c r="G112" s="23">
        <f t="shared" si="63"/>
        <v>2330.6868840000002</v>
      </c>
      <c r="H112" s="23">
        <f t="shared" si="63"/>
        <v>2349.1078309999998</v>
      </c>
      <c r="I112" s="10"/>
      <c r="J112" s="10"/>
      <c r="K112" s="10"/>
      <c r="L112" s="10"/>
      <c r="M112" s="10"/>
      <c r="N112" s="10"/>
      <c r="O112" s="10"/>
      <c r="P112" s="10"/>
      <c r="Q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</row>
    <row r="113" spans="1:74">
      <c r="A113" s="29" t="s">
        <v>156</v>
      </c>
      <c r="B113" s="9"/>
      <c r="C113" s="23">
        <f t="shared" si="63"/>
        <v>412.76329609999999</v>
      </c>
      <c r="D113" s="23">
        <f t="shared" si="63"/>
        <v>459.0903126</v>
      </c>
      <c r="E113" s="23">
        <f t="shared" si="63"/>
        <v>537.34097729999996</v>
      </c>
      <c r="F113" s="23">
        <f t="shared" si="63"/>
        <v>328.85080499999998</v>
      </c>
      <c r="G113" s="23">
        <f t="shared" si="63"/>
        <v>207.22888499999999</v>
      </c>
      <c r="H113" s="23">
        <f t="shared" si="63"/>
        <v>216.92348519999999</v>
      </c>
      <c r="I113" s="10"/>
      <c r="J113" s="10"/>
      <c r="K113" s="10"/>
      <c r="L113" s="10"/>
      <c r="M113" s="10"/>
      <c r="N113" s="10"/>
      <c r="O113" s="10"/>
      <c r="P113" s="10"/>
      <c r="Q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</row>
    <row r="114" spans="1:74">
      <c r="A114" s="29" t="s">
        <v>157</v>
      </c>
      <c r="B114" s="9"/>
      <c r="C114" s="23">
        <f t="shared" si="63"/>
        <v>767.00734950000003</v>
      </c>
      <c r="D114" s="23">
        <f t="shared" si="63"/>
        <v>786.82558589999996</v>
      </c>
      <c r="E114" s="23">
        <f t="shared" si="63"/>
        <v>758.99565719999998</v>
      </c>
      <c r="F114" s="23">
        <f t="shared" si="63"/>
        <v>841.92667470000004</v>
      </c>
      <c r="G114" s="23">
        <f t="shared" si="63"/>
        <v>772.38286740000001</v>
      </c>
      <c r="H114" s="23">
        <f t="shared" si="63"/>
        <v>725.97689730000002</v>
      </c>
      <c r="I114" s="10"/>
      <c r="J114" s="10"/>
      <c r="K114" s="10"/>
      <c r="L114" s="10"/>
      <c r="M114" s="10"/>
      <c r="N114" s="10"/>
      <c r="O114" s="10"/>
      <c r="P114" s="10"/>
      <c r="Q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</row>
    <row r="115" spans="1:74">
      <c r="A115" s="29" t="s">
        <v>158</v>
      </c>
      <c r="B115" s="9"/>
      <c r="C115" s="23">
        <f t="shared" si="63"/>
        <v>6789.3232939999998</v>
      </c>
      <c r="D115" s="23">
        <f t="shared" si="63"/>
        <v>8278.5446690000008</v>
      </c>
      <c r="E115" s="23">
        <f t="shared" si="63"/>
        <v>11747.61052</v>
      </c>
      <c r="F115" s="23">
        <f t="shared" si="63"/>
        <v>14976.547629999999</v>
      </c>
      <c r="G115" s="23">
        <f t="shared" si="63"/>
        <v>21591.999070000002</v>
      </c>
      <c r="H115" s="23">
        <f t="shared" si="63"/>
        <v>27538.100119999999</v>
      </c>
      <c r="I115" s="10"/>
      <c r="J115" s="10"/>
      <c r="K115" s="10"/>
      <c r="L115" s="10"/>
      <c r="M115" s="10"/>
      <c r="N115" s="10"/>
      <c r="O115" s="10"/>
      <c r="P115" s="10"/>
      <c r="Q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</row>
    <row r="116" spans="1:74">
      <c r="A116" s="29" t="s">
        <v>160</v>
      </c>
      <c r="B116" s="9"/>
      <c r="C116" s="23">
        <f t="shared" si="63"/>
        <v>1372.7213240000001</v>
      </c>
      <c r="D116" s="23">
        <f t="shared" si="63"/>
        <v>1702.9332979999999</v>
      </c>
      <c r="E116" s="23">
        <f t="shared" si="63"/>
        <v>2566.936256</v>
      </c>
      <c r="F116" s="23">
        <f t="shared" si="63"/>
        <v>3440.003557</v>
      </c>
      <c r="G116" s="23">
        <f t="shared" si="63"/>
        <v>4855.8468039999998</v>
      </c>
      <c r="H116" s="23">
        <f t="shared" si="63"/>
        <v>6375.3056999999999</v>
      </c>
      <c r="I116" s="10"/>
      <c r="J116" s="10"/>
      <c r="K116" s="10"/>
      <c r="L116" s="10"/>
      <c r="M116" s="10"/>
      <c r="N116" s="10"/>
      <c r="O116" s="10"/>
      <c r="P116" s="10"/>
      <c r="Q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</row>
    <row r="117" spans="1:74">
      <c r="A117" s="16" t="s">
        <v>161</v>
      </c>
      <c r="B117" s="9"/>
      <c r="C117" s="23">
        <f t="shared" si="63"/>
        <v>7532.0000010000003</v>
      </c>
      <c r="D117" s="23">
        <f t="shared" si="63"/>
        <v>8916.2426770000002</v>
      </c>
      <c r="E117" s="23">
        <f t="shared" si="63"/>
        <v>9788.1336389999997</v>
      </c>
      <c r="F117" s="23">
        <f t="shared" si="63"/>
        <v>13171.81259</v>
      </c>
      <c r="G117" s="23">
        <f t="shared" si="63"/>
        <v>18792.82879</v>
      </c>
      <c r="H117" s="23">
        <f t="shared" si="63"/>
        <v>21403.84172</v>
      </c>
      <c r="I117" s="10"/>
      <c r="J117" s="10"/>
      <c r="K117" s="10"/>
      <c r="L117" s="10"/>
      <c r="M117" s="10"/>
      <c r="N117" s="10"/>
      <c r="O117" s="10"/>
      <c r="P117" s="10"/>
      <c r="Q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</row>
    <row r="118" spans="1:74">
      <c r="A118" s="21" t="s">
        <v>162</v>
      </c>
      <c r="B118" s="21"/>
      <c r="C118" s="25">
        <f t="shared" si="63"/>
        <v>19183.815261</v>
      </c>
      <c r="D118" s="25">
        <f t="shared" si="63"/>
        <v>22459.968616999999</v>
      </c>
      <c r="E118" s="25">
        <f t="shared" si="63"/>
        <v>27711.607868999999</v>
      </c>
      <c r="F118" s="25">
        <f t="shared" si="63"/>
        <v>35073.256009999997</v>
      </c>
      <c r="G118" s="25">
        <f t="shared" si="63"/>
        <v>48550.973299999998</v>
      </c>
      <c r="H118" s="25">
        <f t="shared" si="63"/>
        <v>58609.255749999997</v>
      </c>
      <c r="I118" s="10"/>
      <c r="J118" s="10"/>
      <c r="K118" s="10"/>
      <c r="L118" s="10"/>
      <c r="M118" s="10"/>
      <c r="N118" s="10"/>
      <c r="O118" s="10"/>
      <c r="P118" s="10"/>
      <c r="Q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</row>
    <row r="119" spans="1:74">
      <c r="A119" s="16" t="s">
        <v>163</v>
      </c>
      <c r="B119" s="9"/>
      <c r="C119" s="23">
        <f t="shared" si="63"/>
        <v>14205.15351</v>
      </c>
      <c r="D119" s="23">
        <f t="shared" si="63"/>
        <v>17058.85312</v>
      </c>
      <c r="E119" s="23">
        <f t="shared" si="63"/>
        <v>22508.108939999998</v>
      </c>
      <c r="F119" s="23">
        <f t="shared" si="63"/>
        <v>28340.34923</v>
      </c>
      <c r="G119" s="23">
        <f t="shared" si="63"/>
        <v>40172.562839999999</v>
      </c>
      <c r="H119" s="23">
        <f t="shared" si="63"/>
        <v>49247.672659999997</v>
      </c>
      <c r="I119" s="10"/>
      <c r="J119" s="10"/>
      <c r="K119" s="10"/>
      <c r="L119" s="10"/>
      <c r="M119" s="10"/>
      <c r="N119" s="10"/>
      <c r="O119" s="10"/>
      <c r="P119" s="10"/>
      <c r="Q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</row>
    <row r="120" spans="1:74">
      <c r="A120" s="30" t="s">
        <v>164</v>
      </c>
      <c r="B120" s="9"/>
      <c r="C120" s="23">
        <f t="shared" si="63"/>
        <v>3167.9766119999999</v>
      </c>
      <c r="D120" s="23">
        <f t="shared" si="63"/>
        <v>3951.3445620000002</v>
      </c>
      <c r="E120" s="23">
        <f t="shared" si="63"/>
        <v>4473.6234320000003</v>
      </c>
      <c r="F120" s="23">
        <f t="shared" si="63"/>
        <v>5640.8252030000003</v>
      </c>
      <c r="G120" s="23">
        <f t="shared" si="63"/>
        <v>8118.2660269999997</v>
      </c>
      <c r="H120" s="23">
        <f t="shared" si="63"/>
        <v>9750.7976440000002</v>
      </c>
      <c r="I120" s="10"/>
      <c r="J120" s="10"/>
      <c r="K120" s="10"/>
      <c r="L120" s="10"/>
      <c r="M120" s="10"/>
      <c r="N120" s="10"/>
      <c r="O120" s="10"/>
      <c r="P120" s="10"/>
      <c r="Q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</row>
    <row r="121" spans="1:74">
      <c r="A121" s="30" t="s">
        <v>142</v>
      </c>
      <c r="B121" s="9"/>
      <c r="C121" s="23">
        <f t="shared" ref="C121:H128" si="64">C14</f>
        <v>421.00640509999999</v>
      </c>
      <c r="D121" s="23">
        <f t="shared" si="64"/>
        <v>561.80477970000004</v>
      </c>
      <c r="E121" s="23">
        <f t="shared" si="64"/>
        <v>575.9562105</v>
      </c>
      <c r="F121" s="23">
        <f t="shared" si="64"/>
        <v>775.91285119999998</v>
      </c>
      <c r="G121" s="23">
        <f t="shared" si="64"/>
        <v>1091.424512</v>
      </c>
      <c r="H121" s="23">
        <f t="shared" si="64"/>
        <v>1333.0170250000001</v>
      </c>
      <c r="I121" s="10"/>
      <c r="J121" s="10"/>
      <c r="K121" s="10"/>
      <c r="L121" s="10"/>
      <c r="M121" s="10"/>
      <c r="N121" s="10"/>
      <c r="O121" s="10"/>
      <c r="P121" s="10"/>
      <c r="Q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</row>
    <row r="122" spans="1:74">
      <c r="A122" s="30" t="s">
        <v>143</v>
      </c>
      <c r="B122" s="9"/>
      <c r="C122" s="23">
        <f t="shared" si="64"/>
        <v>865.04260650000003</v>
      </c>
      <c r="D122" s="23">
        <f t="shared" si="64"/>
        <v>1049.217719</v>
      </c>
      <c r="E122" s="23">
        <f t="shared" si="64"/>
        <v>1230.3462629999999</v>
      </c>
      <c r="F122" s="23">
        <f t="shared" si="64"/>
        <v>1524.779536</v>
      </c>
      <c r="G122" s="23">
        <f t="shared" si="64"/>
        <v>2116.4868179999999</v>
      </c>
      <c r="H122" s="23">
        <f t="shared" si="64"/>
        <v>2607.8383100000001</v>
      </c>
      <c r="I122" s="10"/>
      <c r="J122" s="10"/>
      <c r="K122" s="10"/>
      <c r="L122" s="10"/>
      <c r="M122" s="10"/>
      <c r="N122" s="10"/>
      <c r="O122" s="10"/>
      <c r="P122" s="10"/>
      <c r="Q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</row>
    <row r="123" spans="1:74">
      <c r="A123" s="30" t="s">
        <v>177</v>
      </c>
      <c r="B123" s="9"/>
      <c r="C123" s="23">
        <f t="shared" si="64"/>
        <v>6076.7669239999996</v>
      </c>
      <c r="D123" s="23">
        <f t="shared" si="64"/>
        <v>7023.7623640000002</v>
      </c>
      <c r="E123" s="23">
        <f t="shared" si="64"/>
        <v>9605.9608740000003</v>
      </c>
      <c r="F123" s="23">
        <f t="shared" si="64"/>
        <v>11837.144780000001</v>
      </c>
      <c r="G123" s="23">
        <f t="shared" si="64"/>
        <v>16779.091219999998</v>
      </c>
      <c r="H123" s="23">
        <f t="shared" si="64"/>
        <v>20541.57445</v>
      </c>
      <c r="I123" s="10"/>
      <c r="J123" s="10"/>
      <c r="K123" s="10"/>
      <c r="L123" s="10"/>
      <c r="M123" s="10"/>
      <c r="N123" s="10"/>
      <c r="O123" s="10"/>
      <c r="P123" s="10"/>
      <c r="Q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</row>
    <row r="124" spans="1:74">
      <c r="A124" s="30" t="s">
        <v>160</v>
      </c>
      <c r="B124" s="9"/>
      <c r="C124" s="23">
        <f t="shared" si="64"/>
        <v>3674.360968</v>
      </c>
      <c r="D124" s="23">
        <f t="shared" si="64"/>
        <v>4472.7236929999999</v>
      </c>
      <c r="E124" s="23">
        <f t="shared" si="64"/>
        <v>6622.2221639999998</v>
      </c>
      <c r="F124" s="23">
        <f t="shared" si="64"/>
        <v>8561.6868680000007</v>
      </c>
      <c r="G124" s="23">
        <f t="shared" si="64"/>
        <v>12067.294260000001</v>
      </c>
      <c r="H124" s="23">
        <f t="shared" si="64"/>
        <v>15014.445229999999</v>
      </c>
      <c r="I124" s="10"/>
      <c r="J124" s="10"/>
      <c r="K124" s="10"/>
      <c r="L124" s="10"/>
      <c r="M124" s="10"/>
      <c r="N124" s="10"/>
      <c r="O124" s="10"/>
      <c r="P124" s="10"/>
      <c r="Q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</row>
    <row r="125" spans="1:74">
      <c r="A125" s="31" t="s">
        <v>179</v>
      </c>
      <c r="B125" s="9"/>
      <c r="C125" s="23">
        <f t="shared" si="64"/>
        <v>2263.6441289999998</v>
      </c>
      <c r="D125" s="23">
        <f t="shared" si="64"/>
        <v>2677.5827519999998</v>
      </c>
      <c r="E125" s="23">
        <f t="shared" si="64"/>
        <v>2464.1750980000002</v>
      </c>
      <c r="F125" s="23">
        <f t="shared" si="64"/>
        <v>3972.5498130000001</v>
      </c>
      <c r="G125" s="23">
        <f t="shared" si="64"/>
        <v>5555.4949450000004</v>
      </c>
      <c r="H125" s="23">
        <f t="shared" si="64"/>
        <v>6462.0584159999999</v>
      </c>
      <c r="I125" s="10"/>
      <c r="J125" s="10"/>
      <c r="K125" s="10"/>
      <c r="L125" s="10"/>
      <c r="M125" s="10"/>
      <c r="N125" s="10"/>
      <c r="O125" s="10"/>
      <c r="P125" s="10"/>
      <c r="Q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</row>
    <row r="126" spans="1:74">
      <c r="A126" s="31" t="s">
        <v>145</v>
      </c>
      <c r="B126" s="9"/>
      <c r="C126" s="23">
        <f t="shared" si="64"/>
        <v>2698.017621</v>
      </c>
      <c r="D126" s="23">
        <f t="shared" si="64"/>
        <v>2704.4913539999998</v>
      </c>
      <c r="E126" s="23">
        <f t="shared" si="64"/>
        <v>2718.787073</v>
      </c>
      <c r="F126" s="23">
        <f t="shared" si="64"/>
        <v>2737.7848009999998</v>
      </c>
      <c r="G126" s="23">
        <f t="shared" si="64"/>
        <v>2795.647344</v>
      </c>
      <c r="H126" s="23">
        <f t="shared" si="64"/>
        <v>2866.5835160000001</v>
      </c>
      <c r="I126" s="10"/>
      <c r="J126" s="10"/>
      <c r="K126" s="10"/>
      <c r="L126" s="10"/>
      <c r="M126" s="10"/>
      <c r="N126" s="10"/>
      <c r="O126" s="10"/>
      <c r="P126" s="10"/>
      <c r="Q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</row>
    <row r="127" spans="1:74">
      <c r="A127" s="31" t="s">
        <v>165</v>
      </c>
      <c r="B127" s="9"/>
      <c r="C127" s="23">
        <f t="shared" si="64"/>
        <v>17.000001000000339</v>
      </c>
      <c r="D127" s="23">
        <f t="shared" si="64"/>
        <v>19.041390999998839</v>
      </c>
      <c r="E127" s="23">
        <f t="shared" si="64"/>
        <v>20.53675800000201</v>
      </c>
      <c r="F127" s="23">
        <f t="shared" si="64"/>
        <v>22.572165999998106</v>
      </c>
      <c r="G127" s="23">
        <f t="shared" si="64"/>
        <v>27.268171000003349</v>
      </c>
      <c r="H127" s="23">
        <f t="shared" si="64"/>
        <v>32.941158000001451</v>
      </c>
      <c r="I127" s="10"/>
      <c r="J127" s="10"/>
      <c r="K127" s="10"/>
      <c r="L127" s="10"/>
      <c r="M127" s="10"/>
      <c r="N127" s="10"/>
      <c r="O127" s="10"/>
      <c r="P127" s="10"/>
      <c r="Q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</row>
    <row r="128" spans="1:74">
      <c r="A128" s="21" t="s">
        <v>166</v>
      </c>
      <c r="B128" s="26"/>
      <c r="C128" s="25">
        <f t="shared" si="64"/>
        <v>19183.815261</v>
      </c>
      <c r="D128" s="25">
        <f t="shared" si="64"/>
        <v>22459.968616999999</v>
      </c>
      <c r="E128" s="25">
        <f t="shared" si="64"/>
        <v>27711.607868999999</v>
      </c>
      <c r="F128" s="25">
        <f t="shared" si="64"/>
        <v>35073.256009999997</v>
      </c>
      <c r="G128" s="25">
        <f t="shared" si="64"/>
        <v>48550.973299999998</v>
      </c>
      <c r="H128" s="25">
        <f t="shared" si="64"/>
        <v>58609.255749999997</v>
      </c>
      <c r="I128" s="10"/>
      <c r="J128" s="10"/>
      <c r="K128" s="10"/>
      <c r="L128" s="10"/>
      <c r="M128" s="10"/>
      <c r="N128" s="10"/>
      <c r="O128" s="10"/>
      <c r="P128" s="10"/>
      <c r="Q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</row>
    <row r="129" spans="1:8" s="10" customFormat="1">
      <c r="A129" s="31" t="s">
        <v>289</v>
      </c>
      <c r="C129" s="25">
        <f>C22</f>
        <v>6717.6697525999989</v>
      </c>
      <c r="D129" s="25">
        <f t="shared" ref="D129:H129" si="65">D22</f>
        <v>8239.9498127000006</v>
      </c>
      <c r="E129" s="25">
        <f t="shared" si="65"/>
        <v>8744.1010034999999</v>
      </c>
      <c r="F129" s="25">
        <f t="shared" si="65"/>
        <v>11914.067403200001</v>
      </c>
      <c r="G129" s="25">
        <f t="shared" si="65"/>
        <v>16881.672301999999</v>
      </c>
      <c r="H129" s="25">
        <f t="shared" si="65"/>
        <v>20153.711394999998</v>
      </c>
    </row>
    <row r="130" spans="1:8" s="10" customFormat="1"/>
  </sheetData>
  <mergeCells count="21">
    <mergeCell ref="U2:Z2"/>
    <mergeCell ref="U24:Z24"/>
    <mergeCell ref="AV2:BA2"/>
    <mergeCell ref="AV24:BA24"/>
    <mergeCell ref="BE2:BJ2"/>
    <mergeCell ref="BE24:BJ24"/>
    <mergeCell ref="AD2:AI2"/>
    <mergeCell ref="AD24:AI24"/>
    <mergeCell ref="AM2:AR2"/>
    <mergeCell ref="AM24:AR24"/>
    <mergeCell ref="C2:H2"/>
    <mergeCell ref="C23:H23"/>
    <mergeCell ref="C109:H109"/>
    <mergeCell ref="L2:Q2"/>
    <mergeCell ref="L23:Q23"/>
    <mergeCell ref="L24:Q24"/>
    <mergeCell ref="C24:H24"/>
    <mergeCell ref="C41:H41"/>
    <mergeCell ref="C58:H58"/>
    <mergeCell ref="C75:H75"/>
    <mergeCell ref="C92:H9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9"/>
  <sheetViews>
    <sheetView topLeftCell="C1" workbookViewId="0">
      <selection activeCell="J70" sqref="J70"/>
    </sheetView>
  </sheetViews>
  <sheetFormatPr baseColWidth="10" defaultColWidth="12.453125" defaultRowHeight="14.5"/>
  <cols>
    <col min="1" max="1" width="50.453125" customWidth="1"/>
    <col min="2" max="2" width="13" hidden="1" customWidth="1"/>
    <col min="3" max="3" width="13.81640625" customWidth="1"/>
    <col min="10" max="10" width="32.1796875" customWidth="1"/>
    <col min="11" max="11" width="20.26953125" hidden="1" customWidth="1"/>
    <col min="19" max="19" width="44.453125" customWidth="1"/>
    <col min="20" max="20" width="16.7265625" hidden="1" customWidth="1"/>
    <col min="28" max="28" width="25" customWidth="1"/>
    <col min="29" max="29" width="0" hidden="1" customWidth="1"/>
    <col min="37" max="37" width="33.7265625" customWidth="1"/>
    <col min="38" max="38" width="12.453125" hidden="1" customWidth="1"/>
    <col min="46" max="46" width="21.81640625" customWidth="1"/>
    <col min="47" max="47" width="0" hidden="1" customWidth="1"/>
    <col min="55" max="55" width="22" customWidth="1"/>
    <col min="56" max="56" width="0" hidden="1" customWidth="1"/>
  </cols>
  <sheetData>
    <row r="1" spans="1:62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10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10"/>
      <c r="S2" s="9"/>
      <c r="T2" s="9"/>
      <c r="U2" s="82" t="s">
        <v>0</v>
      </c>
      <c r="V2" s="83"/>
      <c r="W2" s="83"/>
      <c r="X2" s="83"/>
      <c r="Y2" s="83"/>
      <c r="Z2" s="84"/>
      <c r="AA2" s="1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</row>
    <row r="3" spans="1:62" ht="19" customHeight="1">
      <c r="A3" s="27" t="s">
        <v>290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10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186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.149999999999999" customHeight="1">
      <c r="A4" s="20" t="s">
        <v>256</v>
      </c>
      <c r="B4" s="9" t="s">
        <v>190</v>
      </c>
      <c r="C4" s="23">
        <f>VLOOKUP($B4,reporting_shock!$A$2:$AK$154,'Tab-reporting_shock'!C$1,FALSE)</f>
        <v>11651.815259999999</v>
      </c>
      <c r="D4" s="23">
        <f>VLOOKUP($B4,reporting_shock!$A$2:$AK$154,'Tab-reporting_shock'!D$1,FALSE)</f>
        <v>13522.28594</v>
      </c>
      <c r="E4" s="23">
        <f>VLOOKUP($B4,reporting_shock!$A$2:$AK$154,'Tab-reporting_shock'!E$1,FALSE)</f>
        <v>15586.40634</v>
      </c>
      <c r="F4" s="23">
        <f>VLOOKUP($B4,reporting_shock!$A$2:$AK$154,'Tab-reporting_shock'!F$1,FALSE)</f>
        <v>17972.885490000001</v>
      </c>
      <c r="G4" s="23">
        <f>VLOOKUP($B4,reporting_shock!$A$2:$AK$154,'Tab-reporting_shock'!G$1,FALSE)</f>
        <v>25018.259590000001</v>
      </c>
      <c r="H4" s="23">
        <f>VLOOKUP($B4,reporting_shock!$A$2:$AK$154,'Tab-reporting_shock'!H$1,FALSE)</f>
        <v>33287.830719999998</v>
      </c>
      <c r="I4" s="10"/>
      <c r="J4" s="16" t="s">
        <v>167</v>
      </c>
      <c r="K4" s="9" t="s">
        <v>195</v>
      </c>
      <c r="L4" s="23">
        <f>VLOOKUP($K4,reporting_shock!$A$2:$AK$154,'Tab-reporting_shock'!L$1,FALSE)</f>
        <v>18609.931690000001</v>
      </c>
      <c r="M4" s="23">
        <f>VLOOKUP($K4,reporting_shock!$A$2:$AK$154,'Tab-reporting_shock'!M$1,FALSE)</f>
        <v>22578.981390000001</v>
      </c>
      <c r="N4" s="23">
        <f>VLOOKUP($K4,reporting_shock!$A$2:$AK$154,'Tab-reporting_shock'!N$1,FALSE)</f>
        <v>23483.225610000001</v>
      </c>
      <c r="O4" s="23">
        <f>VLOOKUP($K4,reporting_shock!$A$2:$AK$154,'Tab-reporting_shock'!O$1,FALSE)</f>
        <v>27592.40077</v>
      </c>
      <c r="P4" s="23">
        <f>VLOOKUP($K4,reporting_shock!$A$2:$AK$154,'Tab-reporting_shock'!P$1,FALSE)</f>
        <v>40557.175029999999</v>
      </c>
      <c r="Q4" s="23">
        <f>VLOOKUP($K4,reporting_shock!$A$2:$AK$154,'Tab-reporting_shock'!Q$1,FALSE)</f>
        <v>53926.0219</v>
      </c>
      <c r="R4" s="10"/>
      <c r="S4" s="16" t="s">
        <v>301</v>
      </c>
      <c r="T4" s="9" t="s">
        <v>195</v>
      </c>
      <c r="U4" s="24">
        <f>VLOOKUP($T4,reporting_shock!$A$2:$AK$154,'Tab-reporting_shock'!U$1,FALSE)</f>
        <v>18609.931690000001</v>
      </c>
      <c r="V4" s="24">
        <f>VLOOKUP($T4,reporting_shock!$A$2:$AK$154,'Tab-reporting_shock'!V$1,FALSE)</f>
        <v>22578.981390000001</v>
      </c>
      <c r="W4" s="24">
        <f>VLOOKUP($T4,reporting_shock!$A$2:$AK$154,'Tab-reporting_shock'!W$1,FALSE)</f>
        <v>23483.225610000001</v>
      </c>
      <c r="X4" s="24">
        <f>VLOOKUP($T4,reporting_shock!$A$2:$AK$154,'Tab-reporting_shock'!X$1,FALSE)</f>
        <v>27592.40077</v>
      </c>
      <c r="Y4" s="24">
        <f>VLOOKUP($T4,reporting_shock!$A$2:$AK$154,'Tab-reporting_shock'!Y$1,FALSE)</f>
        <v>40557.175029999999</v>
      </c>
      <c r="Z4" s="24">
        <f>VLOOKUP($T4,reporting_shock!$A$2:$AK$154,'Tab-reporting_shock'!Z$1,FALSE)</f>
        <v>53926.0219</v>
      </c>
      <c r="AA4" s="10"/>
      <c r="AB4" s="30" t="s">
        <v>141</v>
      </c>
      <c r="AC4" s="10" t="s">
        <v>104</v>
      </c>
      <c r="AD4" s="23">
        <f>VLOOKUP($AC4,reporting_shock!$A$2:$AK$154,'Tab-reporting_shock'!AD$1,FALSE)</f>
        <v>1593.2937340000001</v>
      </c>
      <c r="AE4" s="23">
        <f>VLOOKUP($AC4,reporting_shock!$A$2:$AK$154,'Tab-reporting_shock'!AE$1,FALSE)</f>
        <v>1734.4010290000001</v>
      </c>
      <c r="AF4" s="23">
        <f>VLOOKUP($AC4,reporting_shock!$A$2:$AK$154,'Tab-reporting_shock'!AF$1,FALSE)</f>
        <v>1787.735717</v>
      </c>
      <c r="AG4" s="23">
        <f>VLOOKUP($AC4,reporting_shock!$A$2:$AK$154,'Tab-reporting_shock'!AG$1,FALSE)</f>
        <v>1797.5319099999999</v>
      </c>
      <c r="AH4" s="23">
        <f>VLOOKUP($AC4,reporting_shock!$A$2:$AK$154,'Tab-reporting_shock'!AH$1,FALSE)</f>
        <v>1911.9376970000001</v>
      </c>
      <c r="AI4" s="23">
        <f>VLOOKUP($AC4,reporting_shock!$A$2:$AK$154,'Tab-reporting_shock'!AI$1,FALSE)</f>
        <v>2002.9168649999999</v>
      </c>
      <c r="AJ4" s="10"/>
      <c r="AK4" s="30" t="s">
        <v>141</v>
      </c>
      <c r="AL4" s="10" t="s">
        <v>99</v>
      </c>
      <c r="AM4" s="23">
        <f>VLOOKUP($AL4,reporting_shock!$A$2:$AK$154,AM$1,FALSE)</f>
        <v>3353.1214869999999</v>
      </c>
      <c r="AN4" s="23">
        <f>VLOOKUP($AL4,reporting_shock!$A$2:$AK$154,AN$1,FALSE)</f>
        <v>3919.3372039999999</v>
      </c>
      <c r="AO4" s="23">
        <f>VLOOKUP($AL4,reporting_shock!$A$2:$AK$154,AO$1,FALSE)</f>
        <v>4688.2002679999996</v>
      </c>
      <c r="AP4" s="23">
        <f>VLOOKUP($AL4,reporting_shock!$A$2:$AK$154,AP$1,FALSE)</f>
        <v>6047.0375400000003</v>
      </c>
      <c r="AQ4" s="23">
        <f>VLOOKUP($AL4,reporting_shock!$A$2:$AK$154,AQ$1,FALSE)</f>
        <v>11910.556329999999</v>
      </c>
      <c r="AR4" s="23">
        <f>VLOOKUP($AL4,reporting_shock!$A$2:$AK$154,AR$1,FALSE)</f>
        <v>21990.07026</v>
      </c>
      <c r="AS4" s="10"/>
      <c r="AT4" s="30" t="s">
        <v>141</v>
      </c>
      <c r="AU4" s="10" t="s">
        <v>206</v>
      </c>
      <c r="AV4" s="23">
        <f>VLOOKUP($AU4,reporting_shock!$A$2:$AK$154,AV$1,FALSE)</f>
        <v>25790.12515</v>
      </c>
      <c r="AW4" s="23">
        <f>VLOOKUP($AU4,reporting_shock!$A$2:$AK$154,AW$1,FALSE)</f>
        <v>30451.045259999999</v>
      </c>
      <c r="AX4" s="23">
        <f>VLOOKUP($AU4,reporting_shock!$A$2:$AK$154,AX$1,FALSE)</f>
        <v>35429.590929999998</v>
      </c>
      <c r="AY4" s="23">
        <f>VLOOKUP($AU4,reporting_shock!$A$2:$AK$154,AY$1,FALSE)</f>
        <v>43268.765200000002</v>
      </c>
      <c r="AZ4" s="23">
        <f>VLOOKUP($AU4,reporting_shock!$A$2:$AK$154,AZ$1,FALSE)</f>
        <v>78094.25834</v>
      </c>
      <c r="BA4" s="23">
        <f>VLOOKUP($AU4,reporting_shock!$A$2:$AK$154,BA$1,FALSE)</f>
        <v>133451.35889999999</v>
      </c>
      <c r="BB4" s="10"/>
      <c r="BC4" s="30" t="s">
        <v>141</v>
      </c>
      <c r="BD4" s="10" t="s">
        <v>212</v>
      </c>
      <c r="BE4" s="23">
        <f>VLOOKUP($BD4,reporting_shock!$A$2:$AK$154,BE$1,FALSE)</f>
        <v>73412.889580000003</v>
      </c>
      <c r="BF4" s="23">
        <f>VLOOKUP($BD4,reporting_shock!$A$2:$AK$154,BF$1,FALSE)</f>
        <v>87642.074200000003</v>
      </c>
      <c r="BG4" s="23">
        <f>VLOOKUP($BD4,reporting_shock!$A$2:$AK$154,BG$1,FALSE)</f>
        <v>102022.63009999999</v>
      </c>
      <c r="BH4" s="23">
        <f>VLOOKUP($BD4,reporting_shock!$A$2:$AK$154,BH$1,FALSE)</f>
        <v>126543.95480000001</v>
      </c>
      <c r="BI4" s="23">
        <f>VLOOKUP($BD4,reporting_shock!$A$2:$AK$154,BI$1,FALSE)</f>
        <v>222737.37890000001</v>
      </c>
      <c r="BJ4" s="23">
        <f>VLOOKUP($BD4,reporting_shock!$A$2:$AK$154,BJ$1,FALSE)</f>
        <v>371998.31349999999</v>
      </c>
    </row>
    <row r="5" spans="1:62">
      <c r="A5" s="29" t="s">
        <v>139</v>
      </c>
      <c r="B5" s="9" t="s">
        <v>134</v>
      </c>
      <c r="C5" s="23">
        <f>VLOOKUP($B5,reporting_shock!$A$2:$AK$154,'Tab-reporting_shock'!C$1,FALSE)</f>
        <v>2310</v>
      </c>
      <c r="D5" s="23">
        <f>VLOOKUP($B5,reporting_shock!$A$2:$AK$154,'Tab-reporting_shock'!D$1,FALSE)</f>
        <v>2316.390836</v>
      </c>
      <c r="E5" s="23">
        <f>VLOOKUP($B5,reporting_shock!$A$2:$AK$154,'Tab-reporting_shock'!E$1,FALSE)</f>
        <v>2312.882282</v>
      </c>
      <c r="F5" s="23">
        <f>VLOOKUP($B5,reporting_shock!$A$2:$AK$154,'Tab-reporting_shock'!F$1,FALSE)</f>
        <v>2314.024277</v>
      </c>
      <c r="G5" s="23">
        <f>VLOOKUP($B5,reporting_shock!$A$2:$AK$154,'Tab-reporting_shock'!G$1,FALSE)</f>
        <v>2330.1023989999999</v>
      </c>
      <c r="H5" s="23">
        <f>VLOOKUP($B5,reporting_shock!$A$2:$AK$154,'Tab-reporting_shock'!H$1,FALSE)</f>
        <v>2348.3531499999999</v>
      </c>
      <c r="I5" s="10"/>
      <c r="J5" s="30" t="s">
        <v>141</v>
      </c>
      <c r="K5" s="9" t="s">
        <v>196</v>
      </c>
      <c r="L5" s="23">
        <f>VLOOKUP($K5,reporting_shock!$A$2:$AK$154,'Tab-reporting_shock'!L$1,FALSE)</f>
        <v>7243.7639390000004</v>
      </c>
      <c r="M5" s="23">
        <f>VLOOKUP($K5,reporting_shock!$A$2:$AK$154,'Tab-reporting_shock'!M$1,FALSE)</f>
        <v>8688.4056</v>
      </c>
      <c r="N5" s="23">
        <f>VLOOKUP($K5,reporting_shock!$A$2:$AK$154,'Tab-reporting_shock'!N$1,FALSE)</f>
        <v>7842.830825</v>
      </c>
      <c r="O5" s="23">
        <f>VLOOKUP($K5,reporting_shock!$A$2:$AK$154,'Tab-reporting_shock'!O$1,FALSE)</f>
        <v>8865.7776130000002</v>
      </c>
      <c r="P5" s="23">
        <f>VLOOKUP($K5,reporting_shock!$A$2:$AK$154,'Tab-reporting_shock'!P$1,FALSE)</f>
        <v>13190.858550000001</v>
      </c>
      <c r="Q5" s="23">
        <f>VLOOKUP($K5,reporting_shock!$A$2:$AK$154,'Tab-reporting_shock'!Q$1,FALSE)</f>
        <v>17355.7788</v>
      </c>
      <c r="R5" s="10"/>
      <c r="S5" s="29" t="s">
        <v>300</v>
      </c>
      <c r="T5" s="9" t="s">
        <v>313</v>
      </c>
      <c r="U5" s="23">
        <f>VLOOKUP($T5,reporting_shock!$A$2:$AK$154,'Tab-reporting_shock'!U$1,FALSE)</f>
        <v>3463.3062880000002</v>
      </c>
      <c r="V5" s="23">
        <f>VLOOKUP($T5,reporting_shock!$A$2:$AK$154,'Tab-reporting_shock'!V$1,FALSE)</f>
        <v>4477.6017840000004</v>
      </c>
      <c r="W5" s="23">
        <f>VLOOKUP($T5,reporting_shock!$A$2:$AK$154,'Tab-reporting_shock'!W$1,FALSE)</f>
        <v>4132.4619839999996</v>
      </c>
      <c r="X5" s="23">
        <f>VLOOKUP($T5,reporting_shock!$A$2:$AK$154,'Tab-reporting_shock'!X$1,FALSE)</f>
        <v>5088.0653320000001</v>
      </c>
      <c r="Y5" s="23">
        <f>VLOOKUP($T5,reporting_shock!$A$2:$AK$154,'Tab-reporting_shock'!Y$1,FALSE)</f>
        <v>6881.5959789999997</v>
      </c>
      <c r="Z5" s="23">
        <f>VLOOKUP($T5,reporting_shock!$A$2:$AK$154,'Tab-reporting_shock'!Z$1,FALSE)</f>
        <v>7945.7371300000004</v>
      </c>
      <c r="AA5" s="10"/>
      <c r="AB5" s="30" t="s">
        <v>142</v>
      </c>
      <c r="AC5" s="10" t="s">
        <v>105</v>
      </c>
      <c r="AD5" s="23">
        <f>VLOOKUP($AC5,reporting_shock!$A$2:$AK$154,'Tab-reporting_shock'!AD$1,FALSE)</f>
        <v>124.3163492</v>
      </c>
      <c r="AE5" s="23">
        <f>VLOOKUP($AC5,reporting_shock!$A$2:$AK$154,'Tab-reporting_shock'!AE$1,FALSE)</f>
        <v>147.9882514</v>
      </c>
      <c r="AF5" s="23">
        <f>VLOOKUP($AC5,reporting_shock!$A$2:$AK$154,'Tab-reporting_shock'!AF$1,FALSE)</f>
        <v>163.8994304</v>
      </c>
      <c r="AG5" s="23">
        <f>VLOOKUP($AC5,reporting_shock!$A$2:$AK$154,'Tab-reporting_shock'!AG$1,FALSE)</f>
        <v>186.17592200000001</v>
      </c>
      <c r="AH5" s="23">
        <f>VLOOKUP($AC5,reporting_shock!$A$2:$AK$154,'Tab-reporting_shock'!AH$1,FALSE)</f>
        <v>177.10289700000001</v>
      </c>
      <c r="AI5" s="23">
        <f>VLOOKUP($AC5,reporting_shock!$A$2:$AK$154,'Tab-reporting_shock'!AI$1,FALSE)</f>
        <v>165.4300145</v>
      </c>
      <c r="AJ5" s="10"/>
      <c r="AK5" s="30" t="s">
        <v>142</v>
      </c>
      <c r="AL5" s="10" t="s">
        <v>100</v>
      </c>
      <c r="AM5" s="23">
        <f>VLOOKUP($AL5,reporting_shock!$A$2:$AK$154,AM$1,FALSE)</f>
        <v>2603.9507410000001</v>
      </c>
      <c r="AN5" s="23">
        <f>VLOOKUP($AL5,reporting_shock!$A$2:$AK$154,AN$1,FALSE)</f>
        <v>3379.8704269999998</v>
      </c>
      <c r="AO5" s="23">
        <f>VLOOKUP($AL5,reporting_shock!$A$2:$AK$154,AO$1,FALSE)</f>
        <v>4353.7944020000004</v>
      </c>
      <c r="AP5" s="23">
        <f>VLOOKUP($AL5,reporting_shock!$A$2:$AK$154,AP$1,FALSE)</f>
        <v>6430.7012789999999</v>
      </c>
      <c r="AQ5" s="23">
        <f>VLOOKUP($AL5,reporting_shock!$A$2:$AK$154,AQ$1,FALSE)</f>
        <v>11661.9089</v>
      </c>
      <c r="AR5" s="23">
        <f>VLOOKUP($AL5,reporting_shock!$A$2:$AK$154,AR$1,FALSE)</f>
        <v>18739.072530000001</v>
      </c>
      <c r="AS5" s="10"/>
      <c r="AT5" s="30" t="s">
        <v>142</v>
      </c>
      <c r="AU5" s="10" t="s">
        <v>207</v>
      </c>
      <c r="AV5" s="23">
        <f>VLOOKUP($AU5,reporting_shock!$A$2:$AK$154,AV$1,FALSE)</f>
        <v>5303.6276660000003</v>
      </c>
      <c r="AW5" s="23">
        <f>VLOOKUP($AU5,reporting_shock!$A$2:$AK$154,AW$1,FALSE)</f>
        <v>6891.4099749999996</v>
      </c>
      <c r="AX5" s="23">
        <f>VLOOKUP($AU5,reporting_shock!$A$2:$AK$154,AX$1,FALSE)</f>
        <v>8585.4594450000004</v>
      </c>
      <c r="AY5" s="23">
        <f>VLOOKUP($AU5,reporting_shock!$A$2:$AK$154,AY$1,FALSE)</f>
        <v>11916.64918</v>
      </c>
      <c r="AZ5" s="23">
        <f>VLOOKUP($AU5,reporting_shock!$A$2:$AK$154,AZ$1,FALSE)</f>
        <v>19325.228770000002</v>
      </c>
      <c r="BA5" s="23">
        <f>VLOOKUP($AU5,reporting_shock!$A$2:$AK$154,BA$1,FALSE)</f>
        <v>29956.609659999998</v>
      </c>
      <c r="BB5" s="10"/>
      <c r="BC5" s="30" t="s">
        <v>142</v>
      </c>
      <c r="BD5" s="10" t="s">
        <v>213</v>
      </c>
      <c r="BE5" s="23">
        <f>VLOOKUP($BD5,reporting_shock!$A$2:$AK$154,BE$1,FALSE)</f>
        <v>8375.6891190000006</v>
      </c>
      <c r="BF5" s="23">
        <f>VLOOKUP($BD5,reporting_shock!$A$2:$AK$154,BF$1,FALSE)</f>
        <v>10900.5641</v>
      </c>
      <c r="BG5" s="23">
        <f>VLOOKUP($BD5,reporting_shock!$A$2:$AK$154,BG$1,FALSE)</f>
        <v>13358.28125</v>
      </c>
      <c r="BH5" s="23">
        <f>VLOOKUP($BD5,reporting_shock!$A$2:$AK$154,BH$1,FALSE)</f>
        <v>18474.078150000001</v>
      </c>
      <c r="BI5" s="23">
        <f>VLOOKUP($BD5,reporting_shock!$A$2:$AK$154,BI$1,FALSE)</f>
        <v>29764.895939999999</v>
      </c>
      <c r="BJ5" s="23">
        <f>VLOOKUP($BD5,reporting_shock!$A$2:$AK$154,BJ$1,FALSE)</f>
        <v>45647.129379999998</v>
      </c>
    </row>
    <row r="6" spans="1:62">
      <c r="A6" s="29" t="s">
        <v>147</v>
      </c>
      <c r="B6" s="9" t="s">
        <v>135</v>
      </c>
      <c r="C6" s="23">
        <f>VLOOKUP($B6,reporting_shock!$A$2:$AK$154,'Tab-reporting_shock'!C$1,FALSE)</f>
        <v>412.76329609999999</v>
      </c>
      <c r="D6" s="23">
        <f>VLOOKUP($B6,reporting_shock!$A$2:$AK$154,'Tab-reporting_shock'!D$1,FALSE)</f>
        <v>458.3489118</v>
      </c>
      <c r="E6" s="23">
        <f>VLOOKUP($B6,reporting_shock!$A$2:$AK$154,'Tab-reporting_shock'!E$1,FALSE)</f>
        <v>540.09178369999995</v>
      </c>
      <c r="F6" s="23">
        <f>VLOOKUP($B6,reporting_shock!$A$2:$AK$154,'Tab-reporting_shock'!F$1,FALSE)</f>
        <v>319.44151740000001</v>
      </c>
      <c r="G6" s="23">
        <f>VLOOKUP($B6,reporting_shock!$A$2:$AK$154,'Tab-reporting_shock'!G$1,FALSE)</f>
        <v>161.6568709</v>
      </c>
      <c r="H6" s="23">
        <f>VLOOKUP($B6,reporting_shock!$A$2:$AK$154,'Tab-reporting_shock'!H$1,FALSE)</f>
        <v>161.4903147</v>
      </c>
      <c r="I6" s="10"/>
      <c r="J6" s="30" t="s">
        <v>142</v>
      </c>
      <c r="K6" s="9" t="s">
        <v>197</v>
      </c>
      <c r="L6" s="23">
        <f>VLOOKUP($K6,reporting_shock!$A$2:$AK$154,'Tab-reporting_shock'!L$1,FALSE)</f>
        <v>1139.855096</v>
      </c>
      <c r="M6" s="23">
        <f>VLOOKUP($K6,reporting_shock!$A$2:$AK$154,'Tab-reporting_shock'!M$1,FALSE)</f>
        <v>1518.4952370000001</v>
      </c>
      <c r="N6" s="23">
        <f>VLOOKUP($K6,reporting_shock!$A$2:$AK$154,'Tab-reporting_shock'!N$1,FALSE)</f>
        <v>1450.861825</v>
      </c>
      <c r="O6" s="23">
        <f>VLOOKUP($K6,reporting_shock!$A$2:$AK$154,'Tab-reporting_shock'!O$1,FALSE)</f>
        <v>1892.4822630000001</v>
      </c>
      <c r="P6" s="23">
        <f>VLOOKUP($K6,reporting_shock!$A$2:$AK$154,'Tab-reporting_shock'!P$1,FALSE)</f>
        <v>2674.9831669999999</v>
      </c>
      <c r="Q6" s="23">
        <f>VLOOKUP($K6,reporting_shock!$A$2:$AK$154,'Tab-reporting_shock'!Q$1,FALSE)</f>
        <v>3219.274649</v>
      </c>
      <c r="R6" s="10"/>
      <c r="S6" s="29" t="s">
        <v>148</v>
      </c>
      <c r="T6" s="9" t="s">
        <v>314</v>
      </c>
      <c r="U6" s="23">
        <f>VLOOKUP($T6,reporting_shock!$A$2:$AK$154,'Tab-reporting_shock'!U$1,FALSE)</f>
        <v>4697.632055</v>
      </c>
      <c r="V6" s="23">
        <f>VLOOKUP($T6,reporting_shock!$A$2:$AK$154,'Tab-reporting_shock'!V$1,FALSE)</f>
        <v>5267.991156</v>
      </c>
      <c r="W6" s="23">
        <f>VLOOKUP($T6,reporting_shock!$A$2:$AK$154,'Tab-reporting_shock'!W$1,FALSE)</f>
        <v>3918.128338</v>
      </c>
      <c r="X6" s="23">
        <f>VLOOKUP($T6,reporting_shock!$A$2:$AK$154,'Tab-reporting_shock'!X$1,FALSE)</f>
        <v>3665.1501429999998</v>
      </c>
      <c r="Y6" s="23">
        <f>VLOOKUP($T6,reporting_shock!$A$2:$AK$154,'Tab-reporting_shock'!Y$1,FALSE)</f>
        <v>5767.5144710000004</v>
      </c>
      <c r="Z6" s="23">
        <f>VLOOKUP($T6,reporting_shock!$A$2:$AK$154,'Tab-reporting_shock'!Z$1,FALSE)</f>
        <v>7780.1179179999999</v>
      </c>
      <c r="AA6" s="10"/>
      <c r="AB6" s="30" t="s">
        <v>143</v>
      </c>
      <c r="AC6" s="10" t="s">
        <v>106</v>
      </c>
      <c r="AD6" s="23">
        <f>VLOOKUP($AC6,reporting_shock!$A$2:$AK$154,'Tab-reporting_shock'!AD$1,FALSE)</f>
        <v>1643.358651</v>
      </c>
      <c r="AE6" s="23">
        <f>VLOOKUP($AC6,reporting_shock!$A$2:$AK$154,'Tab-reporting_shock'!AE$1,FALSE)</f>
        <v>1792.087309</v>
      </c>
      <c r="AF6" s="23">
        <f>VLOOKUP($AC6,reporting_shock!$A$2:$AK$154,'Tab-reporting_shock'!AF$1,FALSE)</f>
        <v>1833.125869</v>
      </c>
      <c r="AG6" s="23">
        <f>VLOOKUP($AC6,reporting_shock!$A$2:$AK$154,'Tab-reporting_shock'!AG$1,FALSE)</f>
        <v>1856.3846510000001</v>
      </c>
      <c r="AH6" s="23">
        <f>VLOOKUP($AC6,reporting_shock!$A$2:$AK$154,'Tab-reporting_shock'!AH$1,FALSE)</f>
        <v>1939.2354680000001</v>
      </c>
      <c r="AI6" s="23">
        <f>VLOOKUP($AC6,reporting_shock!$A$2:$AK$154,'Tab-reporting_shock'!AI$1,FALSE)</f>
        <v>1974.6385849999999</v>
      </c>
      <c r="AJ6" s="10"/>
      <c r="AK6" s="30" t="s">
        <v>143</v>
      </c>
      <c r="AL6" s="10" t="s">
        <v>101</v>
      </c>
      <c r="AM6" s="23">
        <f>VLOOKUP($AL6,reporting_shock!$A$2:$AK$154,AM$1,FALSE)</f>
        <v>8879.3744210000004</v>
      </c>
      <c r="AN6" s="23">
        <f>VLOOKUP($AL6,reporting_shock!$A$2:$AK$154,AN$1,FALSE)</f>
        <v>10437.416069999999</v>
      </c>
      <c r="AO6" s="23">
        <f>VLOOKUP($AL6,reporting_shock!$A$2:$AK$154,AO$1,FALSE)</f>
        <v>12211.59815</v>
      </c>
      <c r="AP6" s="23">
        <f>VLOOKUP($AL6,reporting_shock!$A$2:$AK$154,AP$1,FALSE)</f>
        <v>15561.01878</v>
      </c>
      <c r="AQ6" s="23">
        <f>VLOOKUP($AL6,reporting_shock!$A$2:$AK$154,AQ$1,FALSE)</f>
        <v>30566.158619999998</v>
      </c>
      <c r="AR6" s="23">
        <f>VLOOKUP($AL6,reporting_shock!$A$2:$AK$154,AR$1,FALSE)</f>
        <v>56459.097399999999</v>
      </c>
      <c r="AS6" s="10"/>
      <c r="AT6" s="30" t="s">
        <v>143</v>
      </c>
      <c r="AU6" s="10" t="s">
        <v>208</v>
      </c>
      <c r="AV6" s="23">
        <f>VLOOKUP($AU6,reporting_shock!$A$2:$AK$154,AV$1,FALSE)</f>
        <v>45086.461799999997</v>
      </c>
      <c r="AW6" s="23">
        <f>VLOOKUP($AU6,reporting_shock!$A$2:$AK$154,AW$1,FALSE)</f>
        <v>53266.338620000002</v>
      </c>
      <c r="AX6" s="23">
        <f>VLOOKUP($AU6,reporting_shock!$A$2:$AK$154,AX$1,FALSE)</f>
        <v>61359.595809999999</v>
      </c>
      <c r="AY6" s="23">
        <f>VLOOKUP($AU6,reporting_shock!$A$2:$AK$154,AY$1,FALSE)</f>
        <v>75436.883809999999</v>
      </c>
      <c r="AZ6" s="23">
        <f>VLOOKUP($AU6,reporting_shock!$A$2:$AK$154,AZ$1,FALSE)</f>
        <v>133331.97640000001</v>
      </c>
      <c r="BA6" s="23">
        <f>VLOOKUP($AU6,reporting_shock!$A$2:$AK$154,BA$1,FALSE)</f>
        <v>221501.432</v>
      </c>
      <c r="BB6" s="10"/>
      <c r="BC6" s="30" t="s">
        <v>143</v>
      </c>
      <c r="BD6" s="10" t="s">
        <v>214</v>
      </c>
      <c r="BE6" s="23">
        <f>VLOOKUP($BD6,reporting_shock!$A$2:$AK$154,BE$1,FALSE)</f>
        <v>60088.076150000001</v>
      </c>
      <c r="BF6" s="23">
        <f>VLOOKUP($BD6,reporting_shock!$A$2:$AK$154,BF$1,FALSE)</f>
        <v>70753.570770000006</v>
      </c>
      <c r="BG6" s="23">
        <f>VLOOKUP($BD6,reporting_shock!$A$2:$AK$154,BG$1,FALSE)</f>
        <v>81145.389670000004</v>
      </c>
      <c r="BH6" s="23">
        <f>VLOOKUP($BD6,reporting_shock!$A$2:$AK$154,BH$1,FALSE)</f>
        <v>99180.468030000004</v>
      </c>
      <c r="BI6" s="23">
        <f>VLOOKUP($BD6,reporting_shock!$A$2:$AK$154,BI$1,FALSE)</f>
        <v>175031.03640000001</v>
      </c>
      <c r="BJ6" s="23">
        <f>VLOOKUP($BD6,reporting_shock!$A$2:$AK$154,BJ$1,FALSE)</f>
        <v>290510.83029999997</v>
      </c>
    </row>
    <row r="7" spans="1:62">
      <c r="A7" s="29" t="s">
        <v>148</v>
      </c>
      <c r="B7" s="9" t="s">
        <v>136</v>
      </c>
      <c r="C7" s="23">
        <f>VLOOKUP($B7,reporting_shock!$A$2:$AK$154,'Tab-reporting_shock'!C$1,FALSE)</f>
        <v>767.00734950000003</v>
      </c>
      <c r="D7" s="23">
        <f>VLOOKUP($B7,reporting_shock!$A$2:$AK$154,'Tab-reporting_shock'!D$1,FALSE)</f>
        <v>756.25284590000001</v>
      </c>
      <c r="E7" s="23">
        <f>VLOOKUP($B7,reporting_shock!$A$2:$AK$154,'Tab-reporting_shock'!E$1,FALSE)</f>
        <v>742.86165470000003</v>
      </c>
      <c r="F7" s="23">
        <f>VLOOKUP($B7,reporting_shock!$A$2:$AK$154,'Tab-reporting_shock'!F$1,FALSE)</f>
        <v>779.69544670000005</v>
      </c>
      <c r="G7" s="23">
        <f>VLOOKUP($B7,reporting_shock!$A$2:$AK$154,'Tab-reporting_shock'!G$1,FALSE)</f>
        <v>758.56599349999999</v>
      </c>
      <c r="H7" s="23">
        <f>VLOOKUP($B7,reporting_shock!$A$2:$AK$154,'Tab-reporting_shock'!H$1,FALSE)</f>
        <v>757.59193230000005</v>
      </c>
      <c r="I7" s="10"/>
      <c r="J7" s="30" t="s">
        <v>143</v>
      </c>
      <c r="K7" s="9" t="s">
        <v>198</v>
      </c>
      <c r="L7" s="23">
        <f>VLOOKUP($K7,reporting_shock!$A$2:$AK$154,'Tab-reporting_shock'!L$1,FALSE)</f>
        <v>1409.7320689999999</v>
      </c>
      <c r="M7" s="23">
        <f>VLOOKUP($K7,reporting_shock!$A$2:$AK$154,'Tab-reporting_shock'!M$1,FALSE)</f>
        <v>1682.836918</v>
      </c>
      <c r="N7" s="23">
        <f>VLOOKUP($K7,reporting_shock!$A$2:$AK$154,'Tab-reporting_shock'!N$1,FALSE)</f>
        <v>1444.3577</v>
      </c>
      <c r="O7" s="23">
        <f>VLOOKUP($K7,reporting_shock!$A$2:$AK$154,'Tab-reporting_shock'!O$1,FALSE)</f>
        <v>1552.136812</v>
      </c>
      <c r="P7" s="23">
        <f>VLOOKUP($K7,reporting_shock!$A$2:$AK$154,'Tab-reporting_shock'!P$1,FALSE)</f>
        <v>2169.1033200000002</v>
      </c>
      <c r="Q7" s="23">
        <f>VLOOKUP($K7,reporting_shock!$A$2:$AK$154,'Tab-reporting_shock'!Q$1,FALSE)</f>
        <v>2689.321171</v>
      </c>
      <c r="R7" s="10"/>
      <c r="S7" s="29" t="s">
        <v>159</v>
      </c>
      <c r="T7" s="9" t="s">
        <v>315</v>
      </c>
      <c r="U7" s="23">
        <f>VLOOKUP($T7,reporting_shock!$A$2:$AK$154,'Tab-reporting_shock'!U$1,FALSE)</f>
        <v>10448.993340000001</v>
      </c>
      <c r="V7" s="23">
        <f>VLOOKUP($T7,reporting_shock!$A$2:$AK$154,'Tab-reporting_shock'!V$1,FALSE)</f>
        <v>12833.38845</v>
      </c>
      <c r="W7" s="23">
        <f>VLOOKUP($T7,reporting_shock!$A$2:$AK$154,'Tab-reporting_shock'!W$1,FALSE)</f>
        <v>15432.63529</v>
      </c>
      <c r="X7" s="23">
        <f>VLOOKUP($T7,reporting_shock!$A$2:$AK$154,'Tab-reporting_shock'!X$1,FALSE)</f>
        <v>18839.185290000001</v>
      </c>
      <c r="Y7" s="23">
        <f>VLOOKUP($T7,reporting_shock!$A$2:$AK$154,'Tab-reporting_shock'!Y$1,FALSE)</f>
        <v>27908.064579999998</v>
      </c>
      <c r="Z7" s="23">
        <f>VLOOKUP($T7,reporting_shock!$A$2:$AK$154,'Tab-reporting_shock'!Z$1,FALSE)</f>
        <v>38200.166850000001</v>
      </c>
      <c r="AA7" s="10"/>
      <c r="AB7" s="30" t="s">
        <v>185</v>
      </c>
      <c r="AC7" s="10" t="s">
        <v>107</v>
      </c>
      <c r="AD7" s="23">
        <f>VLOOKUP($AC7,reporting_shock!$A$2:$AK$154,'Tab-reporting_shock'!AD$1,FALSE)</f>
        <v>25.254320929999999</v>
      </c>
      <c r="AE7" s="23">
        <f>VLOOKUP($AC7,reporting_shock!$A$2:$AK$154,'Tab-reporting_shock'!AE$1,FALSE)</f>
        <v>25.85202129</v>
      </c>
      <c r="AF7" s="23">
        <f>VLOOKUP($AC7,reporting_shock!$A$2:$AK$154,'Tab-reporting_shock'!AF$1,FALSE)</f>
        <v>25.721633059999998</v>
      </c>
      <c r="AG7" s="23">
        <f>VLOOKUP($AC7,reporting_shock!$A$2:$AK$154,'Tab-reporting_shock'!AG$1,FALSE)</f>
        <v>23.135015209999999</v>
      </c>
      <c r="AH7" s="23">
        <f>VLOOKUP($AC7,reporting_shock!$A$2:$AK$154,'Tab-reporting_shock'!AH$1,FALSE)</f>
        <v>17.837468950000002</v>
      </c>
      <c r="AI7" s="23">
        <f>VLOOKUP($AC7,reporting_shock!$A$2:$AK$154,'Tab-reporting_shock'!AI$1,FALSE)</f>
        <v>13.97390388</v>
      </c>
      <c r="AJ7" s="10"/>
      <c r="AK7" s="30" t="s">
        <v>185</v>
      </c>
      <c r="AL7" s="10" t="s">
        <v>102</v>
      </c>
      <c r="AM7" s="23">
        <f>VLOOKUP($AL7,reporting_shock!$A$2:$AK$154,AM$1,FALSE)</f>
        <v>1590.655315</v>
      </c>
      <c r="AN7" s="23">
        <f>VLOOKUP($AL7,reporting_shock!$A$2:$AK$154,AN$1,FALSE)</f>
        <v>1792.673223</v>
      </c>
      <c r="AO7" s="23">
        <f>VLOOKUP($AL7,reporting_shock!$A$2:$AK$154,AO$1,FALSE)</f>
        <v>2113.436502</v>
      </c>
      <c r="AP7" s="23">
        <f>VLOOKUP($AL7,reporting_shock!$A$2:$AK$154,AP$1,FALSE)</f>
        <v>2471.261677</v>
      </c>
      <c r="AQ7" s="23">
        <f>VLOOKUP($AL7,reporting_shock!$A$2:$AK$154,AQ$1,FALSE)</f>
        <v>3431.3671319999999</v>
      </c>
      <c r="AR7" s="23">
        <f>VLOOKUP($AL7,reporting_shock!$A$2:$AK$154,AR$1,FALSE)</f>
        <v>4519.9653449999996</v>
      </c>
      <c r="AS7" s="10"/>
      <c r="AT7" s="30" t="s">
        <v>185</v>
      </c>
      <c r="AU7" s="10" t="s">
        <v>209</v>
      </c>
      <c r="AV7" s="23">
        <f>VLOOKUP($AU7,reporting_shock!$A$2:$AK$154,AV$1,FALSE)</f>
        <v>2194.228188</v>
      </c>
      <c r="AW7" s="23">
        <f>VLOOKUP($AU7,reporting_shock!$A$2:$AK$154,AW$1,FALSE)</f>
        <v>2472.4746169999999</v>
      </c>
      <c r="AX7" s="23">
        <f>VLOOKUP($AU7,reporting_shock!$A$2:$AK$154,AX$1,FALSE)</f>
        <v>2859.3763370000001</v>
      </c>
      <c r="AY7" s="23">
        <f>VLOOKUP($AU7,reporting_shock!$A$2:$AK$154,AY$1,FALSE)</f>
        <v>3262.939464</v>
      </c>
      <c r="AZ7" s="23">
        <f>VLOOKUP($AU7,reporting_shock!$A$2:$AK$154,AZ$1,FALSE)</f>
        <v>4105.7417779999996</v>
      </c>
      <c r="BA7" s="23">
        <f>VLOOKUP($AU7,reporting_shock!$A$2:$AK$154,BA$1,FALSE)</f>
        <v>5117.565149</v>
      </c>
      <c r="BB7" s="10"/>
      <c r="BC7" s="30" t="s">
        <v>185</v>
      </c>
      <c r="BD7" s="10" t="s">
        <v>215</v>
      </c>
      <c r="BE7" s="23">
        <f>VLOOKUP($BD7,reporting_shock!$A$2:$AK$154,BE$1,FALSE)</f>
        <v>6037.7348739999998</v>
      </c>
      <c r="BF7" s="23">
        <f>VLOOKUP($BD7,reporting_shock!$A$2:$AK$154,BF$1,FALSE)</f>
        <v>6801.5082460000003</v>
      </c>
      <c r="BG7" s="23">
        <f>VLOOKUP($BD7,reporting_shock!$A$2:$AK$154,BG$1,FALSE)</f>
        <v>7668.7395630000001</v>
      </c>
      <c r="BH7" s="23">
        <f>VLOOKUP($BD7,reporting_shock!$A$2:$AK$154,BH$1,FALSE)</f>
        <v>8607.4511189999994</v>
      </c>
      <c r="BI7" s="23">
        <f>VLOOKUP($BD7,reporting_shock!$A$2:$AK$154,BI$1,FALSE)</f>
        <v>11626.511350000001</v>
      </c>
      <c r="BJ7" s="23">
        <f>VLOOKUP($BD7,reporting_shock!$A$2:$AK$154,BJ$1,FALSE)</f>
        <v>14951.10989</v>
      </c>
    </row>
    <row r="8" spans="1:62">
      <c r="A8" s="29" t="s">
        <v>159</v>
      </c>
      <c r="B8" s="9" t="s">
        <v>137</v>
      </c>
      <c r="C8" s="23">
        <f>VLOOKUP($B8,reporting_shock!$A$2:$AK$154,'Tab-reporting_shock'!C$1,FALSE)</f>
        <v>6789.3232939999998</v>
      </c>
      <c r="D8" s="23">
        <f>VLOOKUP($B8,reporting_shock!$A$2:$AK$154,'Tab-reporting_shock'!D$1,FALSE)</f>
        <v>8283.9598700000006</v>
      </c>
      <c r="E8" s="23">
        <f>VLOOKUP($B8,reporting_shock!$A$2:$AK$154,'Tab-reporting_shock'!E$1,FALSE)</f>
        <v>9854.121701</v>
      </c>
      <c r="F8" s="23">
        <f>VLOOKUP($B8,reporting_shock!$A$2:$AK$154,'Tab-reporting_shock'!F$1,FALSE)</f>
        <v>11863.74698</v>
      </c>
      <c r="G8" s="23">
        <f>VLOOKUP($B8,reporting_shock!$A$2:$AK$154,'Tab-reporting_shock'!G$1,FALSE)</f>
        <v>17795.09764</v>
      </c>
      <c r="H8" s="23">
        <f>VLOOKUP($B8,reporting_shock!$A$2:$AK$154,'Tab-reporting_shock'!H$1,FALSE)</f>
        <v>24399.422750000002</v>
      </c>
      <c r="I8" s="10"/>
      <c r="J8" s="30" t="s">
        <v>185</v>
      </c>
      <c r="K8" s="9" t="s">
        <v>199</v>
      </c>
      <c r="L8" s="23">
        <f>VLOOKUP($K8,reporting_shock!$A$2:$AK$154,'Tab-reporting_shock'!L$1,FALSE)</f>
        <v>52.023562439999999</v>
      </c>
      <c r="M8" s="23">
        <f>VLOOKUP($K8,reporting_shock!$A$2:$AK$154,'Tab-reporting_shock'!M$1,FALSE)</f>
        <v>57.58704401</v>
      </c>
      <c r="N8" s="23">
        <f>VLOOKUP($K8,reporting_shock!$A$2:$AK$154,'Tab-reporting_shock'!N$1,FALSE)</f>
        <v>47.226218760000002</v>
      </c>
      <c r="O8" s="23">
        <f>VLOOKUP($K8,reporting_shock!$A$2:$AK$154,'Tab-reporting_shock'!O$1,FALSE)</f>
        <v>48.072020000000002</v>
      </c>
      <c r="P8" s="23">
        <f>VLOOKUP($K8,reporting_shock!$A$2:$AK$154,'Tab-reporting_shock'!P$1,FALSE)</f>
        <v>78.810638979999993</v>
      </c>
      <c r="Q8" s="23">
        <f>VLOOKUP($K8,reporting_shock!$A$2:$AK$154,'Tab-reporting_shock'!Q$1,FALSE)</f>
        <v>108.41764360000001</v>
      </c>
      <c r="R8" s="10"/>
      <c r="S8" s="30" t="s">
        <v>302</v>
      </c>
      <c r="T8" s="9" t="s">
        <v>201</v>
      </c>
      <c r="U8" s="24">
        <f>VLOOKUP($T8,reporting_shock!$A$2:$AK$154,'Tab-reporting_shock'!U$1,FALSE)</f>
        <v>5285.7500440000003</v>
      </c>
      <c r="V8" s="24">
        <f>VLOOKUP($T8,reporting_shock!$A$2:$AK$154,'Tab-reporting_shock'!V$1,FALSE)</f>
        <v>5429.5203090000005</v>
      </c>
      <c r="W8" s="24">
        <f>VLOOKUP($T8,reporting_shock!$A$2:$AK$154,'Tab-reporting_shock'!W$1,FALSE)</f>
        <v>3455.208682</v>
      </c>
      <c r="X8" s="24">
        <f>VLOOKUP($T8,reporting_shock!$A$2:$AK$154,'Tab-reporting_shock'!X$1,FALSE)</f>
        <v>6575.5400799999998</v>
      </c>
      <c r="Y8" s="24">
        <f>VLOOKUP($T8,reporting_shock!$A$2:$AK$154,'Tab-reporting_shock'!Y$1,FALSE)</f>
        <v>10213.16655</v>
      </c>
      <c r="Z8" s="24">
        <f>VLOOKUP($T8,reporting_shock!$A$2:$AK$154,'Tab-reporting_shock'!Z$1,FALSE)</f>
        <v>12390.21557</v>
      </c>
      <c r="AA8" s="10"/>
      <c r="AB8" s="30" t="s">
        <v>140</v>
      </c>
      <c r="AC8" s="10" t="s">
        <v>108</v>
      </c>
      <c r="AD8" s="23">
        <f>VLOOKUP($AC8,reporting_shock!$A$2:$AK$154,'Tab-reporting_shock'!AD$1,FALSE)</f>
        <v>6.5964696939999996</v>
      </c>
      <c r="AE8" s="23">
        <f>VLOOKUP($AC8,reporting_shock!$A$2:$AK$154,'Tab-reporting_shock'!AE$1,FALSE)</f>
        <v>7.916273211</v>
      </c>
      <c r="AF8" s="23">
        <f>VLOOKUP($AC8,reporting_shock!$A$2:$AK$154,'Tab-reporting_shock'!AF$1,FALSE)</f>
        <v>9.7683525650000007</v>
      </c>
      <c r="AG8" s="23">
        <f>VLOOKUP($AC8,reporting_shock!$A$2:$AK$154,'Tab-reporting_shock'!AG$1,FALSE)</f>
        <v>11.43306621</v>
      </c>
      <c r="AH8" s="23">
        <f>VLOOKUP($AC8,reporting_shock!$A$2:$AK$154,'Tab-reporting_shock'!AH$1,FALSE)</f>
        <v>10.6534589</v>
      </c>
      <c r="AI8" s="23">
        <f>VLOOKUP($AC8,reporting_shock!$A$2:$AK$154,'Tab-reporting_shock'!AI$1,FALSE)</f>
        <v>10.747320520000001</v>
      </c>
      <c r="AJ8" s="10"/>
      <c r="AK8" s="30" t="s">
        <v>140</v>
      </c>
      <c r="AL8" s="10" t="s">
        <v>103</v>
      </c>
      <c r="AM8" s="23">
        <f>VLOOKUP($AL8,reporting_shock!$A$2:$AK$154,AM$1,FALSE)</f>
        <v>381.5980361</v>
      </c>
      <c r="AN8" s="23">
        <f>VLOOKUP($AL8,reporting_shock!$A$2:$AK$154,AN$1,FALSE)</f>
        <v>489.97473300000001</v>
      </c>
      <c r="AO8" s="23">
        <f>VLOOKUP($AL8,reporting_shock!$A$2:$AK$154,AO$1,FALSE)</f>
        <v>692.00561540000001</v>
      </c>
      <c r="AP8" s="23">
        <f>VLOOKUP($AL8,reporting_shock!$A$2:$AK$154,AP$1,FALSE)</f>
        <v>1025.3375779999999</v>
      </c>
      <c r="AQ8" s="23">
        <f>VLOOKUP($AL8,reporting_shock!$A$2:$AK$154,AQ$1,FALSE)</f>
        <v>1776.722313</v>
      </c>
      <c r="AR8" s="23">
        <f>VLOOKUP($AL8,reporting_shock!$A$2:$AK$154,AR$1,FALSE)</f>
        <v>2892.6479770000001</v>
      </c>
      <c r="AS8" s="10"/>
      <c r="AT8" s="30" t="s">
        <v>140</v>
      </c>
      <c r="AU8" s="10" t="s">
        <v>210</v>
      </c>
      <c r="AV8" s="23">
        <f>VLOOKUP($AU8,reporting_shock!$A$2:$AK$154,AV$1,FALSE)</f>
        <v>71.857209209999994</v>
      </c>
      <c r="AW8" s="23">
        <f>VLOOKUP($AU8,reporting_shock!$A$2:$AK$154,AW$1,FALSE)</f>
        <v>169.7400342</v>
      </c>
      <c r="AX8" s="23">
        <f>VLOOKUP($AU8,reporting_shock!$A$2:$AK$154,AX$1,FALSE)</f>
        <v>348.58882</v>
      </c>
      <c r="AY8" s="23">
        <f>VLOOKUP($AU8,reporting_shock!$A$2:$AK$154,AY$1,FALSE)</f>
        <v>629.35885740000003</v>
      </c>
      <c r="AZ8" s="23">
        <f>VLOOKUP($AU8,reporting_shock!$A$2:$AK$154,AZ$1,FALSE)</f>
        <v>928.11878760000002</v>
      </c>
      <c r="BA8" s="23">
        <f>VLOOKUP($AU8,reporting_shock!$A$2:$AK$154,BA$1,FALSE)</f>
        <v>1639.263303</v>
      </c>
      <c r="BB8" s="10"/>
      <c r="BC8" s="30" t="s">
        <v>140</v>
      </c>
      <c r="BD8" s="10" t="s">
        <v>216</v>
      </c>
      <c r="BE8" s="23">
        <f>VLOOKUP($BD8,reporting_shock!$A$2:$AK$154,BE$1,FALSE)</f>
        <v>2588.3749939999998</v>
      </c>
      <c r="BF8" s="23">
        <f>VLOOKUP($BD8,reporting_shock!$A$2:$AK$154,BF$1,FALSE)</f>
        <v>3231.161329</v>
      </c>
      <c r="BG8" s="23">
        <f>VLOOKUP($BD8,reporting_shock!$A$2:$AK$154,BG$1,FALSE)</f>
        <v>4028.3753190000002</v>
      </c>
      <c r="BH8" s="23">
        <f>VLOOKUP($BD8,reporting_shock!$A$2:$AK$154,BH$1,FALSE)</f>
        <v>5065.9797529999996</v>
      </c>
      <c r="BI8" s="23">
        <f>VLOOKUP($BD8,reporting_shock!$A$2:$AK$154,BI$1,FALSE)</f>
        <v>7457.7466990000003</v>
      </c>
      <c r="BJ8" s="23">
        <f>VLOOKUP($BD8,reporting_shock!$A$2:$AK$154,BJ$1,FALSE)</f>
        <v>10549.403899999999</v>
      </c>
    </row>
    <row r="9" spans="1:62">
      <c r="A9" s="29" t="s">
        <v>140</v>
      </c>
      <c r="B9" s="9" t="s">
        <v>138</v>
      </c>
      <c r="C9" s="23">
        <f>VLOOKUP($B9,reporting_shock!$A$2:$AK$154,'Tab-reporting_shock'!C$1,FALSE)</f>
        <v>1372.7213240000001</v>
      </c>
      <c r="D9" s="23">
        <f>VLOOKUP($B9,reporting_shock!$A$2:$AK$154,'Tab-reporting_shock'!D$1,FALSE)</f>
        <v>1707.3334729999999</v>
      </c>
      <c r="E9" s="23">
        <f>VLOOKUP($B9,reporting_shock!$A$2:$AK$154,'Tab-reporting_shock'!E$1,FALSE)</f>
        <v>2136.4489149999999</v>
      </c>
      <c r="F9" s="23">
        <f>VLOOKUP($B9,reporting_shock!$A$2:$AK$154,'Tab-reporting_shock'!F$1,FALSE)</f>
        <v>2695.9772659999999</v>
      </c>
      <c r="G9" s="23">
        <f>VLOOKUP($B9,reporting_shock!$A$2:$AK$154,'Tab-reporting_shock'!G$1,FALSE)</f>
        <v>3972.8366879999999</v>
      </c>
      <c r="H9" s="23">
        <f>VLOOKUP($B9,reporting_shock!$A$2:$AK$154,'Tab-reporting_shock'!H$1,FALSE)</f>
        <v>5620.9725710000002</v>
      </c>
      <c r="I9" s="10"/>
      <c r="J9" s="30" t="s">
        <v>140</v>
      </c>
      <c r="K9" s="9" t="s">
        <v>200</v>
      </c>
      <c r="L9" s="23">
        <f>VLOOKUP($K9,reporting_shock!$A$2:$AK$154,'Tab-reporting_shock'!L$1,FALSE)</f>
        <v>8764.5570189999999</v>
      </c>
      <c r="M9" s="23">
        <f>VLOOKUP($K9,reporting_shock!$A$2:$AK$154,'Tab-reporting_shock'!M$1,FALSE)</f>
        <v>10631.656590000001</v>
      </c>
      <c r="N9" s="23">
        <f>VLOOKUP($K9,reporting_shock!$A$2:$AK$154,'Tab-reporting_shock'!N$1,FALSE)</f>
        <v>12697.94904</v>
      </c>
      <c r="O9" s="23">
        <f>VLOOKUP($K9,reporting_shock!$A$2:$AK$154,'Tab-reporting_shock'!O$1,FALSE)</f>
        <v>15233.932059999999</v>
      </c>
      <c r="P9" s="23">
        <f>VLOOKUP($K9,reporting_shock!$A$2:$AK$154,'Tab-reporting_shock'!P$1,FALSE)</f>
        <v>22443.41936</v>
      </c>
      <c r="Q9" s="23">
        <f>VLOOKUP($K9,reporting_shock!$A$2:$AK$154,'Tab-reporting_shock'!Q$1,FALSE)</f>
        <v>30553.229640000001</v>
      </c>
      <c r="R9" s="10"/>
      <c r="S9" s="29" t="s">
        <v>300</v>
      </c>
      <c r="T9" s="9" t="s">
        <v>307</v>
      </c>
      <c r="U9" s="23">
        <f>VLOOKUP($T9,reporting_shock!$A$2:$AK$154,'Tab-reporting_shock'!U$1,FALSE)</f>
        <v>3196.7461840000001</v>
      </c>
      <c r="V9" s="23">
        <f>VLOOKUP($T9,reporting_shock!$A$2:$AK$154,'Tab-reporting_shock'!V$1,FALSE)</f>
        <v>3082.810786</v>
      </c>
      <c r="W9" s="23">
        <f>VLOOKUP($T9,reporting_shock!$A$2:$AK$154,'Tab-reporting_shock'!W$1,FALSE)</f>
        <v>2015.1448370000001</v>
      </c>
      <c r="X9" s="23">
        <f>VLOOKUP($T9,reporting_shock!$A$2:$AK$154,'Tab-reporting_shock'!X$1,FALSE)</f>
        <v>4909.7190639999999</v>
      </c>
      <c r="Y9" s="23">
        <f>VLOOKUP($T9,reporting_shock!$A$2:$AK$154,'Tab-reporting_shock'!Y$1,FALSE)</f>
        <v>7423.1587890000001</v>
      </c>
      <c r="Z9" s="23">
        <f>VLOOKUP($T9,reporting_shock!$A$2:$AK$154,'Tab-reporting_shock'!Z$1,FALSE)</f>
        <v>7851.39473</v>
      </c>
      <c r="AA9" s="10"/>
      <c r="AB9" s="33" t="s">
        <v>180</v>
      </c>
      <c r="AC9" s="26" t="s">
        <v>97</v>
      </c>
      <c r="AD9" s="25">
        <f>VLOOKUP($AC9,reporting_shock!$A$2:$AK$154,'Tab-reporting_shock'!AD$1,FALSE)</f>
        <v>3392.8195249999999</v>
      </c>
      <c r="AE9" s="25">
        <f>VLOOKUP($AC9,reporting_shock!$A$2:$AK$154,'Tab-reporting_shock'!AE$1,FALSE)</f>
        <v>3708.2448829999998</v>
      </c>
      <c r="AF9" s="25">
        <f>VLOOKUP($AC9,reporting_shock!$A$2:$AK$154,'Tab-reporting_shock'!AF$1,FALSE)</f>
        <v>3820.251002</v>
      </c>
      <c r="AG9" s="25">
        <f>VLOOKUP($AC9,reporting_shock!$A$2:$AK$154,'Tab-reporting_shock'!AG$1,FALSE)</f>
        <v>3874.6605639999998</v>
      </c>
      <c r="AH9" s="25">
        <f>VLOOKUP($AC9,reporting_shock!$A$2:$AK$154,'Tab-reporting_shock'!AH$1,FALSE)</f>
        <v>4056.766991</v>
      </c>
      <c r="AI9" s="25">
        <f>VLOOKUP($AC9,reporting_shock!$A$2:$AK$154,'Tab-reporting_shock'!AI$1,FALSE)</f>
        <v>4167.7066889999996</v>
      </c>
      <c r="AJ9" s="10"/>
      <c r="AK9" s="33" t="s">
        <v>180</v>
      </c>
      <c r="AL9" s="26" t="s">
        <v>98</v>
      </c>
      <c r="AM9" s="25">
        <f>VLOOKUP($AL9,reporting_shock!$A$2:$AK$154,AM$1,FALSE)</f>
        <v>16808.7</v>
      </c>
      <c r="AN9" s="25">
        <f>VLOOKUP($AL9,reporting_shock!$A$2:$AK$154,AN$1,FALSE)</f>
        <v>20019.271659999999</v>
      </c>
      <c r="AO9" s="25">
        <f>VLOOKUP($AL9,reporting_shock!$A$2:$AK$154,AO$1,FALSE)</f>
        <v>24059.034930000002</v>
      </c>
      <c r="AP9" s="25">
        <f>VLOOKUP($AL9,reporting_shock!$A$2:$AK$154,AP$1,FALSE)</f>
        <v>31535.35685</v>
      </c>
      <c r="AQ9" s="25">
        <f>VLOOKUP($AL9,reporting_shock!$A$2:$AK$154,AQ$1,FALSE)</f>
        <v>59346.713300000003</v>
      </c>
      <c r="AR9" s="25">
        <f>VLOOKUP($AL9,reporting_shock!$A$2:$AK$154,AR$1,FALSE)</f>
        <v>104600.8535</v>
      </c>
      <c r="AS9" s="10"/>
      <c r="AT9" s="33" t="s">
        <v>180</v>
      </c>
      <c r="AU9" s="26" t="s">
        <v>211</v>
      </c>
      <c r="AV9" s="25">
        <f>VLOOKUP($AU9,reporting_shock!$A$2:$AK$154,AV$1,FALSE)</f>
        <v>78446.300010000006</v>
      </c>
      <c r="AW9" s="25">
        <f>VLOOKUP($AU9,reporting_shock!$A$2:$AK$154,AW$1,FALSE)</f>
        <v>93251.00851</v>
      </c>
      <c r="AX9" s="25">
        <f>VLOOKUP($AU9,reporting_shock!$A$2:$AK$154,AX$1,FALSE)</f>
        <v>108582.6113</v>
      </c>
      <c r="AY9" s="25">
        <f>VLOOKUP($AU9,reporting_shock!$A$2:$AK$154,AY$1,FALSE)</f>
        <v>134514.59650000001</v>
      </c>
      <c r="AZ9" s="25">
        <f>VLOOKUP($AU9,reporting_shock!$A$2:$AK$154,AZ$1,FALSE)</f>
        <v>235785.3241</v>
      </c>
      <c r="BA9" s="25">
        <f>VLOOKUP($AU9,reporting_shock!$A$2:$AK$154,BA$1,FALSE)</f>
        <v>391666.2291</v>
      </c>
      <c r="BB9" s="10"/>
      <c r="BC9" s="33" t="s">
        <v>180</v>
      </c>
      <c r="BD9" s="26" t="s">
        <v>217</v>
      </c>
      <c r="BE9" s="25">
        <f>VLOOKUP($BD9,reporting_shock!$A$2:$AK$154,BE$1,FALSE)</f>
        <v>150502.7647</v>
      </c>
      <c r="BF9" s="25">
        <f>VLOOKUP($BD9,reporting_shock!$A$2:$AK$154,BF$1,FALSE)</f>
        <v>179328.8786</v>
      </c>
      <c r="BG9" s="25">
        <f>VLOOKUP($BD9,reporting_shock!$A$2:$AK$154,BG$1,FALSE)</f>
        <v>208223.41589999999</v>
      </c>
      <c r="BH9" s="25">
        <f>VLOOKUP($BD9,reporting_shock!$A$2:$AK$154,BH$1,FALSE)</f>
        <v>257871.9319</v>
      </c>
      <c r="BI9" s="25">
        <f>VLOOKUP($BD9,reporting_shock!$A$2:$AK$154,BI$1,FALSE)</f>
        <v>446617.56929999997</v>
      </c>
      <c r="BJ9" s="25">
        <f>VLOOKUP($BD9,reporting_shock!$A$2:$AK$154,BJ$1,FALSE)</f>
        <v>733656.78689999995</v>
      </c>
    </row>
    <row r="10" spans="1:62">
      <c r="A10" s="16" t="s">
        <v>257</v>
      </c>
      <c r="B10" s="9" t="s">
        <v>191</v>
      </c>
      <c r="C10" s="23">
        <f>VLOOKUP($B10,reporting_shock!$A$2:$AK$154,'Tab-reporting_shock'!C$1,FALSE)</f>
        <v>7532.0000010000003</v>
      </c>
      <c r="D10" s="23">
        <f>VLOOKUP($B10,reporting_shock!$A$2:$AK$154,'Tab-reporting_shock'!D$1,FALSE)</f>
        <v>8569.6816920000001</v>
      </c>
      <c r="E10" s="23">
        <f>VLOOKUP($B10,reporting_shock!$A$2:$AK$154,'Tab-reporting_shock'!E$1,FALSE)</f>
        <v>7716.3112860000001</v>
      </c>
      <c r="F10" s="23">
        <f>VLOOKUP($B10,reporting_shock!$A$2:$AK$154,'Tab-reporting_shock'!F$1,FALSE)</f>
        <v>9721.6515020000006</v>
      </c>
      <c r="G10" s="23">
        <f>VLOOKUP($B10,reporting_shock!$A$2:$AK$154,'Tab-reporting_shock'!G$1,FALSE)</f>
        <v>14593.59297</v>
      </c>
      <c r="H10" s="23">
        <f>VLOOKUP($B10,reporting_shock!$A$2:$AK$154,'Tab-reporting_shock'!H$1,FALSE)</f>
        <v>18581.815019999998</v>
      </c>
      <c r="I10" s="10"/>
      <c r="J10" s="31" t="s">
        <v>144</v>
      </c>
      <c r="K10" s="9" t="s">
        <v>201</v>
      </c>
      <c r="L10" s="23">
        <f>VLOOKUP($K10,reporting_shock!$A$2:$AK$154,'Tab-reporting_shock'!L$1,FALSE)</f>
        <v>5285.7500440000003</v>
      </c>
      <c r="M10" s="23">
        <f>VLOOKUP($K10,reporting_shock!$A$2:$AK$154,'Tab-reporting_shock'!M$1,FALSE)</f>
        <v>5429.5203090000005</v>
      </c>
      <c r="N10" s="23">
        <f>VLOOKUP($K10,reporting_shock!$A$2:$AK$154,'Tab-reporting_shock'!N$1,FALSE)</f>
        <v>3455.208682</v>
      </c>
      <c r="O10" s="23">
        <f>VLOOKUP($K10,reporting_shock!$A$2:$AK$154,'Tab-reporting_shock'!O$1,FALSE)</f>
        <v>6575.5400799999998</v>
      </c>
      <c r="P10" s="23">
        <f>VLOOKUP($K10,reporting_shock!$A$2:$AK$154,'Tab-reporting_shock'!P$1,FALSE)</f>
        <v>10213.16655</v>
      </c>
      <c r="Q10" s="23">
        <f>VLOOKUP($K10,reporting_shock!$A$2:$AK$154,'Tab-reporting_shock'!Q$1,FALSE)</f>
        <v>12390.21557</v>
      </c>
      <c r="R10" s="10"/>
      <c r="S10" s="29" t="s">
        <v>148</v>
      </c>
      <c r="T10" s="9" t="s">
        <v>316</v>
      </c>
      <c r="U10" s="23">
        <f>VLOOKUP($T10,reporting_shock!$A$2:$AK$154,'Tab-reporting_shock'!U$1,FALSE)</f>
        <v>1581.6641830000001</v>
      </c>
      <c r="V10" s="23">
        <f>VLOOKUP($T10,reporting_shock!$A$2:$AK$154,'Tab-reporting_shock'!V$1,FALSE)</f>
        <v>1728.4341199999999</v>
      </c>
      <c r="W10" s="23">
        <f>VLOOKUP($T10,reporting_shock!$A$2:$AK$154,'Tab-reporting_shock'!W$1,FALSE)</f>
        <v>744.19206629999996</v>
      </c>
      <c r="X10" s="23">
        <f>VLOOKUP($T10,reporting_shock!$A$2:$AK$154,'Tab-reporting_shock'!X$1,FALSE)</f>
        <v>768.59539040000004</v>
      </c>
      <c r="Y10" s="23">
        <f>VLOOKUP($T10,reporting_shock!$A$2:$AK$154,'Tab-reporting_shock'!Y$1,FALSE)</f>
        <v>1424.044938</v>
      </c>
      <c r="Z10" s="23">
        <f>VLOOKUP($T10,reporting_shock!$A$2:$AK$154,'Tab-reporting_shock'!Z$1,FALSE)</f>
        <v>2590.5641850000002</v>
      </c>
      <c r="AA10" s="10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7">
      <c r="A11" s="21" t="s">
        <v>284</v>
      </c>
      <c r="B11" s="21"/>
      <c r="C11" s="25">
        <f>C4+C10</f>
        <v>19183.815261</v>
      </c>
      <c r="D11" s="25">
        <f t="shared" ref="D11:H11" si="0">D4+D10</f>
        <v>22091.967632</v>
      </c>
      <c r="E11" s="25">
        <f t="shared" si="0"/>
        <v>23302.717625999998</v>
      </c>
      <c r="F11" s="25">
        <f t="shared" si="0"/>
        <v>27694.536992000001</v>
      </c>
      <c r="G11" s="25">
        <f t="shared" si="0"/>
        <v>39611.852559999999</v>
      </c>
      <c r="H11" s="25">
        <f t="shared" si="0"/>
        <v>51869.645739999993</v>
      </c>
      <c r="I11" s="10"/>
      <c r="J11" s="21" t="s">
        <v>182</v>
      </c>
      <c r="K11" s="26" t="s">
        <v>202</v>
      </c>
      <c r="L11" s="25">
        <f>L4+L10</f>
        <v>23895.681734000002</v>
      </c>
      <c r="M11" s="25">
        <f t="shared" ref="M11:Q11" si="1">M4+M10</f>
        <v>28008.501699</v>
      </c>
      <c r="N11" s="25">
        <f t="shared" si="1"/>
        <v>26938.434292000002</v>
      </c>
      <c r="O11" s="25">
        <f t="shared" si="1"/>
        <v>34167.940849999999</v>
      </c>
      <c r="P11" s="25">
        <f t="shared" si="1"/>
        <v>50770.34158</v>
      </c>
      <c r="Q11" s="25">
        <f t="shared" si="1"/>
        <v>66316.237469999993</v>
      </c>
      <c r="R11" s="10"/>
      <c r="S11" s="52" t="s">
        <v>159</v>
      </c>
      <c r="T11" s="26" t="s">
        <v>317</v>
      </c>
      <c r="U11" s="53">
        <f>VLOOKUP($T11,reporting_shock!$A$2:$AK$154,'Tab-reporting_shock'!U$1,FALSE)</f>
        <v>507.33967680000001</v>
      </c>
      <c r="V11" s="53">
        <f>VLOOKUP($T11,reporting_shock!$A$2:$AK$154,'Tab-reporting_shock'!V$1,FALSE)</f>
        <v>618.27540320000003</v>
      </c>
      <c r="W11" s="53">
        <f>VLOOKUP($T11,reporting_shock!$A$2:$AK$154,'Tab-reporting_shock'!W$1,FALSE)</f>
        <v>695.87177789999998</v>
      </c>
      <c r="X11" s="53">
        <f>VLOOKUP($T11,reporting_shock!$A$2:$AK$154,'Tab-reporting_shock'!X$1,FALSE)</f>
        <v>897.2256261</v>
      </c>
      <c r="Y11" s="53">
        <f>VLOOKUP($T11,reporting_shock!$A$2:$AK$154,'Tab-reporting_shock'!Y$1,FALSE)</f>
        <v>1365.962824</v>
      </c>
      <c r="Z11" s="53">
        <f>VLOOKUP($T11,reporting_shock!$A$2:$AK$154,'Tab-reporting_shock'!Z$1,FALSE)</f>
        <v>1948.256658</v>
      </c>
      <c r="AA11" s="10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7">
      <c r="A12" s="16" t="s">
        <v>258</v>
      </c>
      <c r="B12" s="9" t="s">
        <v>192</v>
      </c>
      <c r="C12" s="23">
        <f>VLOOKUP($B12,reporting_shock!$A$2:$AK$154,'Tab-reporting_shock'!C$1,FALSE)</f>
        <v>14205.15351</v>
      </c>
      <c r="D12" s="23">
        <f>VLOOKUP($B12,reporting_shock!$A$2:$AK$154,'Tab-reporting_shock'!D$1,FALSE)</f>
        <v>16900.644540000001</v>
      </c>
      <c r="E12" s="23">
        <f>VLOOKUP($B12,reporting_shock!$A$2:$AK$154,'Tab-reporting_shock'!E$1,FALSE)</f>
        <v>18618.778699999999</v>
      </c>
      <c r="F12" s="23">
        <f>VLOOKUP($B12,reporting_shock!$A$2:$AK$154,'Tab-reporting_shock'!F$1,FALSE)</f>
        <v>21675.358270000001</v>
      </c>
      <c r="G12" s="23">
        <f>VLOOKUP($B12,reporting_shock!$A$2:$AK$154,'Tab-reporting_shock'!G$1,FALSE)</f>
        <v>31856.922910000001</v>
      </c>
      <c r="H12" s="23">
        <f>VLOOKUP($B12,reporting_shock!$A$2:$AK$154,'Tab-reporting_shock'!H$1,FALSE)</f>
        <v>42764.863960000002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24">
        <f>U4+U8</f>
        <v>23895.681734000002</v>
      </c>
      <c r="V12" s="24">
        <f t="shared" ref="V12:Z15" si="2">V4+V8</f>
        <v>28008.501699</v>
      </c>
      <c r="W12" s="24">
        <f t="shared" si="2"/>
        <v>26938.434292000002</v>
      </c>
      <c r="X12" s="24">
        <f t="shared" si="2"/>
        <v>34167.940849999999</v>
      </c>
      <c r="Y12" s="24">
        <f t="shared" si="2"/>
        <v>50770.34158</v>
      </c>
      <c r="Z12" s="24">
        <f t="shared" si="2"/>
        <v>66316.237469999993</v>
      </c>
      <c r="AA12" s="10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23">
        <f>VLOOKUP($B13,reporting_shock!$A$2:$AK$154,'Tab-reporting_shock'!C$1,FALSE)</f>
        <v>3167.9766119999999</v>
      </c>
      <c r="D13" s="23">
        <f>VLOOKUP($B13,reporting_shock!$A$2:$AK$154,'Tab-reporting_shock'!D$1,FALSE)</f>
        <v>3818.7035270000001</v>
      </c>
      <c r="E13" s="23">
        <f>VLOOKUP($B13,reporting_shock!$A$2:$AK$154,'Tab-reporting_shock'!E$1,FALSE)</f>
        <v>3746.3000750000001</v>
      </c>
      <c r="F13" s="23">
        <f>VLOOKUP($B13,reporting_shock!$A$2:$AK$154,'Tab-reporting_shock'!F$1,FALSE)</f>
        <v>4389.3545020000001</v>
      </c>
      <c r="G13" s="23">
        <f>VLOOKUP($B13,reporting_shock!$A$2:$AK$154,'Tab-reporting_shock'!G$1,FALSE)</f>
        <v>6550.2484169999998</v>
      </c>
      <c r="H13" s="23">
        <f>VLOOKUP($B13,reporting_shock!$A$2:$AK$154,'Tab-reporting_shock'!H$1,FALSE)</f>
        <v>8826.1717800000006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23">
        <f>U5+U9</f>
        <v>6660.0524720000003</v>
      </c>
      <c r="V13" s="23">
        <f t="shared" si="2"/>
        <v>7560.4125700000004</v>
      </c>
      <c r="W13" s="23">
        <f t="shared" si="2"/>
        <v>6147.6068209999994</v>
      </c>
      <c r="X13" s="23">
        <f t="shared" si="2"/>
        <v>9997.7843959999991</v>
      </c>
      <c r="Y13" s="23">
        <f t="shared" si="2"/>
        <v>14304.754767999999</v>
      </c>
      <c r="Z13" s="23">
        <f t="shared" si="2"/>
        <v>15797.131860000001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23">
        <f>VLOOKUP($B14,reporting_shock!$A$2:$AK$154,'Tab-reporting_shock'!C$1,FALSE)</f>
        <v>421.00640509999999</v>
      </c>
      <c r="D14" s="23">
        <f>VLOOKUP($B14,reporting_shock!$A$2:$AK$154,'Tab-reporting_shock'!D$1,FALSE)</f>
        <v>561.19775930000003</v>
      </c>
      <c r="E14" s="23">
        <f>VLOOKUP($B14,reporting_shock!$A$2:$AK$154,'Tab-reporting_shock'!E$1,FALSE)</f>
        <v>550.49534329999994</v>
      </c>
      <c r="F14" s="23">
        <f>VLOOKUP($B14,reporting_shock!$A$2:$AK$154,'Tab-reporting_shock'!F$1,FALSE)</f>
        <v>724.19423159999997</v>
      </c>
      <c r="G14" s="23">
        <f>VLOOKUP($B14,reporting_shock!$A$2:$AK$154,'Tab-reporting_shock'!G$1,FALSE)</f>
        <v>1039.0439269999999</v>
      </c>
      <c r="H14" s="23">
        <f>VLOOKUP($B14,reporting_shock!$A$2:$AK$154,'Tab-reporting_shock'!H$1,FALSE)</f>
        <v>1294.3721410000001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23">
        <f>U6+U10</f>
        <v>6279.2962379999999</v>
      </c>
      <c r="V14" s="23">
        <f t="shared" si="2"/>
        <v>6996.4252759999999</v>
      </c>
      <c r="W14" s="23">
        <f t="shared" si="2"/>
        <v>4662.3204042999996</v>
      </c>
      <c r="X14" s="23">
        <f t="shared" si="2"/>
        <v>4433.7455333999997</v>
      </c>
      <c r="Y14" s="23">
        <f t="shared" si="2"/>
        <v>7191.5594090000004</v>
      </c>
      <c r="Z14" s="23">
        <f t="shared" si="2"/>
        <v>10370.682102999999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23">
        <f>VLOOKUP($B15,reporting_shock!$A$2:$AK$154,'Tab-reporting_shock'!C$1,FALSE)</f>
        <v>865.04260650000003</v>
      </c>
      <c r="D15" s="23">
        <f>VLOOKUP($B15,reporting_shock!$A$2:$AK$154,'Tab-reporting_shock'!D$1,FALSE)</f>
        <v>1034.2679519999999</v>
      </c>
      <c r="E15" s="23">
        <f>VLOOKUP($B15,reporting_shock!$A$2:$AK$154,'Tab-reporting_shock'!E$1,FALSE)</f>
        <v>1025.661278</v>
      </c>
      <c r="F15" s="23">
        <f>VLOOKUP($B15,reporting_shock!$A$2:$AK$154,'Tab-reporting_shock'!F$1,FALSE)</f>
        <v>1155.4176649999999</v>
      </c>
      <c r="G15" s="23">
        <f>VLOOKUP($B15,reporting_shock!$A$2:$AK$154,'Tab-reporting_shock'!G$1,FALSE)</f>
        <v>1670.1598730000001</v>
      </c>
      <c r="H15" s="23">
        <f>VLOOKUP($B15,reporting_shock!$A$2:$AK$154,'Tab-reporting_shock'!H$1,FALSE)</f>
        <v>2241.2293319999999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3">
        <f>U7+U11</f>
        <v>10956.333016800001</v>
      </c>
      <c r="V15" s="53">
        <f t="shared" si="2"/>
        <v>13451.6638532</v>
      </c>
      <c r="W15" s="53">
        <f t="shared" si="2"/>
        <v>16128.5070679</v>
      </c>
      <c r="X15" s="53">
        <f t="shared" si="2"/>
        <v>19736.410916100001</v>
      </c>
      <c r="Y15" s="53">
        <f t="shared" si="2"/>
        <v>29274.027403999997</v>
      </c>
      <c r="Z15" s="53">
        <f t="shared" si="2"/>
        <v>40148.423508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23">
        <f>VLOOKUP($B16,reporting_shock!$A$2:$AK$154,'Tab-reporting_shock'!C$1,FALSE)</f>
        <v>6076.7669239999996</v>
      </c>
      <c r="D16" s="23">
        <f>VLOOKUP($B16,reporting_shock!$A$2:$AK$154,'Tab-reporting_shock'!D$1,FALSE)</f>
        <v>7026.9398950000004</v>
      </c>
      <c r="E16" s="23">
        <f>VLOOKUP($B16,reporting_shock!$A$2:$AK$154,'Tab-reporting_shock'!E$1,FALSE)</f>
        <v>7954.688228</v>
      </c>
      <c r="F16" s="23">
        <f>VLOOKUP($B16,reporting_shock!$A$2:$AK$154,'Tab-reporting_shock'!F$1,FALSE)</f>
        <v>8989.7761059999993</v>
      </c>
      <c r="G16" s="23">
        <f>VLOOKUP($B16,reporting_shock!$A$2:$AK$154,'Tab-reporting_shock'!G$1,FALSE)</f>
        <v>13154.359420000001</v>
      </c>
      <c r="H16" s="23">
        <f>VLOOKUP($B16,reporting_shock!$A$2:$AK$154,'Tab-reporting_shock'!H$1,FALSE)</f>
        <v>17552.633180000001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23">
        <f>VLOOKUP($B17,reporting_shock!$A$2:$AK$154,'Tab-reporting_shock'!C$1,FALSE)</f>
        <v>3674.360968</v>
      </c>
      <c r="D17" s="23">
        <f>VLOOKUP($B17,reporting_shock!$A$2:$AK$154,'Tab-reporting_shock'!D$1,FALSE)</f>
        <v>4459.535406</v>
      </c>
      <c r="E17" s="23">
        <f>VLOOKUP($B17,reporting_shock!$A$2:$AK$154,'Tab-reporting_shock'!E$1,FALSE)</f>
        <v>5341.6337789999998</v>
      </c>
      <c r="F17" s="23">
        <f>VLOOKUP($B17,reporting_shock!$A$2:$AK$154,'Tab-reporting_shock'!F$1,FALSE)</f>
        <v>6416.6157679999997</v>
      </c>
      <c r="G17" s="23">
        <f>VLOOKUP($B17,reporting_shock!$A$2:$AK$154,'Tab-reporting_shock'!G$1,FALSE)</f>
        <v>9443.1112699999994</v>
      </c>
      <c r="H17" s="23">
        <f>VLOOKUP($B17,reporting_shock!$A$2:$AK$154,'Tab-reporting_shock'!H$1,FALSE)</f>
        <v>12850.45753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 t="s">
        <v>400</v>
      </c>
      <c r="T17" s="10"/>
      <c r="U17" s="68">
        <f>U13+U14</f>
        <v>12939.34871</v>
      </c>
      <c r="V17" s="68">
        <f t="shared" ref="V17:Z17" si="3">V13+V14</f>
        <v>14556.837846</v>
      </c>
      <c r="W17" s="68">
        <f t="shared" si="3"/>
        <v>10809.927225299998</v>
      </c>
      <c r="X17" s="68">
        <f t="shared" si="3"/>
        <v>14431.5299294</v>
      </c>
      <c r="Y17" s="68">
        <f t="shared" si="3"/>
        <v>21496.314177</v>
      </c>
      <c r="Z17" s="68">
        <f t="shared" si="3"/>
        <v>26167.813963000001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23">
        <f>VLOOKUP($B18,reporting_shock!$A$2:$AK$154,'Tab-reporting_shock'!C$1,FALSE)</f>
        <v>2263.6441289999998</v>
      </c>
      <c r="D18" s="23">
        <f>VLOOKUP($B18,reporting_shock!$A$2:$AK$154,'Tab-reporting_shock'!D$1,FALSE)</f>
        <v>2467.982845</v>
      </c>
      <c r="E18" s="23">
        <f>VLOOKUP($B18,reporting_shock!$A$2:$AK$154,'Tab-reporting_shock'!E$1,FALSE)</f>
        <v>1953.6645169999999</v>
      </c>
      <c r="F18" s="23">
        <f>VLOOKUP($B18,reporting_shock!$A$2:$AK$154,'Tab-reporting_shock'!F$1,FALSE)</f>
        <v>3276.2273230000001</v>
      </c>
      <c r="G18" s="23">
        <f>VLOOKUP($B18,reporting_shock!$A$2:$AK$154,'Tab-reporting_shock'!G$1,FALSE)</f>
        <v>4959.4483140000002</v>
      </c>
      <c r="H18" s="23">
        <f>VLOOKUP($B18,reporting_shock!$A$2:$AK$154,'Tab-reporting_shock'!H$1,FALSE)</f>
        <v>6235.4325660000004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23">
        <f>VLOOKUP($B19,reporting_shock!$A$2:$AK$154,'Tab-reporting_shock'!C$1,FALSE)</f>
        <v>2698.017621</v>
      </c>
      <c r="D19" s="23">
        <f>VLOOKUP($B19,reporting_shock!$A$2:$AK$154,'Tab-reporting_shock'!D$1,FALSE)</f>
        <v>2704.298855</v>
      </c>
      <c r="E19" s="23">
        <f>VLOOKUP($B19,reporting_shock!$A$2:$AK$154,'Tab-reporting_shock'!E$1,FALSE)</f>
        <v>2709.7376509999999</v>
      </c>
      <c r="F19" s="23">
        <f>VLOOKUP($B19,reporting_shock!$A$2:$AK$154,'Tab-reporting_shock'!F$1,FALSE)</f>
        <v>2720.3792330000001</v>
      </c>
      <c r="G19" s="23">
        <f>VLOOKUP($B19,reporting_shock!$A$2:$AK$154,'Tab-reporting_shock'!G$1,FALSE)</f>
        <v>2768.2131720000002</v>
      </c>
      <c r="H19" s="23">
        <f>VLOOKUP($B19,reporting_shock!$A$2:$AK$154,'Tab-reporting_shock'!H$1,FALSE)</f>
        <v>2836.408046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23">
        <f>C11-SUM(C12,C18,C19)</f>
        <v>17.000001000000339</v>
      </c>
      <c r="D20" s="23">
        <f t="shared" ref="D20:H20" si="4">D11-SUM(D12,D18,D19)</f>
        <v>19.041391999999178</v>
      </c>
      <c r="E20" s="23">
        <f t="shared" si="4"/>
        <v>20.536757999998372</v>
      </c>
      <c r="F20" s="23">
        <f t="shared" si="4"/>
        <v>22.572166000001744</v>
      </c>
      <c r="G20" s="23">
        <f t="shared" si="4"/>
        <v>27.268163999993703</v>
      </c>
      <c r="H20" s="23">
        <f t="shared" si="4"/>
        <v>32.941167999990284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25">
        <f>C12+C18+C19+C20</f>
        <v>19183.815261</v>
      </c>
      <c r="D21" s="25">
        <f t="shared" ref="D21:H21" si="5">D12+D18+D19+D20</f>
        <v>22091.967632</v>
      </c>
      <c r="E21" s="25">
        <f t="shared" si="5"/>
        <v>23302.717625999998</v>
      </c>
      <c r="F21" s="25">
        <f t="shared" si="5"/>
        <v>27694.536992000001</v>
      </c>
      <c r="G21" s="25">
        <f t="shared" si="5"/>
        <v>39611.852559999999</v>
      </c>
      <c r="H21" s="25">
        <f t="shared" si="5"/>
        <v>51869.645739999993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299</v>
      </c>
      <c r="B22" s="9"/>
      <c r="C22" s="25">
        <f>SUM(C13:C15,C18)</f>
        <v>6717.6697525999989</v>
      </c>
      <c r="D22" s="25">
        <f t="shared" ref="D22:H22" si="6">SUM(D13:D15,D18)</f>
        <v>7882.1520832999995</v>
      </c>
      <c r="E22" s="25">
        <f t="shared" si="6"/>
        <v>7276.1212132999999</v>
      </c>
      <c r="F22" s="25">
        <f t="shared" si="6"/>
        <v>9545.1937216000006</v>
      </c>
      <c r="G22" s="25">
        <f t="shared" si="6"/>
        <v>14218.900530999999</v>
      </c>
      <c r="H22" s="25">
        <f t="shared" si="6"/>
        <v>18597.205818999999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10"/>
      <c r="S24" s="9"/>
      <c r="T24" s="9"/>
      <c r="U24" s="82" t="s">
        <v>0</v>
      </c>
      <c r="V24" s="83"/>
      <c r="W24" s="83"/>
      <c r="X24" s="83"/>
      <c r="Y24" s="83"/>
      <c r="Z24" s="84"/>
      <c r="AA24" s="1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</row>
    <row r="25" spans="1:62" ht="24" customHeight="1">
      <c r="A25" s="27" t="s">
        <v>291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10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187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25" customHeight="1">
      <c r="A26" s="20" t="s">
        <v>265</v>
      </c>
      <c r="B26" s="9" t="s">
        <v>134</v>
      </c>
      <c r="C26" s="23">
        <f>VLOOKUP($B26,reporting_shock!$A$2:$AK$154,'Tab-reporting_shock'!C$1,FALSE)</f>
        <v>2310</v>
      </c>
      <c r="D26" s="23">
        <f>VLOOKUP($B26,reporting_shock!$A$2:$AK$154,'Tab-reporting_shock'!D$1,FALSE)</f>
        <v>2316.390836</v>
      </c>
      <c r="E26" s="23">
        <f>VLOOKUP($B26,reporting_shock!$A$2:$AK$154,'Tab-reporting_shock'!E$1,FALSE)</f>
        <v>2312.882282</v>
      </c>
      <c r="F26" s="23">
        <f>VLOOKUP($B26,reporting_shock!$A$2:$AK$154,'Tab-reporting_shock'!F$1,FALSE)</f>
        <v>2314.024277</v>
      </c>
      <c r="G26" s="23">
        <f>VLOOKUP($B26,reporting_shock!$A$2:$AK$154,'Tab-reporting_shock'!G$1,FALSE)</f>
        <v>2330.1023989999999</v>
      </c>
      <c r="H26" s="23">
        <f>VLOOKUP($B26,reporting_shock!$A$2:$AK$154,'Tab-reporting_shock'!H$1,FALSE)</f>
        <v>2348.3531499999999</v>
      </c>
      <c r="I26" s="23"/>
      <c r="J26" s="16" t="s">
        <v>176</v>
      </c>
      <c r="K26" s="9"/>
      <c r="L26" s="23">
        <f t="shared" ref="L26:Q33" si="7">L4</f>
        <v>18609.931690000001</v>
      </c>
      <c r="M26" s="23">
        <f t="shared" si="7"/>
        <v>22578.981390000001</v>
      </c>
      <c r="N26" s="23">
        <f t="shared" si="7"/>
        <v>23483.225610000001</v>
      </c>
      <c r="O26" s="23">
        <f t="shared" si="7"/>
        <v>27592.40077</v>
      </c>
      <c r="P26" s="23">
        <f t="shared" si="7"/>
        <v>40557.175029999999</v>
      </c>
      <c r="Q26" s="23">
        <f t="shared" si="7"/>
        <v>53926.0219</v>
      </c>
      <c r="R26" s="10"/>
      <c r="S26" s="16" t="s">
        <v>312</v>
      </c>
      <c r="T26" s="9" t="s">
        <v>195</v>
      </c>
      <c r="U26" s="24">
        <f>U4</f>
        <v>18609.931690000001</v>
      </c>
      <c r="V26" s="24">
        <f t="shared" ref="V26:Z26" si="8">V4</f>
        <v>22578.981390000001</v>
      </c>
      <c r="W26" s="24">
        <f t="shared" si="8"/>
        <v>23483.225610000001</v>
      </c>
      <c r="X26" s="24">
        <f t="shared" si="8"/>
        <v>27592.40077</v>
      </c>
      <c r="Y26" s="24">
        <f t="shared" si="8"/>
        <v>40557.175029999999</v>
      </c>
      <c r="Z26" s="24">
        <f t="shared" si="8"/>
        <v>53926.0219</v>
      </c>
      <c r="AA26" s="10"/>
      <c r="AB26" s="30" t="s">
        <v>164</v>
      </c>
      <c r="AC26" s="9"/>
      <c r="AD26" s="23">
        <f>AD4</f>
        <v>1593.2937340000001</v>
      </c>
      <c r="AE26" s="23">
        <f t="shared" ref="AE26:AI26" si="9">AE4</f>
        <v>1734.4010290000001</v>
      </c>
      <c r="AF26" s="23">
        <f t="shared" si="9"/>
        <v>1787.735717</v>
      </c>
      <c r="AG26" s="23">
        <f t="shared" si="9"/>
        <v>1797.5319099999999</v>
      </c>
      <c r="AH26" s="23">
        <f t="shared" si="9"/>
        <v>1911.9376970000001</v>
      </c>
      <c r="AI26" s="23">
        <f t="shared" si="9"/>
        <v>2002.9168649999999</v>
      </c>
      <c r="AJ26" s="10"/>
      <c r="AK26" s="30" t="s">
        <v>164</v>
      </c>
      <c r="AL26" s="9"/>
      <c r="AM26" s="23">
        <f>AM4</f>
        <v>3353.1214869999999</v>
      </c>
      <c r="AN26" s="23">
        <f t="shared" ref="AN26:AR26" si="10">AN4</f>
        <v>3919.3372039999999</v>
      </c>
      <c r="AO26" s="23">
        <f t="shared" si="10"/>
        <v>4688.2002679999996</v>
      </c>
      <c r="AP26" s="23">
        <f t="shared" si="10"/>
        <v>6047.0375400000003</v>
      </c>
      <c r="AQ26" s="23">
        <f t="shared" si="10"/>
        <v>11910.556329999999</v>
      </c>
      <c r="AR26" s="23">
        <f t="shared" si="10"/>
        <v>21990.07026</v>
      </c>
      <c r="AS26" s="10"/>
      <c r="AT26" s="30" t="s">
        <v>164</v>
      </c>
      <c r="AU26" s="9"/>
      <c r="AV26" s="23">
        <f>AV4</f>
        <v>25790.12515</v>
      </c>
      <c r="AW26" s="23">
        <f t="shared" ref="AW26:BA26" si="11">AW4</f>
        <v>30451.045259999999</v>
      </c>
      <c r="AX26" s="23">
        <f t="shared" si="11"/>
        <v>35429.590929999998</v>
      </c>
      <c r="AY26" s="23">
        <f t="shared" si="11"/>
        <v>43268.765200000002</v>
      </c>
      <c r="AZ26" s="23">
        <f t="shared" si="11"/>
        <v>78094.25834</v>
      </c>
      <c r="BA26" s="23">
        <f t="shared" si="11"/>
        <v>133451.35889999999</v>
      </c>
      <c r="BB26" s="10"/>
      <c r="BC26" s="30" t="s">
        <v>164</v>
      </c>
      <c r="BD26" s="9"/>
      <c r="BE26" s="23">
        <f>BE4</f>
        <v>73412.889580000003</v>
      </c>
      <c r="BF26" s="23">
        <f t="shared" ref="BF26:BJ26" si="12">BF4</f>
        <v>87642.074200000003</v>
      </c>
      <c r="BG26" s="23">
        <f t="shared" si="12"/>
        <v>102022.63009999999</v>
      </c>
      <c r="BH26" s="23">
        <f t="shared" si="12"/>
        <v>126543.95480000001</v>
      </c>
      <c r="BI26" s="23">
        <f t="shared" si="12"/>
        <v>222737.37890000001</v>
      </c>
      <c r="BJ26" s="23">
        <f t="shared" si="12"/>
        <v>371998.31349999999</v>
      </c>
    </row>
    <row r="27" spans="1:62">
      <c r="A27" s="16" t="s">
        <v>257</v>
      </c>
      <c r="B27" s="9" t="s">
        <v>277</v>
      </c>
      <c r="C27" s="23">
        <f>VLOOKUP($B27,reporting_shock!$A$2:$AK$154,'Tab-reporting_shock'!C$1,FALSE)</f>
        <v>898</v>
      </c>
      <c r="D27" s="23">
        <f>VLOOKUP($B27,reporting_shock!$A$2:$AK$154,'Tab-reporting_shock'!D$1,FALSE)</f>
        <v>895.60498719999998</v>
      </c>
      <c r="E27" s="23">
        <f>VLOOKUP($B27,reporting_shock!$A$2:$AK$154,'Tab-reporting_shock'!E$1,FALSE)</f>
        <v>886.01191270000004</v>
      </c>
      <c r="F27" s="23">
        <f>VLOOKUP($B27,reporting_shock!$A$2:$AK$154,'Tab-reporting_shock'!F$1,FALSE)</f>
        <v>883.75092540000003</v>
      </c>
      <c r="G27" s="23">
        <f>VLOOKUP($B27,reporting_shock!$A$2:$AK$154,'Tab-reporting_shock'!G$1,FALSE)</f>
        <v>900.85391170000003</v>
      </c>
      <c r="H27" s="23">
        <f>VLOOKUP($B27,reporting_shock!$A$2:$AK$154,'Tab-reporting_shock'!H$1,FALSE)</f>
        <v>920.1390222</v>
      </c>
      <c r="I27" s="9"/>
      <c r="J27" s="30" t="s">
        <v>164</v>
      </c>
      <c r="K27" s="9"/>
      <c r="L27" s="23">
        <f t="shared" si="7"/>
        <v>7243.7639390000004</v>
      </c>
      <c r="M27" s="23">
        <f t="shared" si="7"/>
        <v>8688.4056</v>
      </c>
      <c r="N27" s="23">
        <f t="shared" si="7"/>
        <v>7842.830825</v>
      </c>
      <c r="O27" s="23">
        <f t="shared" si="7"/>
        <v>8865.7776130000002</v>
      </c>
      <c r="P27" s="23">
        <f t="shared" si="7"/>
        <v>13190.858550000001</v>
      </c>
      <c r="Q27" s="23">
        <f t="shared" si="7"/>
        <v>17355.7788</v>
      </c>
      <c r="R27" s="10"/>
      <c r="S27" s="29" t="s">
        <v>156</v>
      </c>
      <c r="T27" s="9" t="s">
        <v>313</v>
      </c>
      <c r="U27" s="23">
        <f t="shared" ref="U27:Z27" si="13">U5</f>
        <v>3463.3062880000002</v>
      </c>
      <c r="V27" s="23">
        <f t="shared" si="13"/>
        <v>4477.6017840000004</v>
      </c>
      <c r="W27" s="23">
        <f t="shared" si="13"/>
        <v>4132.4619839999996</v>
      </c>
      <c r="X27" s="23">
        <f t="shared" si="13"/>
        <v>5088.0653320000001</v>
      </c>
      <c r="Y27" s="23">
        <f t="shared" si="13"/>
        <v>6881.5959789999997</v>
      </c>
      <c r="Z27" s="23">
        <f t="shared" si="13"/>
        <v>7945.7371300000004</v>
      </c>
      <c r="AA27" s="10"/>
      <c r="AB27" s="30" t="s">
        <v>142</v>
      </c>
      <c r="AC27" s="9"/>
      <c r="AD27" s="23">
        <f t="shared" ref="AD27:AI31" si="14">AD5</f>
        <v>124.3163492</v>
      </c>
      <c r="AE27" s="23">
        <f t="shared" si="14"/>
        <v>147.9882514</v>
      </c>
      <c r="AF27" s="23">
        <f t="shared" si="14"/>
        <v>163.8994304</v>
      </c>
      <c r="AG27" s="23">
        <f t="shared" si="14"/>
        <v>186.17592200000001</v>
      </c>
      <c r="AH27" s="23">
        <f t="shared" si="14"/>
        <v>177.10289700000001</v>
      </c>
      <c r="AI27" s="23">
        <f t="shared" si="14"/>
        <v>165.4300145</v>
      </c>
      <c r="AJ27" s="10"/>
      <c r="AK27" s="30" t="s">
        <v>142</v>
      </c>
      <c r="AL27" s="9"/>
      <c r="AM27" s="23">
        <f t="shared" ref="AM27:AR31" si="15">AM5</f>
        <v>2603.9507410000001</v>
      </c>
      <c r="AN27" s="23">
        <f t="shared" si="15"/>
        <v>3379.8704269999998</v>
      </c>
      <c r="AO27" s="23">
        <f t="shared" si="15"/>
        <v>4353.7944020000004</v>
      </c>
      <c r="AP27" s="23">
        <f t="shared" si="15"/>
        <v>6430.7012789999999</v>
      </c>
      <c r="AQ27" s="23">
        <f t="shared" si="15"/>
        <v>11661.9089</v>
      </c>
      <c r="AR27" s="23">
        <f t="shared" si="15"/>
        <v>18739.072530000001</v>
      </c>
      <c r="AS27" s="10"/>
      <c r="AT27" s="30" t="s">
        <v>142</v>
      </c>
      <c r="AU27" s="9"/>
      <c r="AV27" s="23">
        <f t="shared" ref="AV27:BA31" si="16">AV5</f>
        <v>5303.6276660000003</v>
      </c>
      <c r="AW27" s="23">
        <f t="shared" si="16"/>
        <v>6891.4099749999996</v>
      </c>
      <c r="AX27" s="23">
        <f t="shared" si="16"/>
        <v>8585.4594450000004</v>
      </c>
      <c r="AY27" s="23">
        <f t="shared" si="16"/>
        <v>11916.64918</v>
      </c>
      <c r="AZ27" s="23">
        <f t="shared" si="16"/>
        <v>19325.228770000002</v>
      </c>
      <c r="BA27" s="23">
        <f t="shared" si="16"/>
        <v>29956.609659999998</v>
      </c>
      <c r="BB27" s="10"/>
      <c r="BC27" s="30" t="s">
        <v>142</v>
      </c>
      <c r="BD27" s="9"/>
      <c r="BE27" s="23">
        <f t="shared" ref="BE27:BJ31" si="17">BE5</f>
        <v>8375.6891190000006</v>
      </c>
      <c r="BF27" s="23">
        <f t="shared" si="17"/>
        <v>10900.5641</v>
      </c>
      <c r="BG27" s="23">
        <f t="shared" si="17"/>
        <v>13358.28125</v>
      </c>
      <c r="BH27" s="23">
        <f t="shared" si="17"/>
        <v>18474.078150000001</v>
      </c>
      <c r="BI27" s="23">
        <f t="shared" si="17"/>
        <v>29764.895939999999</v>
      </c>
      <c r="BJ27" s="23">
        <f t="shared" si="17"/>
        <v>45647.129379999998</v>
      </c>
    </row>
    <row r="28" spans="1:62">
      <c r="A28" s="21" t="s">
        <v>284</v>
      </c>
      <c r="B28" s="21"/>
      <c r="C28" s="25">
        <f>C26+C27</f>
        <v>3208</v>
      </c>
      <c r="D28" s="25">
        <f t="shared" ref="D28:H28" si="18">D26+D27</f>
        <v>3211.9958231999999</v>
      </c>
      <c r="E28" s="25">
        <f t="shared" si="18"/>
        <v>3198.8941947000003</v>
      </c>
      <c r="F28" s="25">
        <f t="shared" si="18"/>
        <v>3197.7752024000001</v>
      </c>
      <c r="G28" s="25">
        <f t="shared" si="18"/>
        <v>3230.9563106999999</v>
      </c>
      <c r="H28" s="25">
        <f t="shared" si="18"/>
        <v>3268.4921721999999</v>
      </c>
      <c r="I28" s="9"/>
      <c r="J28" s="30" t="s">
        <v>142</v>
      </c>
      <c r="K28" s="9"/>
      <c r="L28" s="23">
        <f t="shared" si="7"/>
        <v>1139.855096</v>
      </c>
      <c r="M28" s="23">
        <f t="shared" si="7"/>
        <v>1518.4952370000001</v>
      </c>
      <c r="N28" s="23">
        <f t="shared" si="7"/>
        <v>1450.861825</v>
      </c>
      <c r="O28" s="23">
        <f t="shared" si="7"/>
        <v>1892.4822630000001</v>
      </c>
      <c r="P28" s="23">
        <f t="shared" si="7"/>
        <v>2674.9831669999999</v>
      </c>
      <c r="Q28" s="23">
        <f t="shared" si="7"/>
        <v>3219.274649</v>
      </c>
      <c r="R28" s="10"/>
      <c r="S28" s="29" t="s">
        <v>157</v>
      </c>
      <c r="T28" s="9" t="s">
        <v>314</v>
      </c>
      <c r="U28" s="23">
        <f t="shared" ref="U28:Z28" si="19">U6</f>
        <v>4697.632055</v>
      </c>
      <c r="V28" s="23">
        <f t="shared" si="19"/>
        <v>5267.991156</v>
      </c>
      <c r="W28" s="23">
        <f t="shared" si="19"/>
        <v>3918.128338</v>
      </c>
      <c r="X28" s="23">
        <f t="shared" si="19"/>
        <v>3665.1501429999998</v>
      </c>
      <c r="Y28" s="23">
        <f t="shared" si="19"/>
        <v>5767.5144710000004</v>
      </c>
      <c r="Z28" s="23">
        <f t="shared" si="19"/>
        <v>7780.1179179999999</v>
      </c>
      <c r="AA28" s="10"/>
      <c r="AB28" s="30" t="s">
        <v>143</v>
      </c>
      <c r="AC28" s="9"/>
      <c r="AD28" s="23">
        <f t="shared" si="14"/>
        <v>1643.358651</v>
      </c>
      <c r="AE28" s="23">
        <f t="shared" si="14"/>
        <v>1792.087309</v>
      </c>
      <c r="AF28" s="23">
        <f t="shared" si="14"/>
        <v>1833.125869</v>
      </c>
      <c r="AG28" s="23">
        <f t="shared" si="14"/>
        <v>1856.3846510000001</v>
      </c>
      <c r="AH28" s="23">
        <f t="shared" si="14"/>
        <v>1939.2354680000001</v>
      </c>
      <c r="AI28" s="23">
        <f t="shared" si="14"/>
        <v>1974.6385849999999</v>
      </c>
      <c r="AJ28" s="10"/>
      <c r="AK28" s="30" t="s">
        <v>143</v>
      </c>
      <c r="AL28" s="9"/>
      <c r="AM28" s="23">
        <f t="shared" si="15"/>
        <v>8879.3744210000004</v>
      </c>
      <c r="AN28" s="23">
        <f t="shared" si="15"/>
        <v>10437.416069999999</v>
      </c>
      <c r="AO28" s="23">
        <f t="shared" si="15"/>
        <v>12211.59815</v>
      </c>
      <c r="AP28" s="23">
        <f t="shared" si="15"/>
        <v>15561.01878</v>
      </c>
      <c r="AQ28" s="23">
        <f t="shared" si="15"/>
        <v>30566.158619999998</v>
      </c>
      <c r="AR28" s="23">
        <f t="shared" si="15"/>
        <v>56459.097399999999</v>
      </c>
      <c r="AS28" s="10"/>
      <c r="AT28" s="30" t="s">
        <v>143</v>
      </c>
      <c r="AU28" s="9"/>
      <c r="AV28" s="23">
        <f t="shared" si="16"/>
        <v>45086.461799999997</v>
      </c>
      <c r="AW28" s="23">
        <f t="shared" si="16"/>
        <v>53266.338620000002</v>
      </c>
      <c r="AX28" s="23">
        <f t="shared" si="16"/>
        <v>61359.595809999999</v>
      </c>
      <c r="AY28" s="23">
        <f t="shared" si="16"/>
        <v>75436.883809999999</v>
      </c>
      <c r="AZ28" s="23">
        <f t="shared" si="16"/>
        <v>133331.97640000001</v>
      </c>
      <c r="BA28" s="23">
        <f t="shared" si="16"/>
        <v>221501.432</v>
      </c>
      <c r="BB28" s="10"/>
      <c r="BC28" s="30" t="s">
        <v>143</v>
      </c>
      <c r="BD28" s="9"/>
      <c r="BE28" s="23">
        <f t="shared" si="17"/>
        <v>60088.076150000001</v>
      </c>
      <c r="BF28" s="23">
        <f t="shared" si="17"/>
        <v>70753.570770000006</v>
      </c>
      <c r="BG28" s="23">
        <f t="shared" si="17"/>
        <v>81145.389670000004</v>
      </c>
      <c r="BH28" s="23">
        <f t="shared" si="17"/>
        <v>99180.468030000004</v>
      </c>
      <c r="BI28" s="23">
        <f t="shared" si="17"/>
        <v>175031.03640000001</v>
      </c>
      <c r="BJ28" s="23">
        <f t="shared" si="17"/>
        <v>290510.83029999997</v>
      </c>
    </row>
    <row r="29" spans="1:62">
      <c r="A29" s="16" t="s">
        <v>258</v>
      </c>
      <c r="B29" t="s">
        <v>243</v>
      </c>
      <c r="C29" s="23">
        <f>VLOOKUP($B29,reporting_shock!$A$2:$AK$154,'Tab-reporting_shock'!C$1,FALSE)</f>
        <v>1347</v>
      </c>
      <c r="D29" s="23">
        <f>VLOOKUP($B29,reporting_shock!$A$2:$AK$154,'Tab-reporting_shock'!D$1,FALSE)</f>
        <v>1348.954434</v>
      </c>
      <c r="E29" s="23">
        <f>VLOOKUP($B29,reporting_shock!$A$2:$AK$154,'Tab-reporting_shock'!E$1,FALSE)</f>
        <v>1334.357444</v>
      </c>
      <c r="F29" s="23">
        <f>VLOOKUP($B29,reporting_shock!$A$2:$AK$154,'Tab-reporting_shock'!F$1,FALSE)</f>
        <v>1331.2030400000001</v>
      </c>
      <c r="G29" s="23">
        <f>VLOOKUP($B29,reporting_shock!$A$2:$AK$154,'Tab-reporting_shock'!G$1,FALSE)</f>
        <v>1359.6881410000001</v>
      </c>
      <c r="H29" s="23">
        <f>VLOOKUP($B29,reporting_shock!$A$2:$AK$154,'Tab-reporting_shock'!H$1,FALSE)</f>
        <v>1391.551017</v>
      </c>
      <c r="I29" s="9"/>
      <c r="J29" s="30" t="s">
        <v>143</v>
      </c>
      <c r="K29" s="9"/>
      <c r="L29" s="23">
        <f t="shared" si="7"/>
        <v>1409.7320689999999</v>
      </c>
      <c r="M29" s="23">
        <f t="shared" si="7"/>
        <v>1682.836918</v>
      </c>
      <c r="N29" s="23">
        <f t="shared" si="7"/>
        <v>1444.3577</v>
      </c>
      <c r="O29" s="23">
        <f t="shared" si="7"/>
        <v>1552.136812</v>
      </c>
      <c r="P29" s="23">
        <f t="shared" si="7"/>
        <v>2169.1033200000002</v>
      </c>
      <c r="Q29" s="23">
        <f t="shared" si="7"/>
        <v>2689.321171</v>
      </c>
      <c r="R29" s="10"/>
      <c r="S29" s="29" t="s">
        <v>158</v>
      </c>
      <c r="T29" s="9" t="s">
        <v>315</v>
      </c>
      <c r="U29" s="23">
        <f t="shared" ref="U29:Z29" si="20">U7</f>
        <v>10448.993340000001</v>
      </c>
      <c r="V29" s="23">
        <f t="shared" si="20"/>
        <v>12833.38845</v>
      </c>
      <c r="W29" s="23">
        <f t="shared" si="20"/>
        <v>15432.63529</v>
      </c>
      <c r="X29" s="23">
        <f t="shared" si="20"/>
        <v>18839.185290000001</v>
      </c>
      <c r="Y29" s="23">
        <f t="shared" si="20"/>
        <v>27908.064579999998</v>
      </c>
      <c r="Z29" s="23">
        <f t="shared" si="20"/>
        <v>38200.166850000001</v>
      </c>
      <c r="AA29" s="10"/>
      <c r="AB29" s="30" t="s">
        <v>178</v>
      </c>
      <c r="AC29" s="9"/>
      <c r="AD29" s="23">
        <f t="shared" si="14"/>
        <v>25.254320929999999</v>
      </c>
      <c r="AE29" s="23">
        <f t="shared" si="14"/>
        <v>25.85202129</v>
      </c>
      <c r="AF29" s="23">
        <f t="shared" si="14"/>
        <v>25.721633059999998</v>
      </c>
      <c r="AG29" s="23">
        <f t="shared" si="14"/>
        <v>23.135015209999999</v>
      </c>
      <c r="AH29" s="23">
        <f t="shared" si="14"/>
        <v>17.837468950000002</v>
      </c>
      <c r="AI29" s="23">
        <f t="shared" si="14"/>
        <v>13.97390388</v>
      </c>
      <c r="AJ29" s="10"/>
      <c r="AK29" s="30" t="s">
        <v>178</v>
      </c>
      <c r="AL29" s="9"/>
      <c r="AM29" s="23">
        <f t="shared" si="15"/>
        <v>1590.655315</v>
      </c>
      <c r="AN29" s="23">
        <f t="shared" si="15"/>
        <v>1792.673223</v>
      </c>
      <c r="AO29" s="23">
        <f t="shared" si="15"/>
        <v>2113.436502</v>
      </c>
      <c r="AP29" s="23">
        <f t="shared" si="15"/>
        <v>2471.261677</v>
      </c>
      <c r="AQ29" s="23">
        <f t="shared" si="15"/>
        <v>3431.3671319999999</v>
      </c>
      <c r="AR29" s="23">
        <f t="shared" si="15"/>
        <v>4519.9653449999996</v>
      </c>
      <c r="AS29" s="10"/>
      <c r="AT29" s="30" t="s">
        <v>178</v>
      </c>
      <c r="AU29" s="9"/>
      <c r="AV29" s="23">
        <f t="shared" si="16"/>
        <v>2194.228188</v>
      </c>
      <c r="AW29" s="23">
        <f t="shared" si="16"/>
        <v>2472.4746169999999</v>
      </c>
      <c r="AX29" s="23">
        <f t="shared" si="16"/>
        <v>2859.3763370000001</v>
      </c>
      <c r="AY29" s="23">
        <f t="shared" si="16"/>
        <v>3262.939464</v>
      </c>
      <c r="AZ29" s="23">
        <f t="shared" si="16"/>
        <v>4105.7417779999996</v>
      </c>
      <c r="BA29" s="23">
        <f t="shared" si="16"/>
        <v>5117.565149</v>
      </c>
      <c r="BB29" s="10"/>
      <c r="BC29" s="30" t="s">
        <v>178</v>
      </c>
      <c r="BD29" s="9"/>
      <c r="BE29" s="23">
        <f t="shared" si="17"/>
        <v>6037.7348739999998</v>
      </c>
      <c r="BF29" s="23">
        <f t="shared" si="17"/>
        <v>6801.5082460000003</v>
      </c>
      <c r="BG29" s="23">
        <f t="shared" si="17"/>
        <v>7668.7395630000001</v>
      </c>
      <c r="BH29" s="23">
        <f t="shared" si="17"/>
        <v>8607.4511189999994</v>
      </c>
      <c r="BI29" s="23">
        <f t="shared" si="17"/>
        <v>11626.511350000001</v>
      </c>
      <c r="BJ29" s="23">
        <f t="shared" si="17"/>
        <v>14951.10989</v>
      </c>
    </row>
    <row r="30" spans="1:62">
      <c r="A30" s="30" t="s">
        <v>141</v>
      </c>
      <c r="B30" s="9"/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9"/>
      <c r="J30" s="30" t="s">
        <v>178</v>
      </c>
      <c r="K30" s="9"/>
      <c r="L30" s="23">
        <f t="shared" si="7"/>
        <v>52.023562439999999</v>
      </c>
      <c r="M30" s="23">
        <f t="shared" si="7"/>
        <v>57.58704401</v>
      </c>
      <c r="N30" s="23">
        <f t="shared" si="7"/>
        <v>47.226218760000002</v>
      </c>
      <c r="O30" s="23">
        <f t="shared" si="7"/>
        <v>48.072020000000002</v>
      </c>
      <c r="P30" s="23">
        <f t="shared" si="7"/>
        <v>78.810638979999993</v>
      </c>
      <c r="Q30" s="23">
        <f t="shared" si="7"/>
        <v>108.41764360000001</v>
      </c>
      <c r="R30" s="10"/>
      <c r="S30" s="31" t="s">
        <v>311</v>
      </c>
      <c r="T30" s="9" t="s">
        <v>201</v>
      </c>
      <c r="U30" s="24">
        <f t="shared" ref="U30:Z30" si="21">U8</f>
        <v>5285.7500440000003</v>
      </c>
      <c r="V30" s="24">
        <f t="shared" si="21"/>
        <v>5429.5203090000005</v>
      </c>
      <c r="W30" s="24">
        <f t="shared" si="21"/>
        <v>3455.208682</v>
      </c>
      <c r="X30" s="24">
        <f t="shared" si="21"/>
        <v>6575.5400799999998</v>
      </c>
      <c r="Y30" s="24">
        <f t="shared" si="21"/>
        <v>10213.16655</v>
      </c>
      <c r="Z30" s="24">
        <f t="shared" si="21"/>
        <v>12390.21557</v>
      </c>
      <c r="AA30" s="10"/>
      <c r="AB30" s="30" t="s">
        <v>160</v>
      </c>
      <c r="AC30" s="9"/>
      <c r="AD30" s="23">
        <f t="shared" si="14"/>
        <v>6.5964696939999996</v>
      </c>
      <c r="AE30" s="23">
        <f t="shared" si="14"/>
        <v>7.916273211</v>
      </c>
      <c r="AF30" s="23">
        <f t="shared" si="14"/>
        <v>9.7683525650000007</v>
      </c>
      <c r="AG30" s="23">
        <f t="shared" si="14"/>
        <v>11.43306621</v>
      </c>
      <c r="AH30" s="23">
        <f t="shared" si="14"/>
        <v>10.6534589</v>
      </c>
      <c r="AI30" s="23">
        <f t="shared" si="14"/>
        <v>10.747320520000001</v>
      </c>
      <c r="AJ30" s="10"/>
      <c r="AK30" s="30" t="s">
        <v>160</v>
      </c>
      <c r="AL30" s="9"/>
      <c r="AM30" s="23">
        <f t="shared" si="15"/>
        <v>381.5980361</v>
      </c>
      <c r="AN30" s="23">
        <f t="shared" si="15"/>
        <v>489.97473300000001</v>
      </c>
      <c r="AO30" s="23">
        <f t="shared" si="15"/>
        <v>692.00561540000001</v>
      </c>
      <c r="AP30" s="23">
        <f t="shared" si="15"/>
        <v>1025.3375779999999</v>
      </c>
      <c r="AQ30" s="23">
        <f t="shared" si="15"/>
        <v>1776.722313</v>
      </c>
      <c r="AR30" s="23">
        <f t="shared" si="15"/>
        <v>2892.6479770000001</v>
      </c>
      <c r="AS30" s="10"/>
      <c r="AT30" s="30" t="s">
        <v>160</v>
      </c>
      <c r="AU30" s="9"/>
      <c r="AV30" s="23">
        <f t="shared" si="16"/>
        <v>71.857209209999994</v>
      </c>
      <c r="AW30" s="23">
        <f t="shared" si="16"/>
        <v>169.7400342</v>
      </c>
      <c r="AX30" s="23">
        <f t="shared" si="16"/>
        <v>348.58882</v>
      </c>
      <c r="AY30" s="23">
        <f t="shared" si="16"/>
        <v>629.35885740000003</v>
      </c>
      <c r="AZ30" s="23">
        <f t="shared" si="16"/>
        <v>928.11878760000002</v>
      </c>
      <c r="BA30" s="23">
        <f t="shared" si="16"/>
        <v>1639.263303</v>
      </c>
      <c r="BB30" s="10"/>
      <c r="BC30" s="30" t="s">
        <v>160</v>
      </c>
      <c r="BD30" s="9"/>
      <c r="BE30" s="23">
        <f t="shared" si="17"/>
        <v>2588.3749939999998</v>
      </c>
      <c r="BF30" s="23">
        <f t="shared" si="17"/>
        <v>3231.161329</v>
      </c>
      <c r="BG30" s="23">
        <f t="shared" si="17"/>
        <v>4028.3753190000002</v>
      </c>
      <c r="BH30" s="23">
        <f t="shared" si="17"/>
        <v>5065.9797529999996</v>
      </c>
      <c r="BI30" s="23">
        <f t="shared" si="17"/>
        <v>7457.7466990000003</v>
      </c>
      <c r="BJ30" s="23">
        <f t="shared" si="17"/>
        <v>10549.403899999999</v>
      </c>
    </row>
    <row r="31" spans="1:62">
      <c r="A31" s="30" t="s">
        <v>142</v>
      </c>
      <c r="B31" s="9"/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9"/>
      <c r="J31" s="30" t="s">
        <v>160</v>
      </c>
      <c r="K31" s="9"/>
      <c r="L31" s="23">
        <f t="shared" si="7"/>
        <v>8764.5570189999999</v>
      </c>
      <c r="M31" s="23">
        <f t="shared" si="7"/>
        <v>10631.656590000001</v>
      </c>
      <c r="N31" s="23">
        <f t="shared" si="7"/>
        <v>12697.94904</v>
      </c>
      <c r="O31" s="23">
        <f t="shared" si="7"/>
        <v>15233.932059999999</v>
      </c>
      <c r="P31" s="23">
        <f t="shared" si="7"/>
        <v>22443.41936</v>
      </c>
      <c r="Q31" s="23">
        <f t="shared" si="7"/>
        <v>30553.229640000001</v>
      </c>
      <c r="R31" s="10"/>
      <c r="S31" s="29" t="s">
        <v>156</v>
      </c>
      <c r="T31" s="9" t="s">
        <v>307</v>
      </c>
      <c r="U31" s="23">
        <f t="shared" ref="U31:Z31" si="22">U9</f>
        <v>3196.7461840000001</v>
      </c>
      <c r="V31" s="23">
        <f t="shared" si="22"/>
        <v>3082.810786</v>
      </c>
      <c r="W31" s="23">
        <f t="shared" si="22"/>
        <v>2015.1448370000001</v>
      </c>
      <c r="X31" s="23">
        <f t="shared" si="22"/>
        <v>4909.7190639999999</v>
      </c>
      <c r="Y31" s="23">
        <f t="shared" si="22"/>
        <v>7423.1587890000001</v>
      </c>
      <c r="Z31" s="23">
        <f t="shared" si="22"/>
        <v>7851.39473</v>
      </c>
      <c r="AA31" s="10"/>
      <c r="AB31" s="33" t="s">
        <v>180</v>
      </c>
      <c r="AC31" s="26"/>
      <c r="AD31" s="25">
        <f t="shared" si="14"/>
        <v>3392.8195249999999</v>
      </c>
      <c r="AE31" s="25">
        <f t="shared" si="14"/>
        <v>3708.2448829999998</v>
      </c>
      <c r="AF31" s="25">
        <f t="shared" si="14"/>
        <v>3820.251002</v>
      </c>
      <c r="AG31" s="25">
        <f t="shared" si="14"/>
        <v>3874.6605639999998</v>
      </c>
      <c r="AH31" s="25">
        <f t="shared" si="14"/>
        <v>4056.766991</v>
      </c>
      <c r="AI31" s="25">
        <f t="shared" si="14"/>
        <v>4167.7066889999996</v>
      </c>
      <c r="AJ31" s="10"/>
      <c r="AK31" s="33" t="s">
        <v>180</v>
      </c>
      <c r="AL31" s="26"/>
      <c r="AM31" s="25">
        <f t="shared" si="15"/>
        <v>16808.7</v>
      </c>
      <c r="AN31" s="25">
        <f t="shared" si="15"/>
        <v>20019.271659999999</v>
      </c>
      <c r="AO31" s="25">
        <f t="shared" si="15"/>
        <v>24059.034930000002</v>
      </c>
      <c r="AP31" s="25">
        <f t="shared" si="15"/>
        <v>31535.35685</v>
      </c>
      <c r="AQ31" s="25">
        <f t="shared" si="15"/>
        <v>59346.713300000003</v>
      </c>
      <c r="AR31" s="25">
        <f t="shared" si="15"/>
        <v>104600.8535</v>
      </c>
      <c r="AS31" s="10"/>
      <c r="AT31" s="33" t="s">
        <v>180</v>
      </c>
      <c r="AU31" s="26"/>
      <c r="AV31" s="25">
        <f t="shared" si="16"/>
        <v>78446.300010000006</v>
      </c>
      <c r="AW31" s="25">
        <f t="shared" si="16"/>
        <v>93251.00851</v>
      </c>
      <c r="AX31" s="25">
        <f t="shared" si="16"/>
        <v>108582.6113</v>
      </c>
      <c r="AY31" s="25">
        <f t="shared" si="16"/>
        <v>134514.59650000001</v>
      </c>
      <c r="AZ31" s="25">
        <f t="shared" si="16"/>
        <v>235785.3241</v>
      </c>
      <c r="BA31" s="25">
        <f t="shared" si="16"/>
        <v>391666.2291</v>
      </c>
      <c r="BB31" s="10"/>
      <c r="BC31" s="33" t="s">
        <v>180</v>
      </c>
      <c r="BD31" s="26"/>
      <c r="BE31" s="25">
        <f t="shared" si="17"/>
        <v>150502.7647</v>
      </c>
      <c r="BF31" s="25">
        <f t="shared" si="17"/>
        <v>179328.8786</v>
      </c>
      <c r="BG31" s="25">
        <f t="shared" si="17"/>
        <v>208223.41589999999</v>
      </c>
      <c r="BH31" s="25">
        <f t="shared" si="17"/>
        <v>257871.9319</v>
      </c>
      <c r="BI31" s="25">
        <f t="shared" si="17"/>
        <v>446617.56929999997</v>
      </c>
      <c r="BJ31" s="25">
        <f t="shared" si="17"/>
        <v>733656.78689999995</v>
      </c>
    </row>
    <row r="32" spans="1:62">
      <c r="A32" s="30" t="s">
        <v>143</v>
      </c>
      <c r="B32" s="9"/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9"/>
      <c r="J32" s="31" t="s">
        <v>260</v>
      </c>
      <c r="K32" s="9"/>
      <c r="L32" s="23">
        <f t="shared" si="7"/>
        <v>5285.7500440000003</v>
      </c>
      <c r="M32" s="23">
        <f t="shared" si="7"/>
        <v>5429.5203090000005</v>
      </c>
      <c r="N32" s="23">
        <f t="shared" si="7"/>
        <v>3455.208682</v>
      </c>
      <c r="O32" s="23">
        <f t="shared" si="7"/>
        <v>6575.5400799999998</v>
      </c>
      <c r="P32" s="23">
        <f t="shared" si="7"/>
        <v>10213.16655</v>
      </c>
      <c r="Q32" s="23">
        <f t="shared" si="7"/>
        <v>12390.21557</v>
      </c>
      <c r="R32" s="10"/>
      <c r="S32" s="29" t="s">
        <v>157</v>
      </c>
      <c r="T32" s="9" t="s">
        <v>316</v>
      </c>
      <c r="U32" s="23">
        <f t="shared" ref="U32:Z32" si="23">U10</f>
        <v>1581.6641830000001</v>
      </c>
      <c r="V32" s="23">
        <f t="shared" si="23"/>
        <v>1728.4341199999999</v>
      </c>
      <c r="W32" s="23">
        <f t="shared" si="23"/>
        <v>744.19206629999996</v>
      </c>
      <c r="X32" s="23">
        <f t="shared" si="23"/>
        <v>768.59539040000004</v>
      </c>
      <c r="Y32" s="23">
        <f t="shared" si="23"/>
        <v>1424.044938</v>
      </c>
      <c r="Z32" s="23">
        <f t="shared" si="23"/>
        <v>2590.5641850000002</v>
      </c>
      <c r="AA32" s="10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">
      <c r="A33" s="30" t="s">
        <v>185</v>
      </c>
      <c r="B33" t="s">
        <v>114</v>
      </c>
      <c r="C33" s="23">
        <f>VLOOKUP($B33,reporting_shock!$A$2:$AK$154,'Tab-reporting_shock'!C$1,FALSE)</f>
        <v>1347</v>
      </c>
      <c r="D33" s="23">
        <f>VLOOKUP($B33,reporting_shock!$A$2:$AK$154,'Tab-reporting_shock'!D$1,FALSE)</f>
        <v>1348.954434</v>
      </c>
      <c r="E33" s="23">
        <f>VLOOKUP($B33,reporting_shock!$A$2:$AK$154,'Tab-reporting_shock'!E$1,FALSE)</f>
        <v>1334.357444</v>
      </c>
      <c r="F33" s="23">
        <f>VLOOKUP($B33,reporting_shock!$A$2:$AK$154,'Tab-reporting_shock'!F$1,FALSE)</f>
        <v>1331.2030400000001</v>
      </c>
      <c r="G33" s="23">
        <f>VLOOKUP($B33,reporting_shock!$A$2:$AK$154,'Tab-reporting_shock'!G$1,FALSE)</f>
        <v>1359.6881410000001</v>
      </c>
      <c r="H33" s="23">
        <f>VLOOKUP($B33,reporting_shock!$A$2:$AK$154,'Tab-reporting_shock'!H$1,FALSE)</f>
        <v>1391.551017</v>
      </c>
      <c r="I33" s="10"/>
      <c r="J33" s="21" t="s">
        <v>181</v>
      </c>
      <c r="K33" s="26"/>
      <c r="L33" s="25">
        <f t="shared" si="7"/>
        <v>23895.681734000002</v>
      </c>
      <c r="M33" s="25">
        <f t="shared" si="7"/>
        <v>28008.501699</v>
      </c>
      <c r="N33" s="25">
        <f t="shared" si="7"/>
        <v>26938.434292000002</v>
      </c>
      <c r="O33" s="25">
        <f t="shared" si="7"/>
        <v>34167.940849999999</v>
      </c>
      <c r="P33" s="25">
        <f t="shared" si="7"/>
        <v>50770.34158</v>
      </c>
      <c r="Q33" s="25">
        <f t="shared" si="7"/>
        <v>66316.237469999993</v>
      </c>
      <c r="R33" s="10"/>
      <c r="S33" s="52" t="s">
        <v>158</v>
      </c>
      <c r="T33" s="26" t="s">
        <v>317</v>
      </c>
      <c r="U33" s="53">
        <f t="shared" ref="U33:Z33" si="24">U11</f>
        <v>507.33967680000001</v>
      </c>
      <c r="V33" s="53">
        <f t="shared" si="24"/>
        <v>618.27540320000003</v>
      </c>
      <c r="W33" s="53">
        <f t="shared" si="24"/>
        <v>695.87177789999998</v>
      </c>
      <c r="X33" s="53">
        <f t="shared" si="24"/>
        <v>897.2256261</v>
      </c>
      <c r="Y33" s="53">
        <f t="shared" si="24"/>
        <v>1365.962824</v>
      </c>
      <c r="Z33" s="53">
        <f t="shared" si="24"/>
        <v>1948.256658</v>
      </c>
      <c r="AA33" s="10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">
      <c r="A34" s="30" t="s">
        <v>140</v>
      </c>
      <c r="B34" s="9"/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24">
        <f t="shared" ref="U34:Z34" si="25">U12</f>
        <v>23895.681734000002</v>
      </c>
      <c r="V34" s="24">
        <f t="shared" si="25"/>
        <v>28008.501699</v>
      </c>
      <c r="W34" s="24">
        <f t="shared" si="25"/>
        <v>26938.434292000002</v>
      </c>
      <c r="X34" s="24">
        <f t="shared" si="25"/>
        <v>34167.940849999999</v>
      </c>
      <c r="Y34" s="24">
        <f t="shared" si="25"/>
        <v>50770.34158</v>
      </c>
      <c r="Z34" s="24">
        <f t="shared" si="25"/>
        <v>66316.237469999993</v>
      </c>
      <c r="AA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23">
        <f t="shared" ref="U35:Z35" si="26">U13</f>
        <v>6660.0524720000003</v>
      </c>
      <c r="V35" s="23">
        <f t="shared" si="26"/>
        <v>7560.4125700000004</v>
      </c>
      <c r="W35" s="23">
        <f t="shared" si="26"/>
        <v>6147.6068209999994</v>
      </c>
      <c r="X35" s="23">
        <f t="shared" si="26"/>
        <v>9997.7843959999991</v>
      </c>
      <c r="Y35" s="23">
        <f t="shared" si="26"/>
        <v>14304.754767999999</v>
      </c>
      <c r="Z35" s="23">
        <f t="shared" si="26"/>
        <v>15797.131860000001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23">
        <f>VLOOKUP($B36,reporting_shock!$A$2:$AK$154,'Tab-reporting_shock'!C$1,FALSE)</f>
        <v>1844</v>
      </c>
      <c r="D36" s="23">
        <f>VLOOKUP($B36,reporting_shock!$A$2:$AK$154,'Tab-reporting_shock'!D$1,FALSE)</f>
        <v>1844</v>
      </c>
      <c r="E36" s="23">
        <f>VLOOKUP($B36,reporting_shock!$A$2:$AK$154,'Tab-reporting_shock'!E$1,FALSE)</f>
        <v>1844</v>
      </c>
      <c r="F36" s="23">
        <f>VLOOKUP($B36,reporting_shock!$A$2:$AK$154,'Tab-reporting_shock'!F$1,FALSE)</f>
        <v>1844</v>
      </c>
      <c r="G36" s="23">
        <f>VLOOKUP($B36,reporting_shock!$A$2:$AK$154,'Tab-reporting_shock'!G$1,FALSE)</f>
        <v>1844</v>
      </c>
      <c r="H36" s="23">
        <f>VLOOKUP($B36,reporting_shock!$A$2:$AK$154,'Tab-reporting_shock'!H$1,FALSE)</f>
        <v>1844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23">
        <f t="shared" ref="U36:Z36" si="27">U14</f>
        <v>6279.2962379999999</v>
      </c>
      <c r="V36" s="23">
        <f t="shared" si="27"/>
        <v>6996.4252759999999</v>
      </c>
      <c r="W36" s="23">
        <f t="shared" si="27"/>
        <v>4662.3204042999996</v>
      </c>
      <c r="X36" s="23">
        <f t="shared" si="27"/>
        <v>4433.7455333999997</v>
      </c>
      <c r="Y36" s="23">
        <f t="shared" si="27"/>
        <v>7191.5594090000004</v>
      </c>
      <c r="Z36" s="23">
        <f t="shared" si="27"/>
        <v>10370.682102999999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23">
        <f>C28-SUM(C29,C35,C36)</f>
        <v>17</v>
      </c>
      <c r="D37" s="23">
        <f t="shared" ref="D37:H37" si="28">D28-SUM(D29,D35,D36)</f>
        <v>19.041389199999685</v>
      </c>
      <c r="E37" s="23">
        <f t="shared" si="28"/>
        <v>20.536750700000084</v>
      </c>
      <c r="F37" s="23">
        <f t="shared" si="28"/>
        <v>22.572162399999797</v>
      </c>
      <c r="G37" s="23">
        <f t="shared" si="28"/>
        <v>27.268169699999817</v>
      </c>
      <c r="H37" s="23">
        <f t="shared" si="28"/>
        <v>32.941155200000139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3">
        <f t="shared" ref="U37:Z37" si="29">U15</f>
        <v>10956.333016800001</v>
      </c>
      <c r="V37" s="53">
        <f t="shared" si="29"/>
        <v>13451.6638532</v>
      </c>
      <c r="W37" s="53">
        <f t="shared" si="29"/>
        <v>16128.5070679</v>
      </c>
      <c r="X37" s="53">
        <f t="shared" si="29"/>
        <v>19736.410916100001</v>
      </c>
      <c r="Y37" s="53">
        <f t="shared" si="29"/>
        <v>29274.027403999997</v>
      </c>
      <c r="Z37" s="53">
        <f t="shared" si="29"/>
        <v>40148.423508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25">
        <f>C29+C35+C36+C37</f>
        <v>3208</v>
      </c>
      <c r="D38" s="25">
        <f t="shared" ref="D38:H38" si="30">D29+D35+D36+D37</f>
        <v>3211.9958231999999</v>
      </c>
      <c r="E38" s="25">
        <f t="shared" si="30"/>
        <v>3198.8941947000003</v>
      </c>
      <c r="F38" s="25">
        <f t="shared" si="30"/>
        <v>3197.7752024000001</v>
      </c>
      <c r="G38" s="25">
        <f t="shared" si="30"/>
        <v>3230.9563106999999</v>
      </c>
      <c r="H38" s="25">
        <f t="shared" si="30"/>
        <v>3268.4921721999999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299</v>
      </c>
      <c r="B39" s="9"/>
      <c r="C39" s="25">
        <f>SUM(C30:C32,C35)</f>
        <v>0</v>
      </c>
      <c r="D39" s="25">
        <f t="shared" ref="D39:H39" si="31">SUM(D30:D32,D35)</f>
        <v>0</v>
      </c>
      <c r="E39" s="25">
        <f t="shared" si="31"/>
        <v>0</v>
      </c>
      <c r="F39" s="25">
        <f t="shared" si="31"/>
        <v>0</v>
      </c>
      <c r="G39" s="25">
        <f t="shared" si="31"/>
        <v>0</v>
      </c>
      <c r="H39" s="25">
        <f t="shared" si="31"/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292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23">
        <f>VLOOKUP($B43,reporting_shock!$A$2:$AK$154,'Tab-reporting_shock'!C$1,FALSE)</f>
        <v>412.76329609999999</v>
      </c>
      <c r="D43" s="23">
        <f>VLOOKUP($B43,reporting_shock!$A$2:$AK$154,'Tab-reporting_shock'!D$1,FALSE)</f>
        <v>458.3489118</v>
      </c>
      <c r="E43" s="23">
        <f>VLOOKUP($B43,reporting_shock!$A$2:$AK$154,'Tab-reporting_shock'!E$1,FALSE)</f>
        <v>540.09178369999995</v>
      </c>
      <c r="F43" s="23">
        <f>VLOOKUP($B43,reporting_shock!$A$2:$AK$154,'Tab-reporting_shock'!F$1,FALSE)</f>
        <v>319.44151740000001</v>
      </c>
      <c r="G43" s="23">
        <f>VLOOKUP($B43,reporting_shock!$A$2:$AK$154,'Tab-reporting_shock'!G$1,FALSE)</f>
        <v>161.6568709</v>
      </c>
      <c r="H43" s="23">
        <f>VLOOKUP($B43,reporting_shock!$A$2:$AK$154,'Tab-reporting_shock'!H$1,FALSE)</f>
        <v>161.4903147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23">
        <f>VLOOKUP($B44,reporting_shock!$A$2:$AK$154,'Tab-reporting_shock'!C$1,FALSE)</f>
        <v>1935.063719</v>
      </c>
      <c r="D44" s="23">
        <f>VLOOKUP($B44,reporting_shock!$A$2:$AK$154,'Tab-reporting_shock'!D$1,FALSE)</f>
        <v>2201.8955099999998</v>
      </c>
      <c r="E44" s="23">
        <f>VLOOKUP($B44,reporting_shock!$A$2:$AK$154,'Tab-reporting_shock'!E$1,FALSE)</f>
        <v>1629.920887</v>
      </c>
      <c r="F44" s="23">
        <f>VLOOKUP($B44,reporting_shock!$A$2:$AK$154,'Tab-reporting_shock'!F$1,FALSE)</f>
        <v>3186.5504970000002</v>
      </c>
      <c r="G44" s="23">
        <f>VLOOKUP($B44,reporting_shock!$A$2:$AK$154,'Tab-reporting_shock'!G$1,FALSE)</f>
        <v>4838.8177589999996</v>
      </c>
      <c r="H44" s="23">
        <f>VLOOKUP($B44,reporting_shock!$A$2:$AK$154,'Tab-reporting_shock'!H$1,FALSE)</f>
        <v>5356.8266560000002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25">
        <f>C43+C44</f>
        <v>2347.8270151000002</v>
      </c>
      <c r="D45" s="25">
        <f t="shared" ref="D45:H45" si="32">D43+D44</f>
        <v>2660.2444218000001</v>
      </c>
      <c r="E45" s="25">
        <f t="shared" si="32"/>
        <v>2170.0126706999999</v>
      </c>
      <c r="F45" s="25">
        <f t="shared" si="32"/>
        <v>3505.9920144000002</v>
      </c>
      <c r="G45" s="25">
        <f t="shared" si="32"/>
        <v>5000.4746298999999</v>
      </c>
      <c r="H45" s="25">
        <f t="shared" si="32"/>
        <v>5518.3169706999997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23">
        <f>VLOOKUP($B46,reporting_shock!$A$2:$AK$154,'Tab-reporting_shock'!C$1,FALSE)</f>
        <v>1201.7382500000001</v>
      </c>
      <c r="D46" s="23">
        <f>VLOOKUP($B46,reporting_shock!$A$2:$AK$154,'Tab-reporting_shock'!D$1,FALSE)</f>
        <v>1553.6902849999999</v>
      </c>
      <c r="E46" s="23">
        <f>VLOOKUP($B46,reporting_shock!$A$2:$AK$154,'Tab-reporting_shock'!E$1,FALSE)</f>
        <v>1433.929668</v>
      </c>
      <c r="F46" s="23">
        <f>VLOOKUP($B46,reporting_shock!$A$2:$AK$154,'Tab-reporting_shock'!F$1,FALSE)</f>
        <v>1765.5160189999999</v>
      </c>
      <c r="G46" s="23">
        <f>VLOOKUP($B46,reporting_shock!$A$2:$AK$154,'Tab-reporting_shock'!G$1,FALSE)</f>
        <v>2387.856119</v>
      </c>
      <c r="H46" s="23">
        <f>VLOOKUP($B46,reporting_shock!$A$2:$AK$154,'Tab-reporting_shock'!H$1,FALSE)</f>
        <v>2757.104178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23">
        <f>VLOOKUP($B47,reporting_shock!$A$2:$AK$154,'Tab-reporting_shock'!C$1,FALSE)</f>
        <v>528.4202659</v>
      </c>
      <c r="D47" s="23">
        <f>VLOOKUP($B47,reporting_shock!$A$2:$AK$154,'Tab-reporting_shock'!D$1,FALSE)</f>
        <v>689.56599840000001</v>
      </c>
      <c r="E47" s="23">
        <f>VLOOKUP($B47,reporting_shock!$A$2:$AK$154,'Tab-reporting_shock'!E$1,FALSE)</f>
        <v>649.29266470000005</v>
      </c>
      <c r="F47" s="23">
        <f>VLOOKUP($B47,reporting_shock!$A$2:$AK$154,'Tab-reporting_shock'!F$1,FALSE)</f>
        <v>800.73053100000004</v>
      </c>
      <c r="G47" s="23">
        <f>VLOOKUP($B47,reporting_shock!$A$2:$AK$154,'Tab-reporting_shock'!G$1,FALSE)</f>
        <v>1057.8811619999999</v>
      </c>
      <c r="H47" s="23">
        <f>VLOOKUP($B47,reporting_shock!$A$2:$AK$154,'Tab-reporting_shock'!H$1,FALSE)</f>
        <v>1196.705872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23">
        <f>VLOOKUP($B48,reporting_shock!$A$2:$AK$154,'Tab-reporting_shock'!C$1,FALSE)</f>
        <v>383.52089660000001</v>
      </c>
      <c r="D48" s="23">
        <f>VLOOKUP($B48,reporting_shock!$A$2:$AK$154,'Tab-reporting_shock'!D$1,FALSE)</f>
        <v>514.02570839999998</v>
      </c>
      <c r="E48" s="23">
        <f>VLOOKUP($B48,reporting_shock!$A$2:$AK$154,'Tab-reporting_shock'!E$1,FALSE)</f>
        <v>492.95053360000003</v>
      </c>
      <c r="F48" s="23">
        <f>VLOOKUP($B48,reporting_shock!$A$2:$AK$154,'Tab-reporting_shock'!F$1,FALSE)</f>
        <v>645.46442479999996</v>
      </c>
      <c r="G48" s="23">
        <f>VLOOKUP($B48,reporting_shock!$A$2:$AK$154,'Tab-reporting_shock'!G$1,FALSE)</f>
        <v>908.84050230000003</v>
      </c>
      <c r="H48" s="23">
        <f>VLOOKUP($B48,reporting_shock!$A$2:$AK$154,'Tab-reporting_shock'!H$1,FALSE)</f>
        <v>1088.274453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23">
        <f>VLOOKUP($B49,reporting_shock!$A$2:$AK$154,'Tab-reporting_shock'!C$1,FALSE)</f>
        <v>255.19935469999999</v>
      </c>
      <c r="D49" s="23">
        <f>VLOOKUP($B49,reporting_shock!$A$2:$AK$154,'Tab-reporting_shock'!D$1,FALSE)</f>
        <v>307.04898900000001</v>
      </c>
      <c r="E49" s="23">
        <f>VLOOKUP($B49,reporting_shock!$A$2:$AK$154,'Tab-reporting_shock'!E$1,FALSE)</f>
        <v>250.85541269999999</v>
      </c>
      <c r="F49" s="23">
        <f>VLOOKUP($B49,reporting_shock!$A$2:$AK$154,'Tab-reporting_shock'!F$1,FALSE)</f>
        <v>270.75580309999998</v>
      </c>
      <c r="G49" s="23">
        <f>VLOOKUP($B49,reporting_shock!$A$2:$AK$154,'Tab-reporting_shock'!G$1,FALSE)</f>
        <v>341.82338170000003</v>
      </c>
      <c r="H49" s="23">
        <f>VLOOKUP($B49,reporting_shock!$A$2:$AK$154,'Tab-reporting_shock'!H$1,FALSE)</f>
        <v>361.15163690000003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23">
        <f>VLOOKUP($B50,reporting_shock!$A$2:$AK$154,'Tab-reporting_shock'!C$1,FALSE)</f>
        <v>16.827941209999999</v>
      </c>
      <c r="D50" s="23">
        <f>VLOOKUP($B50,reporting_shock!$A$2:$AK$154,'Tab-reporting_shock'!D$1,FALSE)</f>
        <v>18.69773211</v>
      </c>
      <c r="E50" s="23">
        <f>VLOOKUP($B50,reporting_shock!$A$2:$AK$154,'Tab-reporting_shock'!E$1,FALSE)</f>
        <v>15.20902895</v>
      </c>
      <c r="F50" s="23">
        <f>VLOOKUP($B50,reporting_shock!$A$2:$AK$154,'Tab-reporting_shock'!F$1,FALSE)</f>
        <v>15.538935439999999</v>
      </c>
      <c r="G50" s="23">
        <f>VLOOKUP($B50,reporting_shock!$A$2:$AK$154,'Tab-reporting_shock'!G$1,FALSE)</f>
        <v>25.762258419999998</v>
      </c>
      <c r="H50" s="23">
        <f>VLOOKUP($B50,reporting_shock!$A$2:$AK$154,'Tab-reporting_shock'!H$1,FALSE)</f>
        <v>35.577551749999998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23">
        <f>VLOOKUP($B51,reporting_shock!$A$2:$AK$154,'Tab-reporting_shock'!C$1,FALSE)</f>
        <v>17.76979171</v>
      </c>
      <c r="D51" s="23">
        <f>VLOOKUP($B51,reporting_shock!$A$2:$AK$154,'Tab-reporting_shock'!D$1,FALSE)</f>
        <v>24.35185706</v>
      </c>
      <c r="E51" s="23">
        <f>VLOOKUP($B51,reporting_shock!$A$2:$AK$154,'Tab-reporting_shock'!E$1,FALSE)</f>
        <v>25.622027670000001</v>
      </c>
      <c r="F51" s="23">
        <f>VLOOKUP($B51,reporting_shock!$A$2:$AK$154,'Tab-reporting_shock'!F$1,FALSE)</f>
        <v>33.026324600000002</v>
      </c>
      <c r="G51" s="23">
        <f>VLOOKUP($B51,reporting_shock!$A$2:$AK$154,'Tab-reporting_shock'!G$1,FALSE)</f>
        <v>53.548814059999998</v>
      </c>
      <c r="H51" s="23">
        <f>VLOOKUP($B51,reporting_shock!$A$2:$AK$154,'Tab-reporting_shock'!H$1,FALSE)</f>
        <v>75.394664509999998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23">
        <f>VLOOKUP($B52,reporting_shock!$A$2:$AK$154,'Tab-reporting_shock'!C$1,FALSE)</f>
        <v>1109.2441289999999</v>
      </c>
      <c r="D52" s="23">
        <f>VLOOKUP($B52,reporting_shock!$A$2:$AK$154,'Tab-reporting_shock'!D$1,FALSE)</f>
        <v>1069.709501</v>
      </c>
      <c r="E52" s="23">
        <f>VLOOKUP($B52,reporting_shock!$A$2:$AK$154,'Tab-reporting_shock'!E$1,FALSE)</f>
        <v>699.23836659999995</v>
      </c>
      <c r="F52" s="23">
        <f>VLOOKUP($B52,reporting_shock!$A$2:$AK$154,'Tab-reporting_shock'!F$1,FALSE)</f>
        <v>1703.631359</v>
      </c>
      <c r="G52" s="23">
        <f>VLOOKUP($B52,reporting_shock!$A$2:$AK$154,'Tab-reporting_shock'!G$1,FALSE)</f>
        <v>2575.7738749999999</v>
      </c>
      <c r="H52" s="23">
        <f>VLOOKUP($B52,reporting_shock!$A$2:$AK$154,'Tab-reporting_shock'!H$1,FALSE)</f>
        <v>2724.3681569999999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23">
        <f>VLOOKUP($B53,reporting_shock!$A$2:$AK$154,'Tab-reporting_shock'!C$1,FALSE)</f>
        <v>36.844636059999999</v>
      </c>
      <c r="D53" s="23">
        <f>VLOOKUP($B53,reporting_shock!$A$2:$AK$154,'Tab-reporting_shock'!D$1,FALSE)</f>
        <v>36.844636059999999</v>
      </c>
      <c r="E53" s="23">
        <f>VLOOKUP($B53,reporting_shock!$A$2:$AK$154,'Tab-reporting_shock'!E$1,FALSE)</f>
        <v>36.844636059999999</v>
      </c>
      <c r="F53" s="23">
        <f>VLOOKUP($B53,reporting_shock!$A$2:$AK$154,'Tab-reporting_shock'!F$1,FALSE)</f>
        <v>36.844636059999999</v>
      </c>
      <c r="G53" s="23">
        <f>VLOOKUP($B53,reporting_shock!$A$2:$AK$154,'Tab-reporting_shock'!G$1,FALSE)</f>
        <v>36.844636059999999</v>
      </c>
      <c r="H53" s="23">
        <f>VLOOKUP($B53,reporting_shock!$A$2:$AK$154,'Tab-reporting_shock'!H$1,FALSE)</f>
        <v>36.844636059999999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6"/>
      <c r="D54" s="36"/>
      <c r="E54" s="36"/>
      <c r="F54" s="36"/>
      <c r="G54" s="36"/>
      <c r="H54" s="3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25">
        <f>C46+C52+C53+C54</f>
        <v>2347.8270150600001</v>
      </c>
      <c r="D55" s="25">
        <f t="shared" ref="D55:H55" si="33">D46+D52+D53+D54</f>
        <v>2660.24442206</v>
      </c>
      <c r="E55" s="25">
        <f t="shared" si="33"/>
        <v>2170.0126706599999</v>
      </c>
      <c r="F55" s="25">
        <f t="shared" si="33"/>
        <v>3505.9920140599997</v>
      </c>
      <c r="G55" s="25">
        <f t="shared" si="33"/>
        <v>5000.47463006</v>
      </c>
      <c r="H55" s="25">
        <f t="shared" si="33"/>
        <v>5518.3169710600005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299</v>
      </c>
      <c r="B56" s="9"/>
      <c r="C56" s="25">
        <f>SUM(C47:C49,C52)</f>
        <v>2276.3846462000001</v>
      </c>
      <c r="D56" s="25">
        <f t="shared" ref="D56:H56" si="34">SUM(D47:D49,D52)</f>
        <v>2580.3501968</v>
      </c>
      <c r="E56" s="25">
        <f t="shared" si="34"/>
        <v>2092.3369776</v>
      </c>
      <c r="F56" s="25">
        <f t="shared" si="34"/>
        <v>3420.5821179</v>
      </c>
      <c r="G56" s="25">
        <f t="shared" si="34"/>
        <v>4884.318921</v>
      </c>
      <c r="H56" s="25">
        <f t="shared" si="34"/>
        <v>5370.5001188999995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293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23">
        <f>VLOOKUP($B60,reporting_shock!$A$2:$AK$154,'Tab-reporting_shock'!C$1,FALSE)</f>
        <v>767.00734950000003</v>
      </c>
      <c r="D60" s="23">
        <f>VLOOKUP($B60,reporting_shock!$A$2:$AK$154,'Tab-reporting_shock'!D$1,FALSE)</f>
        <v>756.25284590000001</v>
      </c>
      <c r="E60" s="23">
        <f>VLOOKUP($B60,reporting_shock!$A$2:$AK$154,'Tab-reporting_shock'!E$1,FALSE)</f>
        <v>742.86165470000003</v>
      </c>
      <c r="F60" s="23">
        <f>VLOOKUP($B60,reporting_shock!$A$2:$AK$154,'Tab-reporting_shock'!F$1,FALSE)</f>
        <v>779.69544670000005</v>
      </c>
      <c r="G60" s="23">
        <f>VLOOKUP($B60,reporting_shock!$A$2:$AK$154,'Tab-reporting_shock'!G$1,FALSE)</f>
        <v>758.56599349999999</v>
      </c>
      <c r="H60" s="23">
        <f>VLOOKUP($B60,reporting_shock!$A$2:$AK$154,'Tab-reporting_shock'!H$1,FALSE)</f>
        <v>757.59193230000005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23">
        <f>IF(VLOOKUP($B61,reporting_shock!$A$2:$AK$154,'Tab-reporting_shock'!C$1,FALSE)&gt;0,VLOOKUP($B61,reporting_shock!$A$2:$AK$154,'Tab-reporting_shock'!C$1,FALSE),0)</f>
        <v>2158.9362809999998</v>
      </c>
      <c r="D61" s="23">
        <f>VLOOKUP($B61,reporting_shock!$A$2:$AK$154,'Tab-reporting_shock'!D$1,FALSE)</f>
        <v>2415.4344409999999</v>
      </c>
      <c r="E61" s="23">
        <f>VLOOKUP($B61,reporting_shock!$A$2:$AK$154,'Tab-reporting_shock'!E$1,FALSE)</f>
        <v>1628.9814839999999</v>
      </c>
      <c r="F61" s="23">
        <f>VLOOKUP($B61,reporting_shock!$A$2:$AK$154,'Tab-reporting_shock'!F$1,FALSE)</f>
        <v>1513.820332</v>
      </c>
      <c r="G61" s="23">
        <f>VLOOKUP($B61,reporting_shock!$A$2:$AK$154,'Tab-reporting_shock'!G$1,FALSE)</f>
        <v>2479.9892799999998</v>
      </c>
      <c r="H61" s="23">
        <f>VLOOKUP($B61,reporting_shock!$A$2:$AK$154,'Tab-reporting_shock'!H$1,FALSE)</f>
        <v>3570.3756950000002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25">
        <f>C60+C61</f>
        <v>2925.9436304999999</v>
      </c>
      <c r="D62" s="25">
        <f t="shared" ref="D62:H62" si="35">D60+D61</f>
        <v>3171.6872868999999</v>
      </c>
      <c r="E62" s="25">
        <f t="shared" si="35"/>
        <v>2371.8431387000001</v>
      </c>
      <c r="F62" s="25">
        <f t="shared" si="35"/>
        <v>2293.5157786999998</v>
      </c>
      <c r="G62" s="25">
        <f t="shared" si="35"/>
        <v>3238.5552734999997</v>
      </c>
      <c r="H62" s="25">
        <f t="shared" si="35"/>
        <v>4327.9676273000005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23">
        <f>VLOOKUP($B63,reporting_shock!$A$2:$AK$154,'Tab-reporting_shock'!C$1,FALSE)</f>
        <v>1609.7706459999999</v>
      </c>
      <c r="D63" s="23">
        <f>VLOOKUP($B63,reporting_shock!$A$2:$AK$154,'Tab-reporting_shock'!D$1,FALSE)</f>
        <v>1805.2196140000001</v>
      </c>
      <c r="E63" s="23">
        <f>VLOOKUP($B63,reporting_shock!$A$2:$AK$154,'Tab-reporting_shock'!E$1,FALSE)</f>
        <v>1342.6526200000001</v>
      </c>
      <c r="F63" s="23">
        <f>VLOOKUP($B63,reporting_shock!$A$2:$AK$154,'Tab-reporting_shock'!F$1,FALSE)</f>
        <v>1255.9628009999999</v>
      </c>
      <c r="G63" s="23">
        <f>VLOOKUP($B63,reporting_shock!$A$2:$AK$154,'Tab-reporting_shock'!G$1,FALSE)</f>
        <v>1976.394785</v>
      </c>
      <c r="H63" s="23">
        <f>VLOOKUP($B63,reporting_shock!$A$2:$AK$154,'Tab-reporting_shock'!H$1,FALSE)</f>
        <v>2666.0677759999999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23">
        <f>VLOOKUP($B64,reporting_shock!$A$2:$AK$154,'Tab-reporting_shock'!C$1,FALSE)</f>
        <v>1284.6315030000001</v>
      </c>
      <c r="D64" s="23">
        <f>VLOOKUP($B64,reporting_shock!$A$2:$AK$154,'Tab-reporting_shock'!D$1,FALSE)</f>
        <v>1437.678999</v>
      </c>
      <c r="E64" s="23">
        <f>VLOOKUP($B64,reporting_shock!$A$2:$AK$154,'Tab-reporting_shock'!E$1,FALSE)</f>
        <v>1026.2365729999999</v>
      </c>
      <c r="F64" s="23">
        <f>VLOOKUP($B64,reporting_shock!$A$2:$AK$154,'Tab-reporting_shock'!F$1,FALSE)</f>
        <v>937.4615556</v>
      </c>
      <c r="G64" s="23">
        <f>VLOOKUP($B64,reporting_shock!$A$2:$AK$154,'Tab-reporting_shock'!G$1,FALSE)</f>
        <v>1465.2335969999999</v>
      </c>
      <c r="H64" s="23">
        <f>VLOOKUP($B64,reporting_shock!$A$2:$AK$154,'Tab-reporting_shock'!H$1,FALSE)</f>
        <v>1956.084378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23">
        <f>VLOOKUP($B65,reporting_shock!$A$2:$AK$154,'Tab-reporting_shock'!C$1,FALSE)</f>
        <v>11.434626509999999</v>
      </c>
      <c r="D65" s="23">
        <f>VLOOKUP($B65,reporting_shock!$A$2:$AK$154,'Tab-reporting_shock'!D$1,FALSE)</f>
        <v>12.124827740000001</v>
      </c>
      <c r="E65" s="23">
        <f>VLOOKUP($B65,reporting_shock!$A$2:$AK$154,'Tab-reporting_shock'!E$1,FALSE)</f>
        <v>9.603853269</v>
      </c>
      <c r="F65" s="23">
        <f>VLOOKUP($B65,reporting_shock!$A$2:$AK$154,'Tab-reporting_shock'!F$1,FALSE)</f>
        <v>9.9965308490000009</v>
      </c>
      <c r="G65" s="23">
        <f>VLOOKUP($B65,reporting_shock!$A$2:$AK$154,'Tab-reporting_shock'!G$1,FALSE)</f>
        <v>17.264371279999999</v>
      </c>
      <c r="H65" s="23">
        <f>VLOOKUP($B65,reporting_shock!$A$2:$AK$154,'Tab-reporting_shock'!H$1,FALSE)</f>
        <v>25.456938699999998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23">
        <f>VLOOKUP($B66,reporting_shock!$A$2:$AK$154,'Tab-reporting_shock'!C$1,FALSE)</f>
        <v>94.407346700000005</v>
      </c>
      <c r="D66" s="23">
        <f>VLOOKUP($B66,reporting_shock!$A$2:$AK$154,'Tab-reporting_shock'!D$1,FALSE)</f>
        <v>102.03903889999999</v>
      </c>
      <c r="E66" s="23">
        <f>VLOOKUP($B66,reporting_shock!$A$2:$AK$154,'Tab-reporting_shock'!E$1,FALSE)</f>
        <v>64.473004079999995</v>
      </c>
      <c r="F66" s="23">
        <f>VLOOKUP($B66,reporting_shock!$A$2:$AK$154,'Tab-reporting_shock'!F$1,FALSE)</f>
        <v>53.662564330000002</v>
      </c>
      <c r="G66" s="23">
        <f>VLOOKUP($B66,reporting_shock!$A$2:$AK$154,'Tab-reporting_shock'!G$1,FALSE)</f>
        <v>81.035751079999997</v>
      </c>
      <c r="H66" s="23">
        <f>VLOOKUP($B66,reporting_shock!$A$2:$AK$154,'Tab-reporting_shock'!H$1,FALSE)</f>
        <v>104.7316919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23">
        <f>VLOOKUP($B67,reporting_shock!$A$2:$AK$154,'Tab-reporting_shock'!C$1,FALSE)</f>
        <v>0.18474214159999999</v>
      </c>
      <c r="D67" s="23">
        <f>VLOOKUP($B67,reporting_shock!$A$2:$AK$154,'Tab-reporting_shock'!D$1,FALSE)</f>
        <v>0.23421836109999999</v>
      </c>
      <c r="E67" s="23">
        <f>VLOOKUP($B67,reporting_shock!$A$2:$AK$154,'Tab-reporting_shock'!E$1,FALSE)</f>
        <v>0.17789664820000001</v>
      </c>
      <c r="F67" s="23">
        <f>VLOOKUP($B67,reporting_shock!$A$2:$AK$154,'Tab-reporting_shock'!F$1,FALSE)</f>
        <v>0.17035159620000001</v>
      </c>
      <c r="G67" s="23">
        <f>VLOOKUP($B67,reporting_shock!$A$2:$AK$154,'Tab-reporting_shock'!G$1,FALSE)</f>
        <v>0.25334876229999997</v>
      </c>
      <c r="H67" s="23">
        <f>VLOOKUP($B67,reporting_shock!$A$2:$AK$154,'Tab-reporting_shock'!H$1,FALSE)</f>
        <v>0.33447714420000002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23">
        <f>VLOOKUP($B68,reporting_shock!$A$2:$AK$154,'Tab-reporting_shock'!C$1,FALSE)</f>
        <v>219.11242780000001</v>
      </c>
      <c r="D68" s="23">
        <f>VLOOKUP($B68,reporting_shock!$A$2:$AK$154,'Tab-reporting_shock'!D$1,FALSE)</f>
        <v>253.14252999999999</v>
      </c>
      <c r="E68" s="23">
        <f>VLOOKUP($B68,reporting_shock!$A$2:$AK$154,'Tab-reporting_shock'!E$1,FALSE)</f>
        <v>242.16129269999999</v>
      </c>
      <c r="F68" s="23">
        <f>VLOOKUP($B68,reporting_shock!$A$2:$AK$154,'Tab-reporting_shock'!F$1,FALSE)</f>
        <v>254.67179849999999</v>
      </c>
      <c r="G68" s="23">
        <f>VLOOKUP($B68,reporting_shock!$A$2:$AK$154,'Tab-reporting_shock'!G$1,FALSE)</f>
        <v>412.60771670000003</v>
      </c>
      <c r="H68" s="23">
        <f>VLOOKUP($B68,reporting_shock!$A$2:$AK$154,'Tab-reporting_shock'!H$1,FALSE)</f>
        <v>579.46029009999995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23">
        <f>VLOOKUP($B69,reporting_shock!$A$2:$AK$154,'Tab-reporting_shock'!C$1,FALSE)</f>
        <v>542</v>
      </c>
      <c r="D69" s="23">
        <f>VLOOKUP($B69,reporting_shock!$A$2:$AK$154,'Tab-reporting_shock'!D$1,FALSE)</f>
        <v>592.29468729999996</v>
      </c>
      <c r="E69" s="23">
        <f>VLOOKUP($B69,reporting_shock!$A$2:$AK$154,'Tab-reporting_shock'!E$1,FALSE)</f>
        <v>255.0175342</v>
      </c>
      <c r="F69" s="23">
        <f>VLOOKUP($B69,reporting_shock!$A$2:$AK$154,'Tab-reporting_shock'!F$1,FALSE)</f>
        <v>263.37999309999998</v>
      </c>
      <c r="G69" s="23">
        <f>VLOOKUP($B69,reporting_shock!$A$2:$AK$154,'Tab-reporting_shock'!G$1,FALSE)</f>
        <v>487.98750369999999</v>
      </c>
      <c r="H69" s="23">
        <f>VLOOKUP($B69,reporting_shock!$A$2:$AK$154,'Tab-reporting_shock'!H$1,FALSE)</f>
        <v>887.72686599999997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23">
        <f>VLOOKUP($B70,reporting_shock!$A$2:$AK$154,'Tab-reporting_shock'!C$1,FALSE)</f>
        <v>774.17298510000001</v>
      </c>
      <c r="D70" s="23">
        <f>VLOOKUP($B70,reporting_shock!$A$2:$AK$154,'Tab-reporting_shock'!D$1,FALSE)</f>
        <v>774.17298510000001</v>
      </c>
      <c r="E70" s="23">
        <f>VLOOKUP($B70,reporting_shock!$A$2:$AK$154,'Tab-reporting_shock'!E$1,FALSE)</f>
        <v>774.17298510000001</v>
      </c>
      <c r="F70" s="23">
        <f>VLOOKUP($B70,reporting_shock!$A$2:$AK$154,'Tab-reporting_shock'!F$1,FALSE)</f>
        <v>774.17298510000001</v>
      </c>
      <c r="G70" s="23">
        <f>VLOOKUP($B70,reporting_shock!$A$2:$AK$154,'Tab-reporting_shock'!G$1,FALSE)</f>
        <v>774.17298510000001</v>
      </c>
      <c r="H70" s="23">
        <f>VLOOKUP($B70,reporting_shock!$A$2:$AK$154,'Tab-reporting_shock'!H$1,FALSE)</f>
        <v>774.17298510000001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23">
        <f>C62-SUM(C63,C69,C70)</f>
        <v>-6.0000002122251317E-7</v>
      </c>
      <c r="D71" s="23">
        <f t="shared" ref="D71:H71" si="36">D62-SUM(D63,D69,D70)</f>
        <v>4.9999971452052705E-7</v>
      </c>
      <c r="E71" s="23">
        <f t="shared" si="36"/>
        <v>-6.0000002122251317E-7</v>
      </c>
      <c r="F71" s="23">
        <f t="shared" si="36"/>
        <v>-5.0000016926787794E-7</v>
      </c>
      <c r="G71" s="23">
        <f t="shared" si="36"/>
        <v>-3.0000046535860747E-7</v>
      </c>
      <c r="H71" s="23">
        <f t="shared" si="36"/>
        <v>2.0000061340397224E-7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25">
        <f>C63+C69+C70+C71</f>
        <v>2925.9436304999999</v>
      </c>
      <c r="D72" s="25">
        <f t="shared" ref="D72:H72" si="37">D63+D69+D70+D71</f>
        <v>3171.6872868999999</v>
      </c>
      <c r="E72" s="25">
        <f t="shared" si="37"/>
        <v>2371.8431387000001</v>
      </c>
      <c r="F72" s="25">
        <f t="shared" si="37"/>
        <v>2293.5157786999998</v>
      </c>
      <c r="G72" s="25">
        <f t="shared" si="37"/>
        <v>3238.5552734999997</v>
      </c>
      <c r="H72" s="25">
        <f t="shared" si="37"/>
        <v>4327.9676273000005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299</v>
      </c>
      <c r="B73" s="9"/>
      <c r="C73" s="25">
        <f>SUM(C64:C66,C69)</f>
        <v>1932.4734762100002</v>
      </c>
      <c r="D73" s="25">
        <f t="shared" ref="D73:H73" si="38">SUM(D64:D66,D69)</f>
        <v>2144.1375529399998</v>
      </c>
      <c r="E73" s="25">
        <f t="shared" si="38"/>
        <v>1355.3309645489999</v>
      </c>
      <c r="F73" s="25">
        <f t="shared" si="38"/>
        <v>1264.5006438790001</v>
      </c>
      <c r="G73" s="25">
        <f t="shared" si="38"/>
        <v>2051.52122306</v>
      </c>
      <c r="H73" s="25">
        <f t="shared" si="38"/>
        <v>2973.9998746000001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294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23">
        <f>VLOOKUP($B77,reporting_shock!$A$2:$AK$154,'Tab-reporting_shock'!C$1,FALSE)</f>
        <v>6789.3232939999998</v>
      </c>
      <c r="D77" s="23">
        <f>VLOOKUP($B77,reporting_shock!$A$2:$AK$154,'Tab-reporting_shock'!D$1,FALSE)</f>
        <v>8283.9598700000006</v>
      </c>
      <c r="E77" s="23">
        <f>VLOOKUP($B77,reporting_shock!$A$2:$AK$154,'Tab-reporting_shock'!E$1,FALSE)</f>
        <v>9854.121701</v>
      </c>
      <c r="F77" s="23">
        <f>VLOOKUP($B77,reporting_shock!$A$2:$AK$154,'Tab-reporting_shock'!F$1,FALSE)</f>
        <v>11863.74698</v>
      </c>
      <c r="G77" s="23">
        <f>VLOOKUP($B77,reporting_shock!$A$2:$AK$154,'Tab-reporting_shock'!G$1,FALSE)</f>
        <v>17795.09764</v>
      </c>
      <c r="H77" s="23">
        <f>VLOOKUP($B77,reporting_shock!$A$2:$AK$154,'Tab-reporting_shock'!H$1,FALSE)</f>
        <v>24399.422750000002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23">
        <f>IF(VLOOKUP($B78,reporting_shock!$A$2:$AK$154,'Tab-reporting_shock'!C$1,FALSE)&gt;0,VLOOKUP($B78,reporting_shock!$A$2:$AK$154,'Tab-reporting_shock'!C$1,FALSE),0)</f>
        <v>2540</v>
      </c>
      <c r="D78" s="23">
        <f>VLOOKUP($B78,reporting_shock!$A$2:$AK$154,'Tab-reporting_shock'!D$1,FALSE)</f>
        <v>3056.7467539999998</v>
      </c>
      <c r="E78" s="23">
        <f>VLOOKUP($B78,reporting_shock!$A$2:$AK$154,'Tab-reporting_shock'!E$1,FALSE)</f>
        <v>3571.3970020000002</v>
      </c>
      <c r="F78" s="23">
        <f>VLOOKUP($B78,reporting_shock!$A$2:$AK$154,'Tab-reporting_shock'!F$1,FALSE)</f>
        <v>4137.5297479999999</v>
      </c>
      <c r="G78" s="23">
        <f>VLOOKUP($B78,reporting_shock!$A$2:$AK$154,'Tab-reporting_shock'!G$1,FALSE)</f>
        <v>6373.9320200000002</v>
      </c>
      <c r="H78" s="23">
        <f>VLOOKUP($B78,reporting_shock!$A$2:$AK$154,'Tab-reporting_shock'!H$1,FALSE)</f>
        <v>8734.4736420000008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25">
        <f>C77+C78</f>
        <v>9329.3232939999998</v>
      </c>
      <c r="D79" s="25">
        <f t="shared" ref="D79:H79" si="39">D77+D78</f>
        <v>11340.706624</v>
      </c>
      <c r="E79" s="25">
        <f t="shared" si="39"/>
        <v>13425.518703</v>
      </c>
      <c r="F79" s="25">
        <f t="shared" si="39"/>
        <v>16001.276728000001</v>
      </c>
      <c r="G79" s="25">
        <f t="shared" si="39"/>
        <v>24169.02966</v>
      </c>
      <c r="H79" s="25">
        <f t="shared" si="39"/>
        <v>33133.896392000002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23">
        <f>VLOOKUP($B80,reporting_shock!$A$2:$AK$154,'Tab-reporting_shock'!C$1,FALSE)</f>
        <v>9113.3232939999998</v>
      </c>
      <c r="D80" s="23">
        <f>VLOOKUP($B80,reporting_shock!$A$2:$AK$154,'Tab-reporting_shock'!D$1,FALSE)</f>
        <v>11077.475710000001</v>
      </c>
      <c r="E80" s="23">
        <f>VLOOKUP($B80,reporting_shock!$A$2:$AK$154,'Tab-reporting_shock'!E$1,FALSE)</f>
        <v>13129.251109999999</v>
      </c>
      <c r="F80" s="23">
        <f>VLOOKUP($B80,reporting_shock!$A$2:$AK$154,'Tab-reporting_shock'!F$1,FALSE)</f>
        <v>15619.28269</v>
      </c>
      <c r="G80" s="23">
        <f>VLOOKUP($B80,reporting_shock!$A$2:$AK$154,'Tab-reporting_shock'!G$1,FALSE)</f>
        <v>23587.47063</v>
      </c>
      <c r="H80" s="23">
        <f>VLOOKUP($B80,reporting_shock!$A$2:$AK$154,'Tab-reporting_shock'!H$1,FALSE)</f>
        <v>32304.425609999998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23">
        <f>VLOOKUP($B81,reporting_shock!$A$2:$AK$154,'Tab-reporting_shock'!C$1,FALSE)</f>
        <v>839.61827530000005</v>
      </c>
      <c r="D81" s="23">
        <f>VLOOKUP($B81,reporting_shock!$A$2:$AK$154,'Tab-reporting_shock'!D$1,FALSE)</f>
        <v>1066.803032</v>
      </c>
      <c r="E81" s="23">
        <f>VLOOKUP($B81,reporting_shock!$A$2:$AK$154,'Tab-reporting_shock'!E$1,FALSE)</f>
        <v>1267.399795</v>
      </c>
      <c r="F81" s="23">
        <f>VLOOKUP($B81,reporting_shock!$A$2:$AK$154,'Tab-reporting_shock'!F$1,FALSE)</f>
        <v>1627.4053180000001</v>
      </c>
      <c r="G81" s="23">
        <f>VLOOKUP($B81,reporting_shock!$A$2:$AK$154,'Tab-reporting_shock'!G$1,FALSE)</f>
        <v>2497.5753169999998</v>
      </c>
      <c r="H81" s="23">
        <f>VLOOKUP($B81,reporting_shock!$A$2:$AK$154,'Tab-reporting_shock'!H$1,FALSE)</f>
        <v>3490.6117549999999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23">
        <f>VLOOKUP($B82,reporting_shock!$A$2:$AK$154,'Tab-reporting_shock'!C$1,FALSE)</f>
        <v>0.51615093410000001</v>
      </c>
      <c r="D82" s="23">
        <f>VLOOKUP($B82,reporting_shock!$A$2:$AK$154,'Tab-reporting_shock'!D$1,FALSE)</f>
        <v>0.73854198709999996</v>
      </c>
      <c r="E82" s="23">
        <f>VLOOKUP($B82,reporting_shock!$A$2:$AK$154,'Tab-reporting_shock'!E$1,FALSE)</f>
        <v>0.93444543840000005</v>
      </c>
      <c r="F82" s="23">
        <f>VLOOKUP($B82,reporting_shock!$A$2:$AK$154,'Tab-reporting_shock'!F$1,FALSE)</f>
        <v>1.3357607949999999</v>
      </c>
      <c r="G82" s="23">
        <f>VLOOKUP($B82,reporting_shock!$A$2:$AK$154,'Tab-reporting_shock'!G$1,FALSE)</f>
        <v>2.299953226</v>
      </c>
      <c r="H82" s="23">
        <f>VLOOKUP($B82,reporting_shock!$A$2:$AK$154,'Tab-reporting_shock'!H$1,FALSE)</f>
        <v>3.6924635549999998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23">
        <f>VLOOKUP($B83,reporting_shock!$A$2:$AK$154,'Tab-reporting_shock'!C$1,FALSE)</f>
        <v>169.77642950000001</v>
      </c>
      <c r="D83" s="23">
        <f>VLOOKUP($B83,reporting_shock!$A$2:$AK$154,'Tab-reporting_shock'!D$1,FALSE)</f>
        <v>212.95085270000001</v>
      </c>
      <c r="E83" s="23">
        <f>VLOOKUP($B83,reporting_shock!$A$2:$AK$154,'Tab-reporting_shock'!E$1,FALSE)</f>
        <v>227.03936479999999</v>
      </c>
      <c r="F83" s="23">
        <f>VLOOKUP($B83,reporting_shock!$A$2:$AK$154,'Tab-reporting_shock'!F$1,FALSE)</f>
        <v>261.94020810000001</v>
      </c>
      <c r="G83" s="23">
        <f>VLOOKUP($B83,reporting_shock!$A$2:$AK$154,'Tab-reporting_shock'!G$1,FALSE)</f>
        <v>403.4065617</v>
      </c>
      <c r="H83" s="23">
        <f>VLOOKUP($B83,reporting_shock!$A$2:$AK$154,'Tab-reporting_shock'!H$1,FALSE)</f>
        <v>571.73373800000002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23">
        <f>VLOOKUP($B84,reporting_shock!$A$2:$AK$154,'Tab-reporting_shock'!C$1,FALSE)</f>
        <v>4665.9336910000002</v>
      </c>
      <c r="D84" s="23">
        <f>VLOOKUP($B84,reporting_shock!$A$2:$AK$154,'Tab-reporting_shock'!D$1,FALSE)</f>
        <v>5614.9422629999999</v>
      </c>
      <c r="E84" s="23">
        <f>VLOOKUP($B84,reporting_shock!$A$2:$AK$154,'Tab-reporting_shock'!E$1,FALSE)</f>
        <v>6560.0270490000003</v>
      </c>
      <c r="F84" s="23">
        <f>VLOOKUP($B84,reporting_shock!$A$2:$AK$154,'Tab-reporting_shock'!F$1,FALSE)</f>
        <v>7599.6837530000003</v>
      </c>
      <c r="G84" s="23">
        <f>VLOOKUP($B84,reporting_shock!$A$2:$AK$154,'Tab-reporting_shock'!G$1,FALSE)</f>
        <v>11707.234060000001</v>
      </c>
      <c r="H84" s="23">
        <f>VLOOKUP($B84,reporting_shock!$A$2:$AK$154,'Tab-reporting_shock'!H$1,FALSE)</f>
        <v>16042.78507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23">
        <f>VLOOKUP($B85,reporting_shock!$A$2:$AK$154,'Tab-reporting_shock'!C$1,FALSE)</f>
        <v>3437.478748</v>
      </c>
      <c r="D85" s="23">
        <f>VLOOKUP($B85,reporting_shock!$A$2:$AK$154,'Tab-reporting_shock'!D$1,FALSE)</f>
        <v>4182.0410190000002</v>
      </c>
      <c r="E85" s="23">
        <f>VLOOKUP($B85,reporting_shock!$A$2:$AK$154,'Tab-reporting_shock'!E$1,FALSE)</f>
        <v>5073.8504579999999</v>
      </c>
      <c r="F85" s="23">
        <f>VLOOKUP($B85,reporting_shock!$A$2:$AK$154,'Tab-reporting_shock'!F$1,FALSE)</f>
        <v>6128.9176450000004</v>
      </c>
      <c r="G85" s="23">
        <f>VLOOKUP($B85,reporting_shock!$A$2:$AK$154,'Tab-reporting_shock'!G$1,FALSE)</f>
        <v>8976.9547390000007</v>
      </c>
      <c r="H85" s="23">
        <f>VLOOKUP($B85,reporting_shock!$A$2:$AK$154,'Tab-reporting_shock'!H$1,FALSE)</f>
        <v>12195.602580000001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23">
        <f>VLOOKUP($B86,reporting_shock!$A$2:$AK$154,'Tab-reporting_shock'!C$1,FALSE)</f>
        <v>216</v>
      </c>
      <c r="D86" s="23">
        <f>VLOOKUP($B86,reporting_shock!$A$2:$AK$154,'Tab-reporting_shock'!D$1,FALSE)</f>
        <v>263.23091449999998</v>
      </c>
      <c r="E86" s="23">
        <f>VLOOKUP($B86,reporting_shock!$A$2:$AK$154,'Tab-reporting_shock'!E$1,FALSE)</f>
        <v>296.26759129999999</v>
      </c>
      <c r="F86" s="23">
        <f>VLOOKUP($B86,reporting_shock!$A$2:$AK$154,'Tab-reporting_shock'!F$1,FALSE)</f>
        <v>381.99404479999998</v>
      </c>
      <c r="G86" s="23">
        <f>VLOOKUP($B86,reporting_shock!$A$2:$AK$154,'Tab-reporting_shock'!G$1,FALSE)</f>
        <v>581.55902930000002</v>
      </c>
      <c r="H86" s="23">
        <f>VLOOKUP($B86,reporting_shock!$A$2:$AK$154,'Tab-reporting_shock'!H$1,FALSE)</f>
        <v>829.47078139999996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38"/>
      <c r="D87" s="38"/>
      <c r="E87" s="38"/>
      <c r="F87" s="38"/>
      <c r="G87" s="38"/>
      <c r="H87" s="38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38"/>
      <c r="D88" s="38"/>
      <c r="E88" s="38"/>
      <c r="F88" s="38"/>
      <c r="G88" s="38"/>
      <c r="H88" s="3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25">
        <f>C80+C86+C87+C88</f>
        <v>9329.3232939999998</v>
      </c>
      <c r="D89" s="25">
        <f t="shared" ref="D89:H89" si="40">D80+D86+D87+D88</f>
        <v>11340.706624500001</v>
      </c>
      <c r="E89" s="25">
        <f t="shared" si="40"/>
        <v>13425.5187013</v>
      </c>
      <c r="F89" s="25">
        <f t="shared" si="40"/>
        <v>16001.2767348</v>
      </c>
      <c r="G89" s="25">
        <f t="shared" si="40"/>
        <v>24169.029659299998</v>
      </c>
      <c r="H89" s="25">
        <f t="shared" si="40"/>
        <v>33133.896391399998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299</v>
      </c>
      <c r="B90" s="9"/>
      <c r="C90" s="25">
        <f>SUM(C81:C83,C86)</f>
        <v>1225.9108557341001</v>
      </c>
      <c r="D90" s="25">
        <f t="shared" ref="D90:H90" si="41">SUM(D81:D83,D86)</f>
        <v>1543.7233411871</v>
      </c>
      <c r="E90" s="25">
        <f t="shared" si="41"/>
        <v>1791.6411965384</v>
      </c>
      <c r="F90" s="25">
        <f t="shared" si="41"/>
        <v>2272.6753316949998</v>
      </c>
      <c r="G90" s="25">
        <f t="shared" si="41"/>
        <v>3484.840861226</v>
      </c>
      <c r="H90" s="25">
        <f t="shared" si="41"/>
        <v>4895.5087379549996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295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23">
        <f>VLOOKUP($B94,reporting_shock!$A$2:$AK$154,'Tab-reporting_shock'!C$1,FALSE)</f>
        <v>1372.7213240000001</v>
      </c>
      <c r="D94" s="23">
        <f>VLOOKUP($B94,reporting_shock!$A$2:$AK$154,'Tab-reporting_shock'!D$1,FALSE)</f>
        <v>1707.3334729999999</v>
      </c>
      <c r="E94" s="23">
        <f>VLOOKUP($B94,reporting_shock!$A$2:$AK$154,'Tab-reporting_shock'!E$1,FALSE)</f>
        <v>2136.4489149999999</v>
      </c>
      <c r="F94" s="23">
        <f>VLOOKUP($B94,reporting_shock!$A$2:$AK$154,'Tab-reporting_shock'!F$1,FALSE)</f>
        <v>2695.9772659999999</v>
      </c>
      <c r="G94" s="23">
        <f>VLOOKUP($B94,reporting_shock!$A$2:$AK$154,'Tab-reporting_shock'!G$1,FALSE)</f>
        <v>3972.8366879999999</v>
      </c>
      <c r="H94" s="23">
        <f>VLOOKUP($B94,reporting_shock!$A$2:$AK$154,'Tab-reporting_shock'!H$1,FALSE)</f>
        <v>5620.9725710000002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25">
        <f>C94+C95</f>
        <v>1372.7213240000001</v>
      </c>
      <c r="D96" s="25">
        <f t="shared" ref="D96:H96" si="42">D94+D95</f>
        <v>1707.3334729999999</v>
      </c>
      <c r="E96" s="25">
        <f t="shared" si="42"/>
        <v>2136.4489149999999</v>
      </c>
      <c r="F96" s="25">
        <f t="shared" si="42"/>
        <v>2695.9772659999999</v>
      </c>
      <c r="G96" s="25">
        <f t="shared" si="42"/>
        <v>3972.8366879999999</v>
      </c>
      <c r="H96" s="25">
        <f t="shared" si="42"/>
        <v>5620.9725710000002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23">
        <f>VLOOKUP($B97,reporting_shock!$A$2:$AK$154,'Tab-reporting_shock'!C$1,FALSE)</f>
        <v>933.32132420000005</v>
      </c>
      <c r="D97" s="23">
        <f>VLOOKUP($B97,reporting_shock!$A$2:$AK$154,'Tab-reporting_shock'!D$1,FALSE)</f>
        <v>1115.3044970000001</v>
      </c>
      <c r="E97" s="23">
        <f>VLOOKUP($B97,reporting_shock!$A$2:$AK$154,'Tab-reporting_shock'!E$1,FALSE)</f>
        <v>1378.5878600000001</v>
      </c>
      <c r="F97" s="23">
        <f>VLOOKUP($B97,reporting_shock!$A$2:$AK$154,'Tab-reporting_shock'!F$1,FALSE)</f>
        <v>1703.393728</v>
      </c>
      <c r="G97" s="23">
        <f>VLOOKUP($B97,reporting_shock!$A$2:$AK$154,'Tab-reporting_shock'!G$1,FALSE)</f>
        <v>2545.5132309999999</v>
      </c>
      <c r="H97" s="23">
        <f>VLOOKUP($B97,reporting_shock!$A$2:$AK$154,'Tab-reporting_shock'!H$1,FALSE)</f>
        <v>3645.7153840000001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23">
        <f>VLOOKUP($B98,reporting_shock!$A$2:$AK$154,'Tab-reporting_shock'!C$1,FALSE)</f>
        <v>515.30656799999997</v>
      </c>
      <c r="D98" s="23">
        <f>VLOOKUP($B98,reporting_shock!$A$2:$AK$154,'Tab-reporting_shock'!D$1,FALSE)</f>
        <v>624.65549710000005</v>
      </c>
      <c r="E98" s="23">
        <f>VLOOKUP($B98,reporting_shock!$A$2:$AK$154,'Tab-reporting_shock'!E$1,FALSE)</f>
        <v>803.37104220000003</v>
      </c>
      <c r="F98" s="23">
        <f>VLOOKUP($B98,reporting_shock!$A$2:$AK$154,'Tab-reporting_shock'!F$1,FALSE)</f>
        <v>1023.757097</v>
      </c>
      <c r="G98" s="23">
        <f>VLOOKUP($B98,reporting_shock!$A$2:$AK$154,'Tab-reporting_shock'!G$1,FALSE)</f>
        <v>1529.55834</v>
      </c>
      <c r="H98" s="23">
        <f>VLOOKUP($B98,reporting_shock!$A$2:$AK$154,'Tab-reporting_shock'!H$1,FALSE)</f>
        <v>2182.7697750000002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23">
        <f>VLOOKUP($B99,reporting_shock!$A$2:$AK$154,'Tab-reporting_shock'!C$1,FALSE)</f>
        <v>25.534731010000002</v>
      </c>
      <c r="D99" s="23">
        <f>VLOOKUP($B99,reporting_shock!$A$2:$AK$154,'Tab-reporting_shock'!D$1,FALSE)</f>
        <v>34.308681120000003</v>
      </c>
      <c r="E99" s="23">
        <f>VLOOKUP($B99,reporting_shock!$A$2:$AK$154,'Tab-reporting_shock'!E$1,FALSE)</f>
        <v>47.00651096</v>
      </c>
      <c r="F99" s="23">
        <f>VLOOKUP($B99,reporting_shock!$A$2:$AK$154,'Tab-reporting_shock'!F$1,FALSE)</f>
        <v>67.397515179999999</v>
      </c>
      <c r="G99" s="23">
        <f>VLOOKUP($B99,reporting_shock!$A$2:$AK$154,'Tab-reporting_shock'!G$1,FALSE)</f>
        <v>110.6391</v>
      </c>
      <c r="H99" s="23">
        <f>VLOOKUP($B99,reporting_shock!$A$2:$AK$154,'Tab-reporting_shock'!H$1,FALSE)</f>
        <v>176.9482859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23">
        <f>VLOOKUP($B100,reporting_shock!$A$2:$AK$154,'Tab-reporting_shock'!C$1,FALSE)</f>
        <v>345.65947560000001</v>
      </c>
      <c r="D100" s="23">
        <f>VLOOKUP($B100,reporting_shock!$A$2:$AK$154,'Tab-reporting_shock'!D$1,FALSE)</f>
        <v>412.22907149999998</v>
      </c>
      <c r="E100" s="23">
        <f>VLOOKUP($B100,reporting_shock!$A$2:$AK$154,'Tab-reporting_shock'!E$1,FALSE)</f>
        <v>483.29349669999999</v>
      </c>
      <c r="F100" s="23">
        <f>VLOOKUP($B100,reporting_shock!$A$2:$AK$154,'Tab-reporting_shock'!F$1,FALSE)</f>
        <v>569.05908980000004</v>
      </c>
      <c r="G100" s="23">
        <f>VLOOKUP($B100,reporting_shock!$A$2:$AK$154,'Tab-reporting_shock'!G$1,FALSE)</f>
        <v>843.8941787</v>
      </c>
      <c r="H100" s="23">
        <f>VLOOKUP($B100,reporting_shock!$A$2:$AK$154,'Tab-reporting_shock'!H$1,FALSE)</f>
        <v>1203.612265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23">
        <f>VLOOKUP($B101,reporting_shock!$A$2:$AK$154,'Tab-reporting_shock'!C$1,FALSE)</f>
        <v>46.82054961</v>
      </c>
      <c r="D101" s="23">
        <f>VLOOKUP($B101,reporting_shock!$A$2:$AK$154,'Tab-reporting_shock'!D$1,FALSE)</f>
        <v>44.111247640000002</v>
      </c>
      <c r="E101" s="23">
        <f>VLOOKUP($B101,reporting_shock!$A$2:$AK$154,'Tab-reporting_shock'!E$1,FALSE)</f>
        <v>44.91681028</v>
      </c>
      <c r="F101" s="23">
        <f>VLOOKUP($B101,reporting_shock!$A$2:$AK$154,'Tab-reporting_shock'!F$1,FALSE)</f>
        <v>43.180026050000002</v>
      </c>
      <c r="G101" s="23">
        <f>VLOOKUP($B101,reporting_shock!$A$2:$AK$154,'Tab-reporting_shock'!G$1,FALSE)</f>
        <v>61.421612090000004</v>
      </c>
      <c r="H101" s="23">
        <f>VLOOKUP($B101,reporting_shock!$A$2:$AK$154,'Tab-reporting_shock'!H$1,FALSE)</f>
        <v>82.385058540000003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8"/>
      <c r="D102" s="38"/>
      <c r="E102" s="38"/>
      <c r="F102" s="38"/>
      <c r="G102" s="38"/>
      <c r="H102" s="38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23">
        <f>VLOOKUP($B103,reporting_shock!$A$2:$AK$154,'Tab-reporting_shock'!C$1,FALSE)</f>
        <v>396.4</v>
      </c>
      <c r="D103" s="23">
        <f>VLOOKUP($B103,reporting_shock!$A$2:$AK$154,'Tab-reporting_shock'!D$1,FALSE)</f>
        <v>542.74774190000005</v>
      </c>
      <c r="E103" s="23">
        <f>VLOOKUP($B103,reporting_shock!$A$2:$AK$154,'Tab-reporting_shock'!E$1,FALSE)</f>
        <v>703.14102479999997</v>
      </c>
      <c r="F103" s="23">
        <f>VLOOKUP($B103,reporting_shock!$A$2:$AK$154,'Tab-reporting_shock'!F$1,FALSE)</f>
        <v>927.22192610000002</v>
      </c>
      <c r="G103" s="23">
        <f>VLOOKUP($B103,reporting_shock!$A$2:$AK$154,'Tab-reporting_shock'!G$1,FALSE)</f>
        <v>1314.1279059999999</v>
      </c>
      <c r="H103" s="23">
        <f>VLOOKUP($B103,reporting_shock!$A$2:$AK$154,'Tab-reporting_shock'!H$1,FALSE)</f>
        <v>1793.866761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23">
        <f>VLOOKUP($B104,reporting_shock!$A$2:$AK$154,'Tab-reporting_shock'!C$1,FALSE)</f>
        <v>43</v>
      </c>
      <c r="D104" s="23">
        <f>VLOOKUP($B104,reporting_shock!$A$2:$AK$154,'Tab-reporting_shock'!D$1,FALSE)</f>
        <v>49.28123385</v>
      </c>
      <c r="E104" s="23">
        <f>VLOOKUP($B104,reporting_shock!$A$2:$AK$154,'Tab-reporting_shock'!E$1,FALSE)</f>
        <v>54.720029799999999</v>
      </c>
      <c r="F104" s="23">
        <f>VLOOKUP($B104,reporting_shock!$A$2:$AK$154,'Tab-reporting_shock'!F$1,FALSE)</f>
        <v>65.361611940000003</v>
      </c>
      <c r="G104" s="23">
        <f>VLOOKUP($B104,reporting_shock!$A$2:$AK$154,'Tab-reporting_shock'!G$1,FALSE)</f>
        <v>113.1955509</v>
      </c>
      <c r="H104" s="23">
        <f>VLOOKUP($B104,reporting_shock!$A$2:$AK$154,'Tab-reporting_shock'!H$1,FALSE)</f>
        <v>181.3904253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38"/>
      <c r="D105" s="38"/>
      <c r="E105" s="38"/>
      <c r="F105" s="38"/>
      <c r="G105" s="38"/>
      <c r="H105" s="38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25">
        <f>C97+C103+C104+C105</f>
        <v>1372.7213242</v>
      </c>
      <c r="D106" s="25">
        <f t="shared" ref="D106:H106" si="43">D97+D103+D104+D105</f>
        <v>1707.3334727500003</v>
      </c>
      <c r="E106" s="25">
        <f t="shared" si="43"/>
        <v>2136.4489145999996</v>
      </c>
      <c r="F106" s="25">
        <f t="shared" si="43"/>
        <v>2695.9772660399999</v>
      </c>
      <c r="G106" s="25">
        <f t="shared" si="43"/>
        <v>3972.8366878999996</v>
      </c>
      <c r="H106" s="25">
        <f t="shared" si="43"/>
        <v>5620.9725703000004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299</v>
      </c>
      <c r="B107" s="9"/>
      <c r="C107" s="25">
        <f>SUM(C98:C100,C103)</f>
        <v>1282.9007746100001</v>
      </c>
      <c r="D107" s="25">
        <f t="shared" ref="D107:H107" si="44">SUM(D98:D100,D103)</f>
        <v>1613.9409916200002</v>
      </c>
      <c r="E107" s="25">
        <f t="shared" si="44"/>
        <v>2036.81207466</v>
      </c>
      <c r="F107" s="25">
        <f t="shared" si="44"/>
        <v>2587.4356280800002</v>
      </c>
      <c r="G107" s="25">
        <f t="shared" si="44"/>
        <v>3798.2195247</v>
      </c>
      <c r="H107" s="25">
        <f t="shared" si="44"/>
        <v>5357.1970869000006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296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23">
        <f t="shared" ref="C111:H120" si="45">C4</f>
        <v>11651.815259999999</v>
      </c>
      <c r="D111" s="23">
        <f t="shared" si="45"/>
        <v>13522.28594</v>
      </c>
      <c r="E111" s="23">
        <f t="shared" si="45"/>
        <v>15586.40634</v>
      </c>
      <c r="F111" s="23">
        <f t="shared" si="45"/>
        <v>17972.885490000001</v>
      </c>
      <c r="G111" s="23">
        <f t="shared" si="45"/>
        <v>25018.259590000001</v>
      </c>
      <c r="H111" s="23">
        <f t="shared" si="45"/>
        <v>33287.830719999998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23">
        <f t="shared" si="45"/>
        <v>2310</v>
      </c>
      <c r="D112" s="23">
        <f t="shared" si="45"/>
        <v>2316.390836</v>
      </c>
      <c r="E112" s="23">
        <f t="shared" si="45"/>
        <v>2312.882282</v>
      </c>
      <c r="F112" s="23">
        <f t="shared" si="45"/>
        <v>2314.024277</v>
      </c>
      <c r="G112" s="23">
        <f t="shared" si="45"/>
        <v>2330.1023989999999</v>
      </c>
      <c r="H112" s="23">
        <f t="shared" si="45"/>
        <v>2348.3531499999999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23">
        <f t="shared" si="45"/>
        <v>412.76329609999999</v>
      </c>
      <c r="D113" s="23">
        <f t="shared" si="45"/>
        <v>458.3489118</v>
      </c>
      <c r="E113" s="23">
        <f t="shared" si="45"/>
        <v>540.09178369999995</v>
      </c>
      <c r="F113" s="23">
        <f t="shared" si="45"/>
        <v>319.44151740000001</v>
      </c>
      <c r="G113" s="23">
        <f t="shared" si="45"/>
        <v>161.6568709</v>
      </c>
      <c r="H113" s="23">
        <f t="shared" si="45"/>
        <v>161.4903147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23">
        <f t="shared" si="45"/>
        <v>767.00734950000003</v>
      </c>
      <c r="D114" s="23">
        <f t="shared" si="45"/>
        <v>756.25284590000001</v>
      </c>
      <c r="E114" s="23">
        <f t="shared" si="45"/>
        <v>742.86165470000003</v>
      </c>
      <c r="F114" s="23">
        <f t="shared" si="45"/>
        <v>779.69544670000005</v>
      </c>
      <c r="G114" s="23">
        <f t="shared" si="45"/>
        <v>758.56599349999999</v>
      </c>
      <c r="H114" s="23">
        <f t="shared" si="45"/>
        <v>757.59193230000005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23">
        <f t="shared" si="45"/>
        <v>6789.3232939999998</v>
      </c>
      <c r="D115" s="23">
        <f t="shared" si="45"/>
        <v>8283.9598700000006</v>
      </c>
      <c r="E115" s="23">
        <f t="shared" si="45"/>
        <v>9854.121701</v>
      </c>
      <c r="F115" s="23">
        <f t="shared" si="45"/>
        <v>11863.74698</v>
      </c>
      <c r="G115" s="23">
        <f t="shared" si="45"/>
        <v>17795.09764</v>
      </c>
      <c r="H115" s="23">
        <f t="shared" si="45"/>
        <v>24399.422750000002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23">
        <f t="shared" si="45"/>
        <v>1372.7213240000001</v>
      </c>
      <c r="D116" s="23">
        <f t="shared" si="45"/>
        <v>1707.3334729999999</v>
      </c>
      <c r="E116" s="23">
        <f t="shared" si="45"/>
        <v>2136.4489149999999</v>
      </c>
      <c r="F116" s="23">
        <f t="shared" si="45"/>
        <v>2695.9772659999999</v>
      </c>
      <c r="G116" s="23">
        <f t="shared" si="45"/>
        <v>3972.8366879999999</v>
      </c>
      <c r="H116" s="23">
        <f t="shared" si="45"/>
        <v>5620.9725710000002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23">
        <f t="shared" si="45"/>
        <v>7532.0000010000003</v>
      </c>
      <c r="D117" s="23">
        <f t="shared" si="45"/>
        <v>8569.6816920000001</v>
      </c>
      <c r="E117" s="23">
        <f t="shared" si="45"/>
        <v>7716.3112860000001</v>
      </c>
      <c r="F117" s="23">
        <f t="shared" si="45"/>
        <v>9721.6515020000006</v>
      </c>
      <c r="G117" s="23">
        <f t="shared" si="45"/>
        <v>14593.59297</v>
      </c>
      <c r="H117" s="23">
        <f t="shared" si="45"/>
        <v>18581.815019999998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25">
        <f t="shared" si="45"/>
        <v>19183.815261</v>
      </c>
      <c r="D118" s="25">
        <f t="shared" si="45"/>
        <v>22091.967632</v>
      </c>
      <c r="E118" s="25">
        <f t="shared" si="45"/>
        <v>23302.717625999998</v>
      </c>
      <c r="F118" s="25">
        <f t="shared" si="45"/>
        <v>27694.536992000001</v>
      </c>
      <c r="G118" s="25">
        <f t="shared" si="45"/>
        <v>39611.852559999999</v>
      </c>
      <c r="H118" s="25">
        <f t="shared" si="45"/>
        <v>51869.645739999993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23">
        <f t="shared" si="45"/>
        <v>14205.15351</v>
      </c>
      <c r="D119" s="23">
        <f t="shared" si="45"/>
        <v>16900.644540000001</v>
      </c>
      <c r="E119" s="23">
        <f t="shared" si="45"/>
        <v>18618.778699999999</v>
      </c>
      <c r="F119" s="23">
        <f t="shared" si="45"/>
        <v>21675.358270000001</v>
      </c>
      <c r="G119" s="23">
        <f t="shared" si="45"/>
        <v>31856.922910000001</v>
      </c>
      <c r="H119" s="23">
        <f t="shared" si="45"/>
        <v>42764.863960000002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23">
        <f t="shared" si="45"/>
        <v>3167.9766119999999</v>
      </c>
      <c r="D120" s="23">
        <f t="shared" si="45"/>
        <v>3818.7035270000001</v>
      </c>
      <c r="E120" s="23">
        <f t="shared" si="45"/>
        <v>3746.3000750000001</v>
      </c>
      <c r="F120" s="23">
        <f t="shared" si="45"/>
        <v>4389.3545020000001</v>
      </c>
      <c r="G120" s="23">
        <f t="shared" si="45"/>
        <v>6550.2484169999998</v>
      </c>
      <c r="H120" s="23">
        <f t="shared" si="45"/>
        <v>8826.1717800000006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23">
        <f t="shared" ref="C121:H129" si="46">C14</f>
        <v>421.00640509999999</v>
      </c>
      <c r="D121" s="23">
        <f t="shared" si="46"/>
        <v>561.19775930000003</v>
      </c>
      <c r="E121" s="23">
        <f t="shared" si="46"/>
        <v>550.49534329999994</v>
      </c>
      <c r="F121" s="23">
        <f t="shared" si="46"/>
        <v>724.19423159999997</v>
      </c>
      <c r="G121" s="23">
        <f t="shared" si="46"/>
        <v>1039.0439269999999</v>
      </c>
      <c r="H121" s="23">
        <f t="shared" si="46"/>
        <v>1294.3721410000001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23">
        <f t="shared" si="46"/>
        <v>865.04260650000003</v>
      </c>
      <c r="D122" s="23">
        <f t="shared" si="46"/>
        <v>1034.2679519999999</v>
      </c>
      <c r="E122" s="23">
        <f t="shared" si="46"/>
        <v>1025.661278</v>
      </c>
      <c r="F122" s="23">
        <f t="shared" si="46"/>
        <v>1155.4176649999999</v>
      </c>
      <c r="G122" s="23">
        <f t="shared" si="46"/>
        <v>1670.1598730000001</v>
      </c>
      <c r="H122" s="23">
        <f t="shared" si="46"/>
        <v>2241.2293319999999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23">
        <f t="shared" si="46"/>
        <v>6076.7669239999996</v>
      </c>
      <c r="D123" s="23">
        <f t="shared" si="46"/>
        <v>7026.9398950000004</v>
      </c>
      <c r="E123" s="23">
        <f t="shared" si="46"/>
        <v>7954.688228</v>
      </c>
      <c r="F123" s="23">
        <f t="shared" si="46"/>
        <v>8989.7761059999993</v>
      </c>
      <c r="G123" s="23">
        <f t="shared" si="46"/>
        <v>13154.359420000001</v>
      </c>
      <c r="H123" s="23">
        <f t="shared" si="46"/>
        <v>17552.633180000001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23">
        <f t="shared" si="46"/>
        <v>3674.360968</v>
      </c>
      <c r="D124" s="23">
        <f t="shared" si="46"/>
        <v>4459.535406</v>
      </c>
      <c r="E124" s="23">
        <f t="shared" si="46"/>
        <v>5341.6337789999998</v>
      </c>
      <c r="F124" s="23">
        <f t="shared" si="46"/>
        <v>6416.6157679999997</v>
      </c>
      <c r="G124" s="23">
        <f t="shared" si="46"/>
        <v>9443.1112699999994</v>
      </c>
      <c r="H124" s="23">
        <f t="shared" si="46"/>
        <v>12850.45753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23">
        <f t="shared" si="46"/>
        <v>2263.6441289999998</v>
      </c>
      <c r="D125" s="23">
        <f t="shared" si="46"/>
        <v>2467.982845</v>
      </c>
      <c r="E125" s="23">
        <f t="shared" si="46"/>
        <v>1953.6645169999999</v>
      </c>
      <c r="F125" s="23">
        <f t="shared" si="46"/>
        <v>3276.2273230000001</v>
      </c>
      <c r="G125" s="23">
        <f t="shared" si="46"/>
        <v>4959.4483140000002</v>
      </c>
      <c r="H125" s="23">
        <f t="shared" si="46"/>
        <v>6235.4325660000004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23">
        <f t="shared" si="46"/>
        <v>2698.017621</v>
      </c>
      <c r="D126" s="23">
        <f t="shared" si="46"/>
        <v>2704.298855</v>
      </c>
      <c r="E126" s="23">
        <f t="shared" si="46"/>
        <v>2709.7376509999999</v>
      </c>
      <c r="F126" s="23">
        <f t="shared" si="46"/>
        <v>2720.3792330000001</v>
      </c>
      <c r="G126" s="23">
        <f t="shared" si="46"/>
        <v>2768.2131720000002</v>
      </c>
      <c r="H126" s="23">
        <f t="shared" si="46"/>
        <v>2836.408046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23">
        <f t="shared" si="46"/>
        <v>17.000001000000339</v>
      </c>
      <c r="D127" s="23">
        <f t="shared" si="46"/>
        <v>19.041391999999178</v>
      </c>
      <c r="E127" s="23">
        <f t="shared" si="46"/>
        <v>20.536757999998372</v>
      </c>
      <c r="F127" s="23">
        <f t="shared" si="46"/>
        <v>22.572166000001744</v>
      </c>
      <c r="G127" s="23">
        <f t="shared" si="46"/>
        <v>27.268163999993703</v>
      </c>
      <c r="H127" s="23">
        <f t="shared" si="46"/>
        <v>32.941167999990284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25">
        <f t="shared" si="46"/>
        <v>19183.815261</v>
      </c>
      <c r="D128" s="25">
        <f t="shared" si="46"/>
        <v>22091.967632</v>
      </c>
      <c r="E128" s="25">
        <f t="shared" si="46"/>
        <v>23302.717625999998</v>
      </c>
      <c r="F128" s="25">
        <f t="shared" si="46"/>
        <v>27694.536992000001</v>
      </c>
      <c r="G128" s="25">
        <f t="shared" si="46"/>
        <v>39611.852559999999</v>
      </c>
      <c r="H128" s="25">
        <f t="shared" si="46"/>
        <v>51869.645739999993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16" t="s">
        <v>299</v>
      </c>
      <c r="B129" s="10"/>
      <c r="C129" s="25">
        <f>C22</f>
        <v>6717.6697525999989</v>
      </c>
      <c r="D129" s="25">
        <f t="shared" si="46"/>
        <v>7882.1520832999995</v>
      </c>
      <c r="E129" s="25">
        <f t="shared" si="46"/>
        <v>7276.1212132999999</v>
      </c>
      <c r="F129" s="25">
        <f t="shared" si="46"/>
        <v>9545.1937216000006</v>
      </c>
      <c r="G129" s="25">
        <f t="shared" si="46"/>
        <v>14218.900530999999</v>
      </c>
      <c r="H129" s="25">
        <f t="shared" si="46"/>
        <v>18597.205818999999</v>
      </c>
    </row>
  </sheetData>
  <mergeCells count="21">
    <mergeCell ref="C41:H41"/>
    <mergeCell ref="C58:H58"/>
    <mergeCell ref="C75:H75"/>
    <mergeCell ref="C92:H92"/>
    <mergeCell ref="C109:H109"/>
    <mergeCell ref="BE2:BJ2"/>
    <mergeCell ref="AV24:BA24"/>
    <mergeCell ref="BE24:BJ24"/>
    <mergeCell ref="C2:H2"/>
    <mergeCell ref="L2:Q2"/>
    <mergeCell ref="AD2:AI2"/>
    <mergeCell ref="AM2:AR2"/>
    <mergeCell ref="C23:H23"/>
    <mergeCell ref="L23:Q23"/>
    <mergeCell ref="C24:H24"/>
    <mergeCell ref="L24:Q24"/>
    <mergeCell ref="AD24:AI24"/>
    <mergeCell ref="AM24:AR24"/>
    <mergeCell ref="AV2:BA2"/>
    <mergeCell ref="U2:Z2"/>
    <mergeCell ref="U24:Z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9"/>
  <sheetViews>
    <sheetView workbookViewId="0">
      <selection activeCell="L4" sqref="L4"/>
    </sheetView>
  </sheetViews>
  <sheetFormatPr baseColWidth="10" defaultColWidth="12.453125" defaultRowHeight="14.5"/>
  <cols>
    <col min="1" max="1" width="48.26953125" customWidth="1"/>
    <col min="2" max="2" width="3.81640625" hidden="1" customWidth="1"/>
    <col min="3" max="3" width="13.81640625" customWidth="1"/>
    <col min="10" max="10" width="34.1796875" customWidth="1"/>
    <col min="11" max="11" width="20.26953125" hidden="1" customWidth="1"/>
    <col min="19" max="19" width="44.1796875" customWidth="1"/>
    <col min="20" max="20" width="0" hidden="1" customWidth="1"/>
    <col min="27" max="27" width="12.453125" style="9"/>
    <col min="28" max="28" width="25" customWidth="1"/>
    <col min="29" max="29" width="0" hidden="1" customWidth="1"/>
    <col min="37" max="37" width="33.7265625" customWidth="1"/>
    <col min="38" max="38" width="12.453125" hidden="1" customWidth="1"/>
    <col min="46" max="46" width="21.81640625" customWidth="1"/>
    <col min="47" max="47" width="0" hidden="1" customWidth="1"/>
    <col min="55" max="55" width="22" customWidth="1"/>
    <col min="56" max="56" width="0" hidden="1" customWidth="1"/>
  </cols>
  <sheetData>
    <row r="1" spans="1:62" ht="17.149999999999999" customHeight="1">
      <c r="B1" s="7"/>
      <c r="C1" s="22">
        <v>2</v>
      </c>
      <c r="D1" s="22">
        <v>8</v>
      </c>
      <c r="E1" s="22">
        <v>12</v>
      </c>
      <c r="F1" s="22">
        <v>17</v>
      </c>
      <c r="G1" s="22">
        <v>27</v>
      </c>
      <c r="H1" s="22">
        <v>37</v>
      </c>
      <c r="I1" s="10"/>
      <c r="K1" s="7"/>
      <c r="L1" s="22">
        <v>2</v>
      </c>
      <c r="M1" s="22">
        <v>8</v>
      </c>
      <c r="N1" s="22">
        <v>12</v>
      </c>
      <c r="O1" s="22">
        <v>17</v>
      </c>
      <c r="P1" s="22">
        <v>27</v>
      </c>
      <c r="Q1" s="22">
        <v>37</v>
      </c>
      <c r="R1" s="10"/>
      <c r="T1" s="7"/>
      <c r="U1" s="22">
        <v>2</v>
      </c>
      <c r="V1" s="22">
        <v>8</v>
      </c>
      <c r="W1" s="22">
        <v>12</v>
      </c>
      <c r="X1" s="22">
        <v>17</v>
      </c>
      <c r="Y1" s="22">
        <v>27</v>
      </c>
      <c r="Z1" s="22">
        <v>37</v>
      </c>
      <c r="AA1" s="22"/>
      <c r="AC1" s="7"/>
      <c r="AD1" s="22">
        <v>2</v>
      </c>
      <c r="AE1" s="22">
        <v>8</v>
      </c>
      <c r="AF1" s="22">
        <v>12</v>
      </c>
      <c r="AG1" s="22">
        <v>17</v>
      </c>
      <c r="AH1" s="22">
        <v>27</v>
      </c>
      <c r="AI1" s="22">
        <v>37</v>
      </c>
      <c r="AJ1" s="10"/>
      <c r="AL1" s="7"/>
      <c r="AM1" s="22">
        <v>2</v>
      </c>
      <c r="AN1" s="22">
        <v>8</v>
      </c>
      <c r="AO1" s="22">
        <v>12</v>
      </c>
      <c r="AP1" s="22">
        <v>17</v>
      </c>
      <c r="AQ1" s="22">
        <v>27</v>
      </c>
      <c r="AR1" s="22">
        <v>37</v>
      </c>
      <c r="AS1" s="10"/>
      <c r="AU1" s="7"/>
      <c r="AV1" s="22">
        <v>2</v>
      </c>
      <c r="AW1" s="22">
        <v>8</v>
      </c>
      <c r="AX1" s="22">
        <v>12</v>
      </c>
      <c r="AY1" s="22">
        <v>17</v>
      </c>
      <c r="AZ1" s="22">
        <v>27</v>
      </c>
      <c r="BA1" s="22">
        <v>37</v>
      </c>
      <c r="BB1" s="10"/>
      <c r="BD1" s="7"/>
      <c r="BE1" s="22">
        <v>2</v>
      </c>
      <c r="BF1" s="22">
        <v>8</v>
      </c>
      <c r="BG1" s="22">
        <v>12</v>
      </c>
      <c r="BH1" s="22">
        <v>17</v>
      </c>
      <c r="BI1" s="22">
        <v>27</v>
      </c>
      <c r="BJ1" s="22">
        <v>37</v>
      </c>
    </row>
    <row r="2" spans="1:62" ht="15.5">
      <c r="A2" s="9"/>
      <c r="B2" s="9"/>
      <c r="C2" s="82" t="s">
        <v>0</v>
      </c>
      <c r="D2" s="83"/>
      <c r="E2" s="83"/>
      <c r="F2" s="83"/>
      <c r="G2" s="83"/>
      <c r="H2" s="84"/>
      <c r="I2" s="10"/>
      <c r="J2" s="9"/>
      <c r="K2" s="9"/>
      <c r="L2" s="82" t="s">
        <v>0</v>
      </c>
      <c r="M2" s="83"/>
      <c r="N2" s="83"/>
      <c r="O2" s="83"/>
      <c r="P2" s="83"/>
      <c r="Q2" s="84"/>
      <c r="R2" s="10"/>
      <c r="S2" s="9"/>
      <c r="T2" s="9"/>
      <c r="U2" s="82" t="s">
        <v>0</v>
      </c>
      <c r="V2" s="83"/>
      <c r="W2" s="83"/>
      <c r="X2" s="83"/>
      <c r="Y2" s="83"/>
      <c r="Z2" s="84"/>
      <c r="AA2" s="50"/>
      <c r="AB2" s="9"/>
      <c r="AC2" s="9"/>
      <c r="AD2" s="82" t="s">
        <v>0</v>
      </c>
      <c r="AE2" s="83"/>
      <c r="AF2" s="83"/>
      <c r="AG2" s="83"/>
      <c r="AH2" s="83"/>
      <c r="AI2" s="84"/>
      <c r="AJ2" s="10"/>
      <c r="AK2" s="9"/>
      <c r="AL2" s="9"/>
      <c r="AM2" s="82" t="s">
        <v>0</v>
      </c>
      <c r="AN2" s="83"/>
      <c r="AO2" s="83"/>
      <c r="AP2" s="83"/>
      <c r="AQ2" s="83"/>
      <c r="AR2" s="84"/>
      <c r="AS2" s="10"/>
      <c r="AT2" s="9"/>
      <c r="AU2" s="9"/>
      <c r="AV2" s="82" t="s">
        <v>0</v>
      </c>
      <c r="AW2" s="83"/>
      <c r="AX2" s="83"/>
      <c r="AY2" s="83"/>
      <c r="AZ2" s="83"/>
      <c r="BA2" s="84"/>
      <c r="BB2" s="10"/>
      <c r="BC2" s="9"/>
      <c r="BD2" s="9"/>
      <c r="BE2" s="82" t="s">
        <v>0</v>
      </c>
      <c r="BF2" s="83"/>
      <c r="BG2" s="83"/>
      <c r="BH2" s="83"/>
      <c r="BI2" s="83"/>
      <c r="BJ2" s="84"/>
    </row>
    <row r="3" spans="1:62" ht="19" customHeight="1">
      <c r="A3" s="27" t="s">
        <v>188</v>
      </c>
      <c r="B3" s="1"/>
      <c r="C3" s="2">
        <v>2015</v>
      </c>
      <c r="D3" s="3">
        <v>2021</v>
      </c>
      <c r="E3" s="3">
        <v>2025</v>
      </c>
      <c r="F3" s="3">
        <v>2030</v>
      </c>
      <c r="G3" s="3">
        <v>2040</v>
      </c>
      <c r="H3" s="4">
        <v>2050</v>
      </c>
      <c r="I3" s="10"/>
      <c r="J3" s="32" t="s">
        <v>297</v>
      </c>
      <c r="K3" s="1"/>
      <c r="L3" s="2">
        <v>2015</v>
      </c>
      <c r="M3" s="3">
        <v>2021</v>
      </c>
      <c r="N3" s="3">
        <v>2025</v>
      </c>
      <c r="O3" s="3">
        <v>2030</v>
      </c>
      <c r="P3" s="3">
        <v>2040</v>
      </c>
      <c r="Q3" s="4">
        <v>2050</v>
      </c>
      <c r="R3" s="10"/>
      <c r="S3" s="32" t="s">
        <v>318</v>
      </c>
      <c r="T3" s="1"/>
      <c r="U3" s="2">
        <v>2015</v>
      </c>
      <c r="V3" s="3">
        <v>2021</v>
      </c>
      <c r="W3" s="3">
        <v>2025</v>
      </c>
      <c r="X3" s="3">
        <v>2030</v>
      </c>
      <c r="Y3" s="3">
        <v>2040</v>
      </c>
      <c r="Z3" s="4">
        <v>2050</v>
      </c>
      <c r="AA3" s="51"/>
      <c r="AB3" s="32" t="s">
        <v>183</v>
      </c>
      <c r="AC3" s="1"/>
      <c r="AD3" s="2">
        <v>2015</v>
      </c>
      <c r="AE3" s="3">
        <v>2021</v>
      </c>
      <c r="AF3" s="3">
        <v>2025</v>
      </c>
      <c r="AG3" s="3">
        <v>2030</v>
      </c>
      <c r="AH3" s="3">
        <v>2040</v>
      </c>
      <c r="AI3" s="4">
        <v>2050</v>
      </c>
      <c r="AJ3" s="10"/>
      <c r="AK3" s="32" t="s">
        <v>285</v>
      </c>
      <c r="AL3" s="1"/>
      <c r="AM3" s="2">
        <v>2015</v>
      </c>
      <c r="AN3" s="3">
        <v>2021</v>
      </c>
      <c r="AO3" s="3">
        <v>2025</v>
      </c>
      <c r="AP3" s="3">
        <v>2030</v>
      </c>
      <c r="AQ3" s="3">
        <v>2040</v>
      </c>
      <c r="AR3" s="4">
        <v>2050</v>
      </c>
      <c r="AS3" s="10"/>
      <c r="AT3" s="32" t="s">
        <v>203</v>
      </c>
      <c r="AU3" s="1"/>
      <c r="AV3" s="2">
        <v>2015</v>
      </c>
      <c r="AW3" s="3">
        <v>2021</v>
      </c>
      <c r="AX3" s="3">
        <v>2025</v>
      </c>
      <c r="AY3" s="3">
        <v>2030</v>
      </c>
      <c r="AZ3" s="3">
        <v>2040</v>
      </c>
      <c r="BA3" s="4">
        <v>2050</v>
      </c>
      <c r="BB3" s="10"/>
      <c r="BC3" s="32" t="s">
        <v>204</v>
      </c>
      <c r="BD3" s="1"/>
      <c r="BE3" s="2">
        <v>2015</v>
      </c>
      <c r="BF3" s="3">
        <v>2021</v>
      </c>
      <c r="BG3" s="3">
        <v>2025</v>
      </c>
      <c r="BH3" s="3">
        <v>2030</v>
      </c>
      <c r="BI3" s="3">
        <v>2040</v>
      </c>
      <c r="BJ3" s="4">
        <v>2050</v>
      </c>
    </row>
    <row r="4" spans="1:62" ht="17.149999999999999" customHeight="1">
      <c r="A4" s="20" t="s">
        <v>256</v>
      </c>
      <c r="B4" s="9" t="s">
        <v>190</v>
      </c>
      <c r="C4" s="18">
        <f>'Tab-reporting_shock'!C4/'Tab-reporting_baseline'!C4-1</f>
        <v>0</v>
      </c>
      <c r="D4" s="18">
        <f>'Tab-reporting_shock'!D4/'Tab-reporting_baseline'!D4-1</f>
        <v>-1.5830208094125275E-3</v>
      </c>
      <c r="E4" s="18">
        <f>'Tab-reporting_shock'!E4/'Tab-reporting_baseline'!E4-1</f>
        <v>-0.13039145536239038</v>
      </c>
      <c r="F4" s="18">
        <f>'Tab-reporting_shock'!F4/'Tab-reporting_baseline'!F4-1</f>
        <v>-0.17937438435735753</v>
      </c>
      <c r="G4" s="18">
        <f>'Tab-reporting_shock'!G4/'Tab-reporting_baseline'!G4-1</f>
        <v>-0.15928025749075836</v>
      </c>
      <c r="H4" s="18">
        <f>'Tab-reporting_shock'!H4/'Tab-reporting_baseline'!H4-1</f>
        <v>-0.10529605467744885</v>
      </c>
      <c r="I4" s="10"/>
      <c r="J4" s="16" t="s">
        <v>301</v>
      </c>
      <c r="K4" s="9" t="s">
        <v>195</v>
      </c>
      <c r="L4" s="18">
        <f>'Tab-reporting_shock'!L4/'Tab-reporting_baseline'!L4-1</f>
        <v>0</v>
      </c>
      <c r="M4" s="18">
        <f>'Tab-reporting_shock'!M4/'Tab-reporting_baseline'!M4-1</f>
        <v>-2.1207772117297297E-2</v>
      </c>
      <c r="N4" s="18">
        <f>'Tab-reporting_shock'!N4/'Tab-reporting_baseline'!N4-1</f>
        <v>-0.17578734912253313</v>
      </c>
      <c r="O4" s="18">
        <f>'Tab-reporting_shock'!O4/'Tab-reporting_baseline'!O4-1</f>
        <v>-0.23178020651320741</v>
      </c>
      <c r="P4" s="18">
        <f>'Tab-reporting_shock'!P4/'Tab-reporting_baseline'!P4-1</f>
        <v>-0.20310841123293566</v>
      </c>
      <c r="Q4" s="18">
        <f>'Tab-reporting_shock'!Q4/'Tab-reporting_baseline'!Q4-1</f>
        <v>-0.12024011854901029</v>
      </c>
      <c r="R4" s="10"/>
      <c r="S4" s="16" t="s">
        <v>301</v>
      </c>
      <c r="T4" s="9" t="s">
        <v>195</v>
      </c>
      <c r="U4" s="55">
        <f>'Tab-reporting_shock'!U4/'Tab-reporting_baseline'!U4-1</f>
        <v>0</v>
      </c>
      <c r="V4" s="55">
        <f>'Tab-reporting_shock'!V4/'Tab-reporting_baseline'!V4-1</f>
        <v>-2.1207772117297297E-2</v>
      </c>
      <c r="W4" s="55">
        <f>'Tab-reporting_shock'!W4/'Tab-reporting_baseline'!W4-1</f>
        <v>-0.17578734912253313</v>
      </c>
      <c r="X4" s="55">
        <f>'Tab-reporting_shock'!X4/'Tab-reporting_baseline'!X4-1</f>
        <v>-0.23178020651320741</v>
      </c>
      <c r="Y4" s="55">
        <f>'Tab-reporting_shock'!Y4/'Tab-reporting_baseline'!Y4-1</f>
        <v>-0.20310841123293566</v>
      </c>
      <c r="Z4" s="55">
        <f>'Tab-reporting_shock'!Z4/'Tab-reporting_baseline'!Z4-1</f>
        <v>-0.12024011854901029</v>
      </c>
      <c r="AA4" s="24"/>
      <c r="AB4" s="30" t="s">
        <v>141</v>
      </c>
      <c r="AC4" s="10" t="s">
        <v>104</v>
      </c>
      <c r="AD4" s="43">
        <f>'Tab-reporting_shock'!AD4-'Tab-reporting_baseline'!AD4</f>
        <v>0</v>
      </c>
      <c r="AE4" s="43">
        <f>'Tab-reporting_shock'!AE4-'Tab-reporting_baseline'!AE4</f>
        <v>0.63094800000021678</v>
      </c>
      <c r="AF4" s="43">
        <f>'Tab-reporting_shock'!AF4-'Tab-reporting_baseline'!AF4</f>
        <v>-19.951916999999867</v>
      </c>
      <c r="AG4" s="43">
        <f>'Tab-reporting_shock'!AG4-'Tab-reporting_baseline'!AG4</f>
        <v>-49.237456000000066</v>
      </c>
      <c r="AH4" s="43">
        <f>'Tab-reporting_shock'!AH4-'Tab-reporting_baseline'!AH4</f>
        <v>-32.912830999999869</v>
      </c>
      <c r="AI4" s="43">
        <f>'Tab-reporting_shock'!AI4-'Tab-reporting_baseline'!AI4</f>
        <v>-9.7314720000001671</v>
      </c>
      <c r="AJ4" s="10"/>
      <c r="AK4" s="30" t="s">
        <v>141</v>
      </c>
      <c r="AL4" s="10" t="s">
        <v>99</v>
      </c>
      <c r="AM4" s="18">
        <f>'Tab-reporting_shock'!AM4/'Tab-reporting_baseline'!AM4-1</f>
        <v>0</v>
      </c>
      <c r="AN4" s="18">
        <f>'Tab-reporting_shock'!AN4/'Tab-reporting_baseline'!AN4-1</f>
        <v>2.4335896282463576E-3</v>
      </c>
      <c r="AO4" s="18">
        <f>'Tab-reporting_shock'!AO4/'Tab-reporting_baseline'!AO4-1</f>
        <v>9.3293184978817667E-3</v>
      </c>
      <c r="AP4" s="18">
        <f>'Tab-reporting_shock'!AP4/'Tab-reporting_baseline'!AP4-1</f>
        <v>2.3459242007180636E-2</v>
      </c>
      <c r="AQ4" s="18">
        <f>'Tab-reporting_shock'!AQ4/'Tab-reporting_baseline'!AQ4-1</f>
        <v>5.6382540081973298E-2</v>
      </c>
      <c r="AR4" s="18">
        <f>'Tab-reporting_shock'!AR4/'Tab-reporting_baseline'!AR4-1</f>
        <v>6.6100287160539617E-2</v>
      </c>
      <c r="AS4" s="10"/>
      <c r="AT4" s="30" t="s">
        <v>141</v>
      </c>
      <c r="AU4" s="10" t="s">
        <v>206</v>
      </c>
      <c r="AV4" s="18">
        <f>'Tab-reporting_shock'!AV4/'Tab-reporting_baseline'!AV4-1</f>
        <v>0</v>
      </c>
      <c r="AW4" s="18">
        <f>'Tab-reporting_shock'!AW4/'Tab-reporting_baseline'!AW4-1</f>
        <v>1.432995176859686E-3</v>
      </c>
      <c r="AX4" s="18">
        <f>'Tab-reporting_shock'!AX4/'Tab-reporting_baseline'!AX4-1</f>
        <v>-1.1181391022927034E-2</v>
      </c>
      <c r="AY4" s="18">
        <f>'Tab-reporting_shock'!AY4/'Tab-reporting_baseline'!AY4-1</f>
        <v>-1.8851200416367564E-2</v>
      </c>
      <c r="AZ4" s="18">
        <f>'Tab-reporting_shock'!AZ4/'Tab-reporting_baseline'!AZ4-1</f>
        <v>-1.6684164045941308E-2</v>
      </c>
      <c r="BA4" s="18">
        <f>'Tab-reporting_shock'!BA4/'Tab-reporting_baseline'!BA4-1</f>
        <v>-1.3401807464526572E-2</v>
      </c>
      <c r="BB4" s="10"/>
      <c r="BC4" s="30" t="s">
        <v>141</v>
      </c>
      <c r="BD4" s="10" t="s">
        <v>212</v>
      </c>
      <c r="BE4" s="18">
        <f>'Tab-reporting_shock'!BE4/'Tab-reporting_baseline'!BE4-1</f>
        <v>0</v>
      </c>
      <c r="BF4" s="18">
        <f>'Tab-reporting_shock'!BF4/'Tab-reporting_baseline'!BF4-1</f>
        <v>-8.4892098092337331E-4</v>
      </c>
      <c r="BG4" s="18">
        <f>'Tab-reporting_shock'!BG4/'Tab-reporting_baseline'!BG4-1</f>
        <v>-2.4405661007872004E-2</v>
      </c>
      <c r="BH4" s="18">
        <f>'Tab-reporting_shock'!BH4/'Tab-reporting_baseline'!BH4-1</f>
        <v>-3.9128023981892079E-2</v>
      </c>
      <c r="BI4" s="18">
        <f>'Tab-reporting_shock'!BI4/'Tab-reporting_baseline'!BI4-1</f>
        <v>-3.0675857639950288E-2</v>
      </c>
      <c r="BJ4" s="18">
        <f>'Tab-reporting_shock'!BJ4/'Tab-reporting_baseline'!BJ4-1</f>
        <v>-1.8270741255662193E-2</v>
      </c>
    </row>
    <row r="5" spans="1:62">
      <c r="A5" s="29" t="s">
        <v>139</v>
      </c>
      <c r="B5" s="9" t="s">
        <v>134</v>
      </c>
      <c r="C5" s="18">
        <f>'Tab-reporting_shock'!C5/'Tab-reporting_baseline'!C5-1</f>
        <v>0</v>
      </c>
      <c r="D5" s="18">
        <f>'Tab-reporting_shock'!D5/'Tab-reporting_baseline'!D5-1</f>
        <v>2.5370282940473388E-5</v>
      </c>
      <c r="E5" s="18">
        <f>'Tab-reporting_shock'!E5/'Tab-reporting_baseline'!E5-1</f>
        <v>1.2603440175573688E-4</v>
      </c>
      <c r="F5" s="18">
        <f>'Tab-reporting_shock'!F5/'Tab-reporting_baseline'!F5-1</f>
        <v>-3.9095295545799047E-5</v>
      </c>
      <c r="G5" s="18">
        <f>'Tab-reporting_shock'!G5/'Tab-reporting_baseline'!G5-1</f>
        <v>-2.5077800197559341E-4</v>
      </c>
      <c r="H5" s="18">
        <f>'Tab-reporting_shock'!H5/'Tab-reporting_baseline'!H5-1</f>
        <v>-3.2126281733035889E-4</v>
      </c>
      <c r="I5" s="10"/>
      <c r="J5" s="30" t="s">
        <v>141</v>
      </c>
      <c r="K5" s="9" t="s">
        <v>196</v>
      </c>
      <c r="L5" s="18">
        <f>'Tab-reporting_shock'!L5/'Tab-reporting_baseline'!L5-1</f>
        <v>0</v>
      </c>
      <c r="M5" s="18">
        <f>'Tab-reporting_shock'!M5/'Tab-reporting_baseline'!M5-1</f>
        <v>-4.5050970568333848E-2</v>
      </c>
      <c r="N5" s="18">
        <f>'Tab-reporting_shock'!N5/'Tab-reporting_baseline'!N5-1</f>
        <v>-0.17884356834683379</v>
      </c>
      <c r="O5" s="18">
        <f>'Tab-reporting_shock'!O5/'Tab-reporting_baseline'!O5-1</f>
        <v>-0.24157714099005256</v>
      </c>
      <c r="P5" s="18">
        <f>'Tab-reporting_shock'!P5/'Tab-reporting_baseline'!P5-1</f>
        <v>-0.21590318527568153</v>
      </c>
      <c r="Q5" s="18">
        <f>'Tab-reporting_shock'!Q5/'Tab-reporting_baseline'!Q5-1</f>
        <v>-0.10084164035829923</v>
      </c>
      <c r="R5" s="10"/>
      <c r="S5" s="29" t="s">
        <v>300</v>
      </c>
      <c r="T5" s="9" t="s">
        <v>313</v>
      </c>
      <c r="U5" s="18">
        <f>'Tab-reporting_shock'!U5/'Tab-reporting_baseline'!U5-1</f>
        <v>0</v>
      </c>
      <c r="V5" s="18">
        <f>'Tab-reporting_shock'!V5/'Tab-reporting_baseline'!V5-1</f>
        <v>-5.397761020773717E-3</v>
      </c>
      <c r="W5" s="18">
        <f>'Tab-reporting_shock'!W5/'Tab-reporting_baseline'!W5-1</f>
        <v>-3.6531865316410173E-2</v>
      </c>
      <c r="X5" s="18">
        <f>'Tab-reporting_shock'!X5/'Tab-reporting_baseline'!X5-1</f>
        <v>-4.8858126763496101E-2</v>
      </c>
      <c r="Y5" s="18">
        <f>'Tab-reporting_shock'!Y5/'Tab-reporting_baseline'!Y5-1</f>
        <v>-2.7935891377429467E-2</v>
      </c>
      <c r="Z5" s="18">
        <f>'Tab-reporting_shock'!Z5/'Tab-reporting_baseline'!Z5-1</f>
        <v>-7.8403715611042868E-3</v>
      </c>
      <c r="AA5" s="23"/>
      <c r="AB5" s="30" t="s">
        <v>142</v>
      </c>
      <c r="AC5" s="10" t="s">
        <v>105</v>
      </c>
      <c r="AD5" s="43">
        <f>'Tab-reporting_shock'!AD5-'Tab-reporting_baseline'!AD5</f>
        <v>0</v>
      </c>
      <c r="AE5" s="43">
        <f>'Tab-reporting_shock'!AE5-'Tab-reporting_baseline'!AE5</f>
        <v>-1.2847700000008899E-2</v>
      </c>
      <c r="AF5" s="43">
        <f>'Tab-reporting_shock'!AF5-'Tab-reporting_baseline'!AF5</f>
        <v>-2.1051156999999989</v>
      </c>
      <c r="AG5" s="43">
        <f>'Tab-reporting_shock'!AG5-'Tab-reporting_baseline'!AG5</f>
        <v>-5.3107131999999808</v>
      </c>
      <c r="AH5" s="43">
        <f>'Tab-reporting_shock'!AH5-'Tab-reporting_baseline'!AH5</f>
        <v>-4.8518710999999826</v>
      </c>
      <c r="AI5" s="43">
        <f>'Tab-reporting_shock'!AI5-'Tab-reporting_baseline'!AI5</f>
        <v>-3.217665199999999</v>
      </c>
      <c r="AJ5" s="10"/>
      <c r="AK5" s="30" t="s">
        <v>142</v>
      </c>
      <c r="AL5" s="10" t="s">
        <v>100</v>
      </c>
      <c r="AM5" s="18">
        <f>'Tab-reporting_shock'!AM5/'Tab-reporting_baseline'!AM5-1</f>
        <v>0</v>
      </c>
      <c r="AN5" s="18">
        <f>'Tab-reporting_shock'!AN5/'Tab-reporting_baseline'!AN5-1</f>
        <v>-7.9748138996893481E-4</v>
      </c>
      <c r="AO5" s="18">
        <f>'Tab-reporting_shock'!AO5/'Tab-reporting_baseline'!AO5-1</f>
        <v>-1.7904273477074462E-2</v>
      </c>
      <c r="AP5" s="18">
        <f>'Tab-reporting_shock'!AP5/'Tab-reporting_baseline'!AP5-1</f>
        <v>-2.4811271333871399E-2</v>
      </c>
      <c r="AQ5" s="18">
        <f>'Tab-reporting_shock'!AQ5/'Tab-reporting_baseline'!AQ5-1</f>
        <v>-1.9758175680569257E-2</v>
      </c>
      <c r="AR5" s="18">
        <f>'Tab-reporting_shock'!AR5/'Tab-reporting_baseline'!AR5-1</f>
        <v>-1.4541001532360376E-2</v>
      </c>
      <c r="AS5" s="10"/>
      <c r="AT5" s="30" t="s">
        <v>142</v>
      </c>
      <c r="AU5" s="10" t="s">
        <v>207</v>
      </c>
      <c r="AV5" s="18">
        <f>'Tab-reporting_shock'!AV5/'Tab-reporting_baseline'!AV5-1</f>
        <v>0</v>
      </c>
      <c r="AW5" s="18">
        <f>'Tab-reporting_shock'!AW5/'Tab-reporting_baseline'!AW5-1</f>
        <v>-7.1571570576289822E-4</v>
      </c>
      <c r="AX5" s="18">
        <f>'Tab-reporting_shock'!AX5/'Tab-reporting_baseline'!AX5-1</f>
        <v>-1.6652883237314842E-2</v>
      </c>
      <c r="AY5" s="18">
        <f>'Tab-reporting_shock'!AY5/'Tab-reporting_baseline'!AY5-1</f>
        <v>-2.0279658745392726E-2</v>
      </c>
      <c r="AZ5" s="18">
        <f>'Tab-reporting_shock'!AZ5/'Tab-reporting_baseline'!AZ5-1</f>
        <v>-1.8097681380435549E-2</v>
      </c>
      <c r="BA5" s="18">
        <f>'Tab-reporting_shock'!BA5/'Tab-reporting_baseline'!BA5-1</f>
        <v>-1.4373567971699086E-2</v>
      </c>
      <c r="BB5" s="10"/>
      <c r="BC5" s="30" t="s">
        <v>142</v>
      </c>
      <c r="BD5" s="10" t="s">
        <v>213</v>
      </c>
      <c r="BE5" s="18">
        <f>'Tab-reporting_shock'!BE5/'Tab-reporting_baseline'!BE5-1</f>
        <v>0</v>
      </c>
      <c r="BF5" s="18">
        <f>'Tab-reporting_shock'!BF5/'Tab-reporting_baseline'!BF5-1</f>
        <v>-7.4288813126788256E-4</v>
      </c>
      <c r="BG5" s="18">
        <f>'Tab-reporting_shock'!BG5/'Tab-reporting_baseline'!BG5-1</f>
        <v>-2.0003240699910108E-2</v>
      </c>
      <c r="BH5" s="18">
        <f>'Tab-reporting_shock'!BH5/'Tab-reporting_baseline'!BH5-1</f>
        <v>-2.6150692658855057E-2</v>
      </c>
      <c r="BI5" s="18">
        <f>'Tab-reporting_shock'!BI5/'Tab-reporting_baseline'!BI5-1</f>
        <v>-2.2202511119599477E-2</v>
      </c>
      <c r="BJ5" s="18">
        <f>'Tab-reporting_shock'!BJ5/'Tab-reporting_baseline'!BJ5-1</f>
        <v>-1.6602218819645409E-2</v>
      </c>
    </row>
    <row r="6" spans="1:62">
      <c r="A6" s="29" t="s">
        <v>300</v>
      </c>
      <c r="B6" s="9" t="s">
        <v>135</v>
      </c>
      <c r="C6" s="18">
        <f>'Tab-reporting_shock'!C6/'Tab-reporting_baseline'!C6-1</f>
        <v>0</v>
      </c>
      <c r="D6" s="18">
        <f>'Tab-reporting_shock'!D6/'Tab-reporting_baseline'!D6-1</f>
        <v>-1.614934533907264E-3</v>
      </c>
      <c r="E6" s="18">
        <f>'Tab-reporting_shock'!E6/'Tab-reporting_baseline'!E6-1</f>
        <v>5.1192939236126556E-3</v>
      </c>
      <c r="F6" s="18">
        <f>'Tab-reporting_shock'!F6/'Tab-reporting_baseline'!F6-1</f>
        <v>-2.8612633622715267E-2</v>
      </c>
      <c r="G6" s="18">
        <f>'Tab-reporting_shock'!G6/'Tab-reporting_baseline'!G6-1</f>
        <v>-0.21991149592876491</v>
      </c>
      <c r="H6" s="18">
        <f>'Tab-reporting_shock'!H6/'Tab-reporting_baseline'!H6-1</f>
        <v>-0.25554250361085384</v>
      </c>
      <c r="I6" s="10"/>
      <c r="J6" s="30" t="s">
        <v>142</v>
      </c>
      <c r="K6" s="9" t="s">
        <v>197</v>
      </c>
      <c r="L6" s="18">
        <f>'Tab-reporting_shock'!L6/'Tab-reporting_baseline'!L6-1</f>
        <v>0</v>
      </c>
      <c r="M6" s="18">
        <f>'Tab-reporting_shock'!M6/'Tab-reporting_baseline'!M6-1</f>
        <v>-8.0393784107146704E-4</v>
      </c>
      <c r="N6" s="18">
        <f>'Tab-reporting_shock'!N6/'Tab-reporting_baseline'!N6-1</f>
        <v>-1.8726165173035492E-2</v>
      </c>
      <c r="O6" s="18">
        <f>'Tab-reporting_shock'!O6/'Tab-reporting_baseline'!O6-1</f>
        <v>-2.0546179063234415E-2</v>
      </c>
      <c r="P6" s="18">
        <f>'Tab-reporting_shock'!P6/'Tab-reporting_baseline'!P6-1</f>
        <v>3.6920100035198189E-5</v>
      </c>
      <c r="Q6" s="18">
        <f>'Tab-reporting_shock'!Q6/'Tab-reporting_baseline'!Q6-1</f>
        <v>1.266219750791242E-2</v>
      </c>
      <c r="R6" s="10"/>
      <c r="S6" s="29" t="s">
        <v>148</v>
      </c>
      <c r="T6" s="9" t="s">
        <v>314</v>
      </c>
      <c r="U6" s="18">
        <f>'Tab-reporting_shock'!U6/'Tab-reporting_baseline'!U6-1</f>
        <v>0</v>
      </c>
      <c r="V6" s="18">
        <f>'Tab-reporting_shock'!V6/'Tab-reporting_baseline'!V6-1</f>
        <v>-8.3405017529150638E-2</v>
      </c>
      <c r="W6" s="18">
        <f>'Tab-reporting_shock'!W6/'Tab-reporting_baseline'!W6-1</f>
        <v>-0.35756265351141581</v>
      </c>
      <c r="X6" s="18">
        <f>'Tab-reporting_shock'!X6/'Tab-reporting_baseline'!X6-1</f>
        <v>-0.50751745349295718</v>
      </c>
      <c r="Y6" s="18">
        <f>'Tab-reporting_shock'!Y6/'Tab-reporting_baseline'!Y6-1</f>
        <v>-0.46799655488808378</v>
      </c>
      <c r="Z6" s="18">
        <f>'Tab-reporting_shock'!Z6/'Tab-reporting_baseline'!Z6-1</f>
        <v>-0.28645596489848713</v>
      </c>
      <c r="AA6" s="23"/>
      <c r="AB6" s="30" t="s">
        <v>143</v>
      </c>
      <c r="AC6" s="10" t="s">
        <v>106</v>
      </c>
      <c r="AD6" s="43">
        <f>'Tab-reporting_shock'!AD6-'Tab-reporting_baseline'!AD6</f>
        <v>0</v>
      </c>
      <c r="AE6" s="43">
        <f>'Tab-reporting_shock'!AE6-'Tab-reporting_baseline'!AE6</f>
        <v>-0.20169400000008864</v>
      </c>
      <c r="AF6" s="43">
        <f>'Tab-reporting_shock'!AF6-'Tab-reporting_baseline'!AF6</f>
        <v>-21.703817000000072</v>
      </c>
      <c r="AG6" s="43">
        <f>'Tab-reporting_shock'!AG6-'Tab-reporting_baseline'!AG6</f>
        <v>-43.225465999999869</v>
      </c>
      <c r="AH6" s="43">
        <f>'Tab-reporting_shock'!AH6-'Tab-reporting_baseline'!AH6</f>
        <v>-32.284621000000016</v>
      </c>
      <c r="AI6" s="43">
        <f>'Tab-reporting_shock'!AI6-'Tab-reporting_baseline'!AI6</f>
        <v>-17.221799000000146</v>
      </c>
      <c r="AJ6" s="10"/>
      <c r="AK6" s="30" t="s">
        <v>143</v>
      </c>
      <c r="AL6" s="10" t="s">
        <v>101</v>
      </c>
      <c r="AM6" s="18">
        <f>'Tab-reporting_shock'!AM6/'Tab-reporting_baseline'!AM6-1</f>
        <v>0</v>
      </c>
      <c r="AN6" s="18">
        <f>'Tab-reporting_shock'!AN6/'Tab-reporting_baseline'!AN6-1</f>
        <v>-5.7051006040187424E-4</v>
      </c>
      <c r="AO6" s="18">
        <f>'Tab-reporting_shock'!AO6/'Tab-reporting_baseline'!AO6-1</f>
        <v>-1.2786322093405578E-2</v>
      </c>
      <c r="AP6" s="18">
        <f>'Tab-reporting_shock'!AP6/'Tab-reporting_baseline'!AP6-1</f>
        <v>-1.361485782292704E-2</v>
      </c>
      <c r="AQ6" s="18">
        <f>'Tab-reporting_shock'!AQ6/'Tab-reporting_baseline'!AQ6-1</f>
        <v>2.3805121546300878E-3</v>
      </c>
      <c r="AR6" s="18">
        <f>'Tab-reporting_shock'!AR6/'Tab-reporting_baseline'!AR6-1</f>
        <v>1.0871842650179486E-2</v>
      </c>
      <c r="AS6" s="10"/>
      <c r="AT6" s="30" t="s">
        <v>143</v>
      </c>
      <c r="AU6" s="10" t="s">
        <v>208</v>
      </c>
      <c r="AV6" s="18">
        <f>'Tab-reporting_shock'!AV6/'Tab-reporting_baseline'!AV6-1</f>
        <v>0</v>
      </c>
      <c r="AW6" s="18">
        <f>'Tab-reporting_shock'!AW6/'Tab-reporting_baseline'!AW6-1</f>
        <v>-4.3190802592629751E-4</v>
      </c>
      <c r="AX6" s="18">
        <f>'Tab-reporting_shock'!AX6/'Tab-reporting_baseline'!AX6-1</f>
        <v>-1.5140466522662099E-2</v>
      </c>
      <c r="AY6" s="18">
        <f>'Tab-reporting_shock'!AY6/'Tab-reporting_baseline'!AY6-1</f>
        <v>-2.0201152596267757E-2</v>
      </c>
      <c r="AZ6" s="18">
        <f>'Tab-reporting_shock'!AZ6/'Tab-reporting_baseline'!AZ6-1</f>
        <v>-1.4623208641497132E-2</v>
      </c>
      <c r="BA6" s="18">
        <f>'Tab-reporting_shock'!BA6/'Tab-reporting_baseline'!BA6-1</f>
        <v>-9.5845305955559734E-3</v>
      </c>
      <c r="BB6" s="10"/>
      <c r="BC6" s="30" t="s">
        <v>143</v>
      </c>
      <c r="BD6" s="10" t="s">
        <v>214</v>
      </c>
      <c r="BE6" s="18">
        <f>'Tab-reporting_shock'!BE6/'Tab-reporting_baseline'!BE6-1</f>
        <v>0</v>
      </c>
      <c r="BF6" s="18">
        <f>'Tab-reporting_shock'!BF6/'Tab-reporting_baseline'!BF6-1</f>
        <v>-7.4256869769151468E-4</v>
      </c>
      <c r="BG6" s="18">
        <f>'Tab-reporting_shock'!BG6/'Tab-reporting_baseline'!BG6-1</f>
        <v>-2.0428145062447278E-2</v>
      </c>
      <c r="BH6" s="18">
        <f>'Tab-reporting_shock'!BH6/'Tab-reporting_baseline'!BH6-1</f>
        <v>-2.8465371554230345E-2</v>
      </c>
      <c r="BI6" s="18">
        <f>'Tab-reporting_shock'!BI6/'Tab-reporting_baseline'!BI6-1</f>
        <v>-2.035787544934442E-2</v>
      </c>
      <c r="BJ6" s="18">
        <f>'Tab-reporting_shock'!BJ6/'Tab-reporting_baseline'!BJ6-1</f>
        <v>-1.2550234808176741E-2</v>
      </c>
    </row>
    <row r="7" spans="1:62">
      <c r="A7" s="29" t="s">
        <v>148</v>
      </c>
      <c r="B7" s="9" t="s">
        <v>136</v>
      </c>
      <c r="C7" s="18">
        <f>'Tab-reporting_shock'!C7/'Tab-reporting_baseline'!C7-1</f>
        <v>0</v>
      </c>
      <c r="D7" s="18">
        <f>'Tab-reporting_shock'!D7/'Tab-reporting_baseline'!D7-1</f>
        <v>-3.8855803049451798E-2</v>
      </c>
      <c r="E7" s="18">
        <f>'Tab-reporting_shock'!E7/'Tab-reporting_baseline'!E7-1</f>
        <v>-2.1257041917103536E-2</v>
      </c>
      <c r="F7" s="18">
        <f>'Tab-reporting_shock'!F7/'Tab-reporting_baseline'!F7-1</f>
        <v>-7.3915258739336798E-2</v>
      </c>
      <c r="G7" s="18">
        <f>'Tab-reporting_shock'!G7/'Tab-reporting_baseline'!G7-1</f>
        <v>-1.7888633323147718E-2</v>
      </c>
      <c r="H7" s="18">
        <f>'Tab-reporting_shock'!H7/'Tab-reporting_baseline'!H7-1</f>
        <v>4.354826595388972E-2</v>
      </c>
      <c r="I7" s="10"/>
      <c r="J7" s="30" t="s">
        <v>143</v>
      </c>
      <c r="K7" s="9" t="s">
        <v>198</v>
      </c>
      <c r="L7" s="18">
        <f>'Tab-reporting_shock'!L7/'Tab-reporting_baseline'!L7-1</f>
        <v>0</v>
      </c>
      <c r="M7" s="18">
        <f>'Tab-reporting_shock'!M7/'Tab-reporting_baseline'!M7-1</f>
        <v>-2.3042512026727024E-2</v>
      </c>
      <c r="N7" s="18">
        <f>'Tab-reporting_shock'!N7/'Tab-reporting_baseline'!N7-1</f>
        <v>-0.11129428818707443</v>
      </c>
      <c r="O7" s="18">
        <f>'Tab-reporting_shock'!O7/'Tab-reporting_baseline'!O7-1</f>
        <v>-0.14981348428764596</v>
      </c>
      <c r="P7" s="18">
        <f>'Tab-reporting_shock'!P7/'Tab-reporting_baseline'!P7-1</f>
        <v>-0.13217800638746802</v>
      </c>
      <c r="Q7" s="18">
        <f>'Tab-reporting_shock'!Q7/'Tab-reporting_baseline'!Q7-1</f>
        <v>-7.575115008594635E-2</v>
      </c>
      <c r="R7" s="10"/>
      <c r="S7" s="29" t="s">
        <v>159</v>
      </c>
      <c r="T7" s="9" t="s">
        <v>315</v>
      </c>
      <c r="U7" s="18">
        <f>'Tab-reporting_shock'!U7/'Tab-reporting_baseline'!U7-1</f>
        <v>0</v>
      </c>
      <c r="V7" s="18">
        <f>'Tab-reporting_shock'!V7/'Tab-reporting_baseline'!V7-1</f>
        <v>1.1258834358411907E-3</v>
      </c>
      <c r="W7" s="18">
        <f>'Tab-reporting_shock'!W7/'Tab-reporting_baseline'!W7-1</f>
        <v>-0.14754273992663391</v>
      </c>
      <c r="X7" s="18">
        <f>'Tab-reporting_shock'!X7/'Tab-reporting_baseline'!X7-1</f>
        <v>-0.18535735161464262</v>
      </c>
      <c r="Y7" s="18">
        <f>'Tab-reporting_shock'!Y7/'Tab-reporting_baseline'!Y7-1</f>
        <v>-0.15362736712948233</v>
      </c>
      <c r="Z7" s="18">
        <f>'Tab-reporting_shock'!Z7/'Tab-reporting_baseline'!Z7-1</f>
        <v>-9.8718558712763582E-2</v>
      </c>
      <c r="AA7" s="23"/>
      <c r="AB7" s="30" t="s">
        <v>185</v>
      </c>
      <c r="AC7" s="10" t="s">
        <v>107</v>
      </c>
      <c r="AD7" s="43">
        <f>'Tab-reporting_shock'!AD7-'Tab-reporting_baseline'!AD7</f>
        <v>0</v>
      </c>
      <c r="AE7" s="43">
        <f>'Tab-reporting_shock'!AE7-'Tab-reporting_baseline'!AE7</f>
        <v>2.046568000000093E-2</v>
      </c>
      <c r="AF7" s="43">
        <f>'Tab-reporting_shock'!AF7-'Tab-reporting_baseline'!AF7</f>
        <v>-2.8411029700000014</v>
      </c>
      <c r="AG7" s="43">
        <f>'Tab-reporting_shock'!AG7-'Tab-reporting_baseline'!AG7</f>
        <v>-5.0961746300000001</v>
      </c>
      <c r="AH7" s="43">
        <f>'Tab-reporting_shock'!AH7-'Tab-reporting_baseline'!AH7</f>
        <v>-3.6760129799999994</v>
      </c>
      <c r="AI7" s="43">
        <f>'Tab-reporting_shock'!AI7-'Tab-reporting_baseline'!AI7</f>
        <v>-1.8219821399999994</v>
      </c>
      <c r="AJ7" s="10"/>
      <c r="AK7" s="30" t="s">
        <v>185</v>
      </c>
      <c r="AL7" s="10" t="s">
        <v>102</v>
      </c>
      <c r="AM7" s="18">
        <f>'Tab-reporting_shock'!AM7/'Tab-reporting_baseline'!AM7-1</f>
        <v>0</v>
      </c>
      <c r="AN7" s="18">
        <f>'Tab-reporting_shock'!AN7/'Tab-reporting_baseline'!AN7-1</f>
        <v>6.3128290616987215E-4</v>
      </c>
      <c r="AO7" s="18">
        <f>'Tab-reporting_shock'!AO7/'Tab-reporting_baseline'!AO7-1</f>
        <v>-0.11691083919304102</v>
      </c>
      <c r="AP7" s="18">
        <f>'Tab-reporting_shock'!AP7/'Tab-reporting_baseline'!AP7-1</f>
        <v>-0.20075786386364236</v>
      </c>
      <c r="AQ7" s="18">
        <f>'Tab-reporting_shock'!AQ7/'Tab-reporting_baseline'!AQ7-1</f>
        <v>-0.20133918876748802</v>
      </c>
      <c r="AR7" s="18">
        <f>'Tab-reporting_shock'!AR7/'Tab-reporting_baseline'!AR7-1</f>
        <v>-0.13406355944040793</v>
      </c>
      <c r="AS7" s="10"/>
      <c r="AT7" s="30" t="s">
        <v>185</v>
      </c>
      <c r="AU7" s="10" t="s">
        <v>209</v>
      </c>
      <c r="AV7" s="18">
        <f>'Tab-reporting_shock'!AV7/'Tab-reporting_baseline'!AV7-1</f>
        <v>0</v>
      </c>
      <c r="AW7" s="18">
        <f>'Tab-reporting_shock'!AW7/'Tab-reporting_baseline'!AW7-1</f>
        <v>1.3617704079329496E-3</v>
      </c>
      <c r="AX7" s="18">
        <f>'Tab-reporting_shock'!AX7/'Tab-reporting_baseline'!AX7-1</f>
        <v>-0.11232235594519513</v>
      </c>
      <c r="AY7" s="18">
        <f>'Tab-reporting_shock'!AY7/'Tab-reporting_baseline'!AY7-1</f>
        <v>-0.15513258651130013</v>
      </c>
      <c r="AZ7" s="18">
        <f>'Tab-reporting_shock'!AZ7/'Tab-reporting_baseline'!AZ7-1</f>
        <v>-0.13988541310876235</v>
      </c>
      <c r="BA7" s="18">
        <f>'Tab-reporting_shock'!BA7/'Tab-reporting_baseline'!BA7-1</f>
        <v>-9.9795547323165423E-2</v>
      </c>
      <c r="BB7" s="10"/>
      <c r="BC7" s="30" t="s">
        <v>185</v>
      </c>
      <c r="BD7" s="10" t="s">
        <v>215</v>
      </c>
      <c r="BE7" s="18">
        <f>'Tab-reporting_shock'!BE7/'Tab-reporting_baseline'!BE7-1</f>
        <v>0</v>
      </c>
      <c r="BF7" s="18">
        <f>'Tab-reporting_shock'!BF7/'Tab-reporting_baseline'!BF7-1</f>
        <v>7.2099848492923613E-4</v>
      </c>
      <c r="BG7" s="18">
        <f>'Tab-reporting_shock'!BG7/'Tab-reporting_baseline'!BG7-1</f>
        <v>-0.13899271967192073</v>
      </c>
      <c r="BH7" s="18">
        <f>'Tab-reporting_shock'!BH7/'Tab-reporting_baseline'!BH7-1</f>
        <v>-0.19679982639094751</v>
      </c>
      <c r="BI7" s="18">
        <f>'Tab-reporting_shock'!BI7/'Tab-reporting_baseline'!BI7-1</f>
        <v>-0.18180564599112725</v>
      </c>
      <c r="BJ7" s="18">
        <f>'Tab-reporting_shock'!BJ7/'Tab-reporting_baseline'!BJ7-1</f>
        <v>-0.12555676653606063</v>
      </c>
    </row>
    <row r="8" spans="1:62">
      <c r="A8" s="29" t="s">
        <v>159</v>
      </c>
      <c r="B8" s="9" t="s">
        <v>137</v>
      </c>
      <c r="C8" s="18">
        <f>'Tab-reporting_shock'!C8/'Tab-reporting_baseline'!C8-1</f>
        <v>0</v>
      </c>
      <c r="D8" s="18">
        <f>'Tab-reporting_shock'!D8/'Tab-reporting_baseline'!D8-1</f>
        <v>6.5412475459325492E-4</v>
      </c>
      <c r="E8" s="18">
        <f>'Tab-reporting_shock'!E8/'Tab-reporting_baseline'!E8-1</f>
        <v>-0.16118076231556921</v>
      </c>
      <c r="F8" s="18">
        <f>'Tab-reporting_shock'!F8/'Tab-reporting_baseline'!F8-1</f>
        <v>-0.20784500720076826</v>
      </c>
      <c r="G8" s="18">
        <f>'Tab-reporting_shock'!G8/'Tab-reporting_baseline'!G8-1</f>
        <v>-0.17584760992674497</v>
      </c>
      <c r="H8" s="18">
        <f>'Tab-reporting_shock'!H8/'Tab-reporting_baseline'!H8-1</f>
        <v>-0.11397581373888899</v>
      </c>
      <c r="I8" s="10"/>
      <c r="J8" s="30" t="s">
        <v>185</v>
      </c>
      <c r="K8" s="9" t="s">
        <v>199</v>
      </c>
      <c r="L8" s="18">
        <f>'Tab-reporting_shock'!L8/'Tab-reporting_baseline'!L8-1</f>
        <v>0</v>
      </c>
      <c r="M8" s="18">
        <f>'Tab-reporting_shock'!M8/'Tab-reporting_baseline'!M8-1</f>
        <v>1.8046153267055054E-3</v>
      </c>
      <c r="N8" s="18">
        <f>'Tab-reporting_shock'!N8/'Tab-reporting_baseline'!N8-1</f>
        <v>-7.7822367140305437E-2</v>
      </c>
      <c r="O8" s="18">
        <f>'Tab-reporting_shock'!O8/'Tab-reporting_baseline'!O8-1</f>
        <v>-0.12104629543519974</v>
      </c>
      <c r="P8" s="18">
        <f>'Tab-reporting_shock'!P8/'Tab-reporting_baseline'!P8-1</f>
        <v>-0.11269504336144287</v>
      </c>
      <c r="Q8" s="18">
        <f>'Tab-reporting_shock'!Q8/'Tab-reporting_baseline'!Q8-1</f>
        <v>-6.0280567421131526E-2</v>
      </c>
      <c r="R8" s="10"/>
      <c r="S8" s="30" t="s">
        <v>302</v>
      </c>
      <c r="T8" s="9" t="s">
        <v>201</v>
      </c>
      <c r="U8" s="55">
        <f>'Tab-reporting_shock'!U8/'Tab-reporting_baseline'!U8-1</f>
        <v>0</v>
      </c>
      <c r="V8" s="55">
        <f>'Tab-reporting_shock'!V8/'Tab-reporting_baseline'!V8-1</f>
        <v>-0.10086905345069075</v>
      </c>
      <c r="W8" s="55">
        <f>'Tab-reporting_shock'!W8/'Tab-reporting_baseline'!W8-1</f>
        <v>-0.25517232061777406</v>
      </c>
      <c r="X8" s="55">
        <f>'Tab-reporting_shock'!X8/'Tab-reporting_baseline'!X8-1</f>
        <v>-0.21307362432944643</v>
      </c>
      <c r="Y8" s="55">
        <f>'Tab-reporting_shock'!Y8/'Tab-reporting_baseline'!Y8-1</f>
        <v>-0.12740708046830973</v>
      </c>
      <c r="Z8" s="55">
        <f>'Tab-reporting_shock'!Z8/'Tab-reporting_baseline'!Z8-1</f>
        <v>-3.5847260718296803E-2</v>
      </c>
      <c r="AA8" s="24"/>
      <c r="AB8" s="30" t="s">
        <v>140</v>
      </c>
      <c r="AC8" s="10" t="s">
        <v>108</v>
      </c>
      <c r="AD8" s="43">
        <f>'Tab-reporting_shock'!AD8-'Tab-reporting_baseline'!AD8</f>
        <v>0</v>
      </c>
      <c r="AE8" s="43">
        <f>'Tab-reporting_shock'!AE8-'Tab-reporting_baseline'!AE8</f>
        <v>4.0134703999999743E-2</v>
      </c>
      <c r="AF8" s="43">
        <f>'Tab-reporting_shock'!AF8-'Tab-reporting_baseline'!AF8</f>
        <v>-1.2228904350000001</v>
      </c>
      <c r="AG8" s="43">
        <f>'Tab-reporting_shock'!AG8-'Tab-reporting_baseline'!AG8</f>
        <v>-2.5753555499999994</v>
      </c>
      <c r="AH8" s="43">
        <f>'Tab-reporting_shock'!AH8-'Tab-reporting_baseline'!AH8</f>
        <v>-1.9483295199999997</v>
      </c>
      <c r="AI8" s="43">
        <f>'Tab-reporting_shock'!AI8-'Tab-reporting_baseline'!AI8</f>
        <v>-1.1974513399999989</v>
      </c>
      <c r="AJ8" s="10"/>
      <c r="AK8" s="30" t="s">
        <v>140</v>
      </c>
      <c r="AL8" s="10" t="s">
        <v>103</v>
      </c>
      <c r="AM8" s="18">
        <f>'Tab-reporting_shock'!AM8/'Tab-reporting_baseline'!AM8-1</f>
        <v>0</v>
      </c>
      <c r="AN8" s="18">
        <f>'Tab-reporting_shock'!AN8/'Tab-reporting_baseline'!AN8-1</f>
        <v>8.6579480275799092E-3</v>
      </c>
      <c r="AO8" s="18">
        <f>'Tab-reporting_shock'!AO8/'Tab-reporting_baseline'!AO8-1</f>
        <v>-0.10633180997427505</v>
      </c>
      <c r="AP8" s="18">
        <f>'Tab-reporting_shock'!AP8/'Tab-reporting_baseline'!AP8-1</f>
        <v>-0.16398422317238104</v>
      </c>
      <c r="AQ8" s="18">
        <f>'Tab-reporting_shock'!AQ8/'Tab-reporting_baseline'!AQ8-1</f>
        <v>-0.13291179857622348</v>
      </c>
      <c r="AR8" s="18">
        <f>'Tab-reporting_shock'!AR8/'Tab-reporting_baseline'!AR8-1</f>
        <v>-6.7475408904912548E-2</v>
      </c>
      <c r="AS8" s="10"/>
      <c r="AT8" s="30" t="s">
        <v>140</v>
      </c>
      <c r="AU8" s="10" t="s">
        <v>210</v>
      </c>
      <c r="AV8" s="18">
        <f>'Tab-reporting_shock'!AV8/'Tab-reporting_baseline'!AV8-1</f>
        <v>0</v>
      </c>
      <c r="AW8" s="18">
        <f>'Tab-reporting_shock'!AW8/'Tab-reporting_baseline'!AW8-1</f>
        <v>7.8913036866222752E-2</v>
      </c>
      <c r="AX8" s="18">
        <f>'Tab-reporting_shock'!AX8/'Tab-reporting_baseline'!AX8-1</f>
        <v>0.12150786968426308</v>
      </c>
      <c r="AY8" s="18">
        <f>'Tab-reporting_shock'!AY8/'Tab-reporting_baseline'!AY8-1</f>
        <v>7.3029878086992017E-2</v>
      </c>
      <c r="AZ8" s="18">
        <f>'Tab-reporting_shock'!AZ8/'Tab-reporting_baseline'!AZ8-1</f>
        <v>0.10439616538995078</v>
      </c>
      <c r="BA8" s="18">
        <f>'Tab-reporting_shock'!BA8/'Tab-reporting_baseline'!BA8-1</f>
        <v>5.5299582962433647E-3</v>
      </c>
      <c r="BB8" s="10"/>
      <c r="BC8" s="30" t="s">
        <v>140</v>
      </c>
      <c r="BD8" s="10" t="s">
        <v>216</v>
      </c>
      <c r="BE8" s="18">
        <f>'Tab-reporting_shock'!BE8/'Tab-reporting_baseline'!BE8-1</f>
        <v>0</v>
      </c>
      <c r="BF8" s="18">
        <f>'Tab-reporting_shock'!BF8/'Tab-reporting_baseline'!BF8-1</f>
        <v>1.5594807475722838E-3</v>
      </c>
      <c r="BG8" s="18">
        <f>'Tab-reporting_shock'!BG8/'Tab-reporting_baseline'!BG8-1</f>
        <v>-0.17089955511334465</v>
      </c>
      <c r="BH8" s="18">
        <f>'Tab-reporting_shock'!BH8/'Tab-reporting_baseline'!BH8-1</f>
        <v>-0.21815108226563329</v>
      </c>
      <c r="BI8" s="18">
        <f>'Tab-reporting_shock'!BI8/'Tab-reporting_baseline'!BI8-1</f>
        <v>-0.18451215948407851</v>
      </c>
      <c r="BJ8" s="18">
        <f>'Tab-reporting_shock'!BJ8/'Tab-reporting_baseline'!BJ8-1</f>
        <v>-0.12144611232274238</v>
      </c>
    </row>
    <row r="9" spans="1:62">
      <c r="A9" s="29" t="s">
        <v>140</v>
      </c>
      <c r="B9" s="9" t="s">
        <v>138</v>
      </c>
      <c r="C9" s="18">
        <f>'Tab-reporting_shock'!C9/'Tab-reporting_baseline'!C9-1</f>
        <v>0</v>
      </c>
      <c r="D9" s="18">
        <f>'Tab-reporting_shock'!D9/'Tab-reporting_baseline'!D9-1</f>
        <v>2.5838798296842214E-3</v>
      </c>
      <c r="E9" s="18">
        <f>'Tab-reporting_shock'!E9/'Tab-reporting_baseline'!E9-1</f>
        <v>-0.16770472581614426</v>
      </c>
      <c r="F9" s="18">
        <f>'Tab-reporting_shock'!F9/'Tab-reporting_baseline'!F9-1</f>
        <v>-0.21628648885725565</v>
      </c>
      <c r="G9" s="18">
        <f>'Tab-reporting_shock'!G9/'Tab-reporting_baseline'!G9-1</f>
        <v>-0.18184472279327701</v>
      </c>
      <c r="H9" s="18">
        <f>'Tab-reporting_shock'!H9/'Tab-reporting_baseline'!H9-1</f>
        <v>-0.11832109148899317</v>
      </c>
      <c r="I9" s="10"/>
      <c r="J9" s="30" t="s">
        <v>140</v>
      </c>
      <c r="K9" s="9" t="s">
        <v>200</v>
      </c>
      <c r="L9" s="18">
        <f>'Tab-reporting_shock'!L9/'Tab-reporting_baseline'!L9-1</f>
        <v>0</v>
      </c>
      <c r="M9" s="18">
        <f>'Tab-reporting_shock'!M9/'Tab-reporting_baseline'!M9-1</f>
        <v>-3.610899715224769E-3</v>
      </c>
      <c r="N9" s="18">
        <f>'Tab-reporting_shock'!N9/'Tab-reporting_baseline'!N9-1</f>
        <v>-0.19560689273473308</v>
      </c>
      <c r="O9" s="18">
        <f>'Tab-reporting_shock'!O9/'Tab-reporting_baseline'!O9-1</f>
        <v>-0.25378930239936415</v>
      </c>
      <c r="P9" s="18">
        <f>'Tab-reporting_shock'!P9/'Tab-reporting_baseline'!P9-1</f>
        <v>-0.22093202908922205</v>
      </c>
      <c r="Q9" s="18">
        <f>'Tab-reporting_shock'!Q9/'Tab-reporting_baseline'!Q9-1</f>
        <v>-0.14631736390923611</v>
      </c>
      <c r="R9" s="10"/>
      <c r="S9" s="29" t="s">
        <v>300</v>
      </c>
      <c r="T9" s="9" t="s">
        <v>307</v>
      </c>
      <c r="U9" s="18">
        <f>'Tab-reporting_shock'!U9/'Tab-reporting_baseline'!U9-1</f>
        <v>0</v>
      </c>
      <c r="V9" s="18">
        <f>'Tab-reporting_shock'!V9/'Tab-reporting_baseline'!V9-1</f>
        <v>-4.0749269963857859E-4</v>
      </c>
      <c r="W9" s="18">
        <f>'Tab-reporting_shock'!W9/'Tab-reporting_baseline'!W9-1</f>
        <v>-4.457342176568635E-2</v>
      </c>
      <c r="X9" s="18">
        <f>'Tab-reporting_shock'!X9/'Tab-reporting_baseline'!X9-1</f>
        <v>5.0862778031812717E-4</v>
      </c>
      <c r="Y9" s="18">
        <f>'Tab-reporting_shock'!Y9/'Tab-reporting_baseline'!Y9-1</f>
        <v>6.2933583894177358E-2</v>
      </c>
      <c r="Z9" s="18">
        <f>'Tab-reporting_shock'!Z9/'Tab-reporting_baseline'!Z9-1</f>
        <v>8.3604441209815805E-2</v>
      </c>
      <c r="AA9" s="23"/>
      <c r="AB9" s="33" t="s">
        <v>180</v>
      </c>
      <c r="AC9" s="26" t="s">
        <v>97</v>
      </c>
      <c r="AD9" s="44">
        <f>'Tab-reporting_shock'!AD9-'Tab-reporting_baseline'!AD9</f>
        <v>0</v>
      </c>
      <c r="AE9" s="44">
        <f>'Tab-reporting_shock'!AE9-'Tab-reporting_baseline'!AE9</f>
        <v>0.47700599999961923</v>
      </c>
      <c r="AF9" s="44">
        <f>'Tab-reporting_shock'!AF9-'Tab-reporting_baseline'!AF9</f>
        <v>-47.824842999999873</v>
      </c>
      <c r="AG9" s="44">
        <f>'Tab-reporting_shock'!AG9-'Tab-reporting_baseline'!AG9</f>
        <v>-105.44516700000031</v>
      </c>
      <c r="AH9" s="44">
        <f>'Tab-reporting_shock'!AH9-'Tab-reporting_baseline'!AH9</f>
        <v>-75.673664999999801</v>
      </c>
      <c r="AI9" s="44">
        <f>'Tab-reporting_shock'!AI9-'Tab-reporting_baseline'!AI9</f>
        <v>-33.190370000000257</v>
      </c>
      <c r="AJ9" s="10"/>
      <c r="AK9" s="33" t="s">
        <v>180</v>
      </c>
      <c r="AL9" s="26" t="s">
        <v>98</v>
      </c>
      <c r="AM9" s="40">
        <f>'Tab-reporting_shock'!AM9/'Tab-reporting_baseline'!AM9-1</f>
        <v>0</v>
      </c>
      <c r="AN9" s="40">
        <f>'Tab-reporting_shock'!AN9/'Tab-reporting_baseline'!AN9-1</f>
        <v>3.096005893266085E-4</v>
      </c>
      <c r="AO9" s="40">
        <f>'Tab-reporting_shock'!AO9/'Tab-reporting_baseline'!AO9-1</f>
        <v>-2.2601118888003202E-2</v>
      </c>
      <c r="AP9" s="40">
        <f>'Tab-reporting_shock'!AP9/'Tab-reporting_baseline'!AP9-1</f>
        <v>-3.2569106527953418E-2</v>
      </c>
      <c r="AQ9" s="40">
        <f>'Tab-reporting_shock'!AQ9/'Tab-reporting_baseline'!AQ9-1</f>
        <v>-1.1067105553762668E-2</v>
      </c>
      <c r="AR9" s="40">
        <f>'Tab-reporting_shock'!AR9/'Tab-reporting_baseline'!AR9-1</f>
        <v>7.5619653740188753E-3</v>
      </c>
      <c r="AS9" s="10"/>
      <c r="AT9" s="33" t="s">
        <v>180</v>
      </c>
      <c r="AU9" s="26" t="s">
        <v>211</v>
      </c>
      <c r="AV9" s="40">
        <f>'Tab-reporting_shock'!AV9/'Tab-reporting_baseline'!AV9-1</f>
        <v>0</v>
      </c>
      <c r="AW9" s="40">
        <f>'Tab-reporting_shock'!AW9/'Tab-reporting_baseline'!AW9-1</f>
        <v>3.3683041832510696E-4</v>
      </c>
      <c r="AX9" s="40">
        <f>'Tab-reporting_shock'!AX9/'Tab-reporting_baseline'!AX9-1</f>
        <v>-1.6426002716282029E-2</v>
      </c>
      <c r="AY9" s="40">
        <f>'Tab-reporting_shock'!AY9/'Tab-reporting_baseline'!AY9-1</f>
        <v>-2.3162968031092857E-2</v>
      </c>
      <c r="AZ9" s="40">
        <f>'Tab-reporting_shock'!AZ9/'Tab-reporting_baseline'!AZ9-1</f>
        <v>-1.7664459356304008E-2</v>
      </c>
      <c r="BA9" s="40">
        <f>'Tab-reporting_shock'!BA9/'Tab-reporting_baseline'!BA9-1</f>
        <v>-1.248428917268396E-2</v>
      </c>
      <c r="BB9" s="10"/>
      <c r="BC9" s="33" t="s">
        <v>180</v>
      </c>
      <c r="BD9" s="26" t="s">
        <v>217</v>
      </c>
      <c r="BE9" s="40">
        <f>'Tab-reporting_shock'!BE9/'Tab-reporting_baseline'!BE9-1</f>
        <v>0</v>
      </c>
      <c r="BF9" s="40">
        <f>'Tab-reporting_shock'!BF9/'Tab-reporting_baseline'!BF9-1</f>
        <v>-6.9775727713417002E-4</v>
      </c>
      <c r="BG9" s="40">
        <f>'Tab-reporting_shock'!BG9/'Tab-reporting_baseline'!BG9-1</f>
        <v>-3.0657129172071529E-2</v>
      </c>
      <c r="BH9" s="40">
        <f>'Tab-reporting_shock'!BH9/'Tab-reporting_baseline'!BH9-1</f>
        <v>-4.4740055757172215E-2</v>
      </c>
      <c r="BI9" s="40">
        <f>'Tab-reporting_shock'!BI9/'Tab-reporting_baseline'!BI9-1</f>
        <v>-3.3819111567176097E-2</v>
      </c>
      <c r="BJ9" s="40">
        <f>'Tab-reporting_shock'!BJ9/'Tab-reporting_baseline'!BJ9-1</f>
        <v>-2.0024328665782187E-2</v>
      </c>
    </row>
    <row r="10" spans="1:62">
      <c r="A10" s="16" t="s">
        <v>257</v>
      </c>
      <c r="B10" s="9" t="s">
        <v>191</v>
      </c>
      <c r="C10" s="18">
        <f>'Tab-reporting_shock'!C10/'Tab-reporting_baseline'!C10-1</f>
        <v>0</v>
      </c>
      <c r="D10" s="18">
        <f>'Tab-reporting_shock'!D10/'Tab-reporting_baseline'!D10-1</f>
        <v>-3.8868500730018907E-2</v>
      </c>
      <c r="E10" s="18">
        <f>'Tab-reporting_shock'!E10/'Tab-reporting_baseline'!E10-1</f>
        <v>-0.21166674152720977</v>
      </c>
      <c r="F10" s="18">
        <f>'Tab-reporting_shock'!F10/'Tab-reporting_baseline'!F10-1</f>
        <v>-0.26193517896081753</v>
      </c>
      <c r="G10" s="18">
        <f>'Tab-reporting_shock'!G10/'Tab-reporting_baseline'!G10-1</f>
        <v>-0.22344884141308674</v>
      </c>
      <c r="H10" s="18">
        <f>'Tab-reporting_shock'!H10/'Tab-reporting_baseline'!H10-1</f>
        <v>-0.13184673746503495</v>
      </c>
      <c r="I10" s="10"/>
      <c r="J10" s="31" t="s">
        <v>144</v>
      </c>
      <c r="K10" s="9" t="s">
        <v>201</v>
      </c>
      <c r="L10" s="18">
        <f>'Tab-reporting_shock'!L10/'Tab-reporting_baseline'!L10-1</f>
        <v>0</v>
      </c>
      <c r="M10" s="18">
        <f>'Tab-reporting_shock'!M10/'Tab-reporting_baseline'!M10-1</f>
        <v>-0.10086905345069075</v>
      </c>
      <c r="N10" s="18">
        <f>'Tab-reporting_shock'!N10/'Tab-reporting_baseline'!N10-1</f>
        <v>-0.25517232061777406</v>
      </c>
      <c r="O10" s="18">
        <f>'Tab-reporting_shock'!O10/'Tab-reporting_baseline'!O10-1</f>
        <v>-0.21307362432944643</v>
      </c>
      <c r="P10" s="18">
        <f>'Tab-reporting_shock'!P10/'Tab-reporting_baseline'!P10-1</f>
        <v>-0.12740708046830973</v>
      </c>
      <c r="Q10" s="18">
        <f>'Tab-reporting_shock'!Q10/'Tab-reporting_baseline'!Q10-1</f>
        <v>-3.5847260718296803E-2</v>
      </c>
      <c r="R10" s="10"/>
      <c r="S10" s="29" t="s">
        <v>148</v>
      </c>
      <c r="T10" s="9" t="s">
        <v>316</v>
      </c>
      <c r="U10" s="18">
        <f>'Tab-reporting_shock'!U10/'Tab-reporting_baseline'!U10-1</f>
        <v>0</v>
      </c>
      <c r="V10" s="18">
        <f>'Tab-reporting_shock'!V10/'Tab-reporting_baseline'!V10-1</f>
        <v>-0.25856323459513342</v>
      </c>
      <c r="W10" s="18">
        <f>'Tab-reporting_shock'!W10/'Tab-reporting_baseline'!W10-1</f>
        <v>-0.58729090879885071</v>
      </c>
      <c r="X10" s="18">
        <f>'Tab-reporting_shock'!X10/'Tab-reporting_baseline'!X10-1</f>
        <v>-0.69695780925428519</v>
      </c>
      <c r="Y10" s="18">
        <f>'Tab-reporting_shock'!Y10/'Tab-reporting_baseline'!Y10-1</f>
        <v>-0.57260850978789168</v>
      </c>
      <c r="Z10" s="18">
        <f>'Tab-reporting_shock'!Z10/'Tab-reporting_baseline'!Z10-1</f>
        <v>-0.28581930097475372</v>
      </c>
      <c r="AA10" s="23"/>
      <c r="AB10" s="31"/>
      <c r="AC10" s="9"/>
      <c r="AD10" s="23"/>
      <c r="AE10" s="23"/>
      <c r="AF10" s="23"/>
      <c r="AG10" s="23"/>
      <c r="AH10" s="23"/>
      <c r="AI10" s="23"/>
      <c r="AJ10" s="10"/>
      <c r="AK10" s="31"/>
      <c r="AL10" s="9"/>
      <c r="AM10" s="23"/>
      <c r="AN10" s="23"/>
      <c r="AO10" s="23"/>
      <c r="AP10" s="23"/>
      <c r="AQ10" s="23"/>
      <c r="AR10" s="23"/>
      <c r="AS10" s="10"/>
      <c r="AT10" s="31"/>
      <c r="AU10" s="9"/>
      <c r="AV10" s="23"/>
      <c r="AW10" s="23"/>
      <c r="AX10" s="23"/>
      <c r="AY10" s="23"/>
      <c r="AZ10" s="23"/>
      <c r="BA10" s="23"/>
      <c r="BB10" s="10"/>
      <c r="BC10" s="31"/>
      <c r="BD10" s="9"/>
      <c r="BE10" s="23"/>
      <c r="BF10" s="23"/>
      <c r="BG10" s="23"/>
      <c r="BH10" s="23"/>
      <c r="BI10" s="23"/>
      <c r="BJ10" s="23"/>
    </row>
    <row r="11" spans="1:62" ht="17">
      <c r="A11" s="21" t="s">
        <v>284</v>
      </c>
      <c r="B11" s="21"/>
      <c r="C11" s="40">
        <f>'Tab-reporting_shock'!C11/'Tab-reporting_baseline'!C11-1</f>
        <v>0</v>
      </c>
      <c r="D11" s="40">
        <f>'Tab-reporting_shock'!D11/'Tab-reporting_baseline'!D11-1</f>
        <v>-1.6384750632352119E-2</v>
      </c>
      <c r="E11" s="40">
        <f>'Tab-reporting_shock'!E11/'Tab-reporting_baseline'!E11-1</f>
        <v>-0.15909904123362228</v>
      </c>
      <c r="F11" s="40">
        <f>'Tab-reporting_shock'!F11/'Tab-reporting_baseline'!F11-1</f>
        <v>-0.21038021151774999</v>
      </c>
      <c r="G11" s="40">
        <f>'Tab-reporting_shock'!G11/'Tab-reporting_baseline'!G11-1</f>
        <v>-0.18411826030272394</v>
      </c>
      <c r="H11" s="40">
        <f>'Tab-reporting_shock'!H11/'Tab-reporting_baseline'!H11-1</f>
        <v>-0.1149922469370378</v>
      </c>
      <c r="I11" s="10"/>
      <c r="J11" s="21" t="s">
        <v>182</v>
      </c>
      <c r="K11" s="26" t="s">
        <v>202</v>
      </c>
      <c r="L11" s="40">
        <f>'Tab-reporting_shock'!L11/'Tab-reporting_baseline'!L11-1</f>
        <v>0</v>
      </c>
      <c r="M11" s="40">
        <f>'Tab-reporting_shock'!M11/'Tab-reporting_baseline'!M11-1</f>
        <v>-3.7734648372005908E-2</v>
      </c>
      <c r="N11" s="40">
        <f>'Tab-reporting_shock'!N11/'Tab-reporting_baseline'!N11-1</f>
        <v>-0.18690279493771178</v>
      </c>
      <c r="O11" s="40">
        <f>'Tab-reporting_shock'!O11/'Tab-reporting_baseline'!O11-1</f>
        <v>-0.22824959581683935</v>
      </c>
      <c r="P11" s="40">
        <f>'Tab-reporting_shock'!P11/'Tab-reporting_baseline'!P11-1</f>
        <v>-0.18895413812696171</v>
      </c>
      <c r="Q11" s="40">
        <f>'Tab-reporting_shock'!Q11/'Tab-reporting_baseline'!Q11-1</f>
        <v>-0.10561349525410513</v>
      </c>
      <c r="R11" s="10"/>
      <c r="S11" s="52" t="s">
        <v>159</v>
      </c>
      <c r="T11" s="26" t="s">
        <v>317</v>
      </c>
      <c r="U11" s="56">
        <f>'Tab-reporting_shock'!U11/'Tab-reporting_baseline'!U11-1</f>
        <v>0</v>
      </c>
      <c r="V11" s="56">
        <f>'Tab-reporting_shock'!V11/'Tab-reporting_baseline'!V11-1</f>
        <v>-8.1698396285395658E-3</v>
      </c>
      <c r="W11" s="56">
        <f>'Tab-reporting_shock'!W11/'Tab-reporting_baseline'!W11-1</f>
        <v>-4.2279677421780848E-2</v>
      </c>
      <c r="X11" s="56">
        <f>'Tab-reporting_shock'!X11/'Tab-reporting_baseline'!X11-1</f>
        <v>-1.672864404522334E-2</v>
      </c>
      <c r="Y11" s="56">
        <f>'Tab-reporting_shock'!Y11/'Tab-reporting_baseline'!Y11-1</f>
        <v>-1.6437457270794043E-2</v>
      </c>
      <c r="Z11" s="56">
        <f>'Tab-reporting_shock'!Z11/'Tab-reporting_baseline'!Z11-1</f>
        <v>-1.5003906210926288E-2</v>
      </c>
      <c r="AA11" s="23"/>
      <c r="AB11" s="16"/>
      <c r="AC11" s="9"/>
      <c r="AD11" s="24"/>
      <c r="AE11" s="24"/>
      <c r="AF11" s="24"/>
      <c r="AG11" s="24"/>
      <c r="AH11" s="24"/>
      <c r="AI11" s="24"/>
      <c r="AJ11" s="10"/>
      <c r="AK11" s="16"/>
      <c r="AL11" s="9"/>
      <c r="AM11" s="24"/>
      <c r="AN11" s="24"/>
      <c r="AO11" s="24"/>
      <c r="AP11" s="24"/>
      <c r="AQ11" s="24"/>
      <c r="AR11" s="24"/>
      <c r="AS11" s="10"/>
      <c r="AT11" s="16"/>
      <c r="AU11" s="9"/>
      <c r="AV11" s="24"/>
      <c r="AW11" s="24"/>
      <c r="AX11" s="24"/>
      <c r="AY11" s="24"/>
      <c r="AZ11" s="24"/>
      <c r="BA11" s="24"/>
      <c r="BB11" s="10"/>
      <c r="BC11" s="16"/>
      <c r="BD11" s="9"/>
      <c r="BE11" s="24"/>
      <c r="BF11" s="24"/>
      <c r="BG11" s="24"/>
      <c r="BH11" s="24"/>
      <c r="BI11" s="24"/>
      <c r="BJ11" s="24"/>
    </row>
    <row r="12" spans="1:62" ht="17">
      <c r="A12" s="16" t="s">
        <v>258</v>
      </c>
      <c r="B12" s="9" t="s">
        <v>192</v>
      </c>
      <c r="C12" s="18">
        <f>'Tab-reporting_shock'!C12/'Tab-reporting_baseline'!C12-1</f>
        <v>0</v>
      </c>
      <c r="D12" s="18">
        <f>'Tab-reporting_shock'!D12/'Tab-reporting_baseline'!D12-1</f>
        <v>-9.2742799816074584E-3</v>
      </c>
      <c r="E12" s="18">
        <f>'Tab-reporting_shock'!E12/'Tab-reporting_baseline'!E12-1</f>
        <v>-0.17279684625517899</v>
      </c>
      <c r="F12" s="18">
        <f>'Tab-reporting_shock'!F12/'Tab-reporting_baseline'!F12-1</f>
        <v>-0.23517674062197857</v>
      </c>
      <c r="G12" s="18">
        <f>'Tab-reporting_shock'!G12/'Tab-reporting_baseline'!G12-1</f>
        <v>-0.20699799420613707</v>
      </c>
      <c r="H12" s="18">
        <f>'Tab-reporting_shock'!H12/'Tab-reporting_baseline'!H12-1</f>
        <v>-0.13163685408560366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54" t="s">
        <v>310</v>
      </c>
      <c r="T12" s="10"/>
      <c r="U12" s="55">
        <f>'Tab-reporting_shock'!U12/'Tab-reporting_baseline'!U12-1</f>
        <v>0</v>
      </c>
      <c r="V12" s="55">
        <f>'Tab-reporting_shock'!V12/'Tab-reporting_baseline'!V12-1</f>
        <v>-3.7734648372005908E-2</v>
      </c>
      <c r="W12" s="55">
        <f>'Tab-reporting_shock'!W12/'Tab-reporting_baseline'!W12-1</f>
        <v>-0.18690279493771178</v>
      </c>
      <c r="X12" s="55">
        <f>'Tab-reporting_shock'!X12/'Tab-reporting_baseline'!X12-1</f>
        <v>-0.22824959581683935</v>
      </c>
      <c r="Y12" s="55">
        <f>'Tab-reporting_shock'!Y12/'Tab-reporting_baseline'!Y12-1</f>
        <v>-0.18895413812696171</v>
      </c>
      <c r="Z12" s="55">
        <f>'Tab-reporting_shock'!Z12/'Tab-reporting_baseline'!Z12-1</f>
        <v>-0.10561349525410513</v>
      </c>
      <c r="AA12" s="24"/>
      <c r="AB12" s="9"/>
      <c r="AC12" s="9"/>
      <c r="AD12" s="9"/>
      <c r="AE12" s="9"/>
      <c r="AF12" s="9"/>
      <c r="AG12" s="9"/>
      <c r="AH12" s="9"/>
      <c r="AI12" s="9"/>
      <c r="AJ12" s="10"/>
      <c r="AK12" s="9"/>
      <c r="AL12" s="9"/>
      <c r="AM12" s="9"/>
      <c r="AN12" s="9"/>
      <c r="AO12" s="9"/>
      <c r="AP12" s="9"/>
      <c r="AQ12" s="9"/>
      <c r="AR12" s="9"/>
      <c r="AS12" s="10"/>
      <c r="AT12" s="9"/>
      <c r="AU12" s="9"/>
      <c r="AV12" s="9"/>
      <c r="AW12" s="9"/>
      <c r="AX12" s="9"/>
      <c r="AY12" s="9"/>
      <c r="AZ12" s="9"/>
      <c r="BA12" s="9"/>
      <c r="BB12" s="10"/>
      <c r="BC12" s="9"/>
      <c r="BD12" s="9"/>
      <c r="BE12" s="9"/>
      <c r="BF12" s="9"/>
      <c r="BG12" s="9"/>
      <c r="BH12" s="9"/>
      <c r="BI12" s="9"/>
      <c r="BJ12" s="9"/>
    </row>
    <row r="13" spans="1:62">
      <c r="A13" s="30" t="s">
        <v>141</v>
      </c>
      <c r="B13" s="9" t="s">
        <v>109</v>
      </c>
      <c r="C13" s="18">
        <f>'Tab-reporting_shock'!C13/'Tab-reporting_baseline'!C13-1</f>
        <v>0</v>
      </c>
      <c r="D13" s="18">
        <f>'Tab-reporting_shock'!D13/'Tab-reporting_baseline'!D13-1</f>
        <v>-3.3568582268326153E-2</v>
      </c>
      <c r="E13" s="18">
        <f>'Tab-reporting_shock'!E13/'Tab-reporting_baseline'!E13-1</f>
        <v>-0.16258037093543198</v>
      </c>
      <c r="F13" s="18">
        <f>'Tab-reporting_shock'!F13/'Tab-reporting_baseline'!F13-1</f>
        <v>-0.22185950742356308</v>
      </c>
      <c r="G13" s="18">
        <f>'Tab-reporting_shock'!G13/'Tab-reporting_baseline'!G13-1</f>
        <v>-0.1931468622468191</v>
      </c>
      <c r="H13" s="18">
        <f>'Tab-reporting_shock'!H13/'Tab-reporting_baseline'!H13-1</f>
        <v>-9.4825664295161927E-2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29" t="s">
        <v>300</v>
      </c>
      <c r="T13" s="10"/>
      <c r="U13" s="18">
        <f>'Tab-reporting_shock'!U13/'Tab-reporting_baseline'!U13-1</f>
        <v>0</v>
      </c>
      <c r="V13" s="18">
        <f>'Tab-reporting_shock'!V13/'Tab-reporting_baseline'!V13-1</f>
        <v>-3.3689729458410422E-3</v>
      </c>
      <c r="W13" s="18">
        <f>'Tab-reporting_shock'!W13/'Tab-reporting_baseline'!W13-1</f>
        <v>-3.918270699260995E-2</v>
      </c>
      <c r="X13" s="18">
        <f>'Tab-reporting_shock'!X13/'Tab-reporting_baseline'!X13-1</f>
        <v>-2.5238948608223399E-2</v>
      </c>
      <c r="Y13" s="18">
        <f>'Tab-reporting_shock'!Y13/'Tab-reporting_baseline'!Y13-1</f>
        <v>1.7189620886495227E-2</v>
      </c>
      <c r="Z13" s="18">
        <f>'Tab-reporting_shock'!Z13/'Tab-reporting_baseline'!Z13-1</f>
        <v>3.5595341524536472E-2</v>
      </c>
      <c r="AA13" s="23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>
      <c r="A14" s="30" t="s">
        <v>142</v>
      </c>
      <c r="B14" s="9" t="s">
        <v>110</v>
      </c>
      <c r="C14" s="18">
        <f>'Tab-reporting_shock'!C14/'Tab-reporting_baseline'!C14-1</f>
        <v>0</v>
      </c>
      <c r="D14" s="18">
        <f>'Tab-reporting_shock'!D14/'Tab-reporting_baseline'!D14-1</f>
        <v>-1.0804827974659759E-3</v>
      </c>
      <c r="E14" s="18">
        <f>'Tab-reporting_shock'!E14/'Tab-reporting_baseline'!E14-1</f>
        <v>-4.4206255155920471E-2</v>
      </c>
      <c r="F14" s="18">
        <f>'Tab-reporting_shock'!F14/'Tab-reporting_baseline'!F14-1</f>
        <v>-6.6655191391679858E-2</v>
      </c>
      <c r="G14" s="18">
        <f>'Tab-reporting_shock'!G14/'Tab-reporting_baseline'!G14-1</f>
        <v>-4.7992861094913852E-2</v>
      </c>
      <c r="H14" s="18">
        <f>'Tab-reporting_shock'!H14/'Tab-reporting_baseline'!H14-1</f>
        <v>-2.8990540462151992E-2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29" t="s">
        <v>148</v>
      </c>
      <c r="T14" s="9"/>
      <c r="U14" s="18">
        <f>'Tab-reporting_shock'!U14/'Tab-reporting_baseline'!U14-1</f>
        <v>0</v>
      </c>
      <c r="V14" s="18">
        <f>'Tab-reporting_shock'!V14/'Tab-reporting_baseline'!V14-1</f>
        <v>-0.13394977401476171</v>
      </c>
      <c r="W14" s="18">
        <f>'Tab-reporting_shock'!W14/'Tab-reporting_baseline'!W14-1</f>
        <v>-0.40998498834145791</v>
      </c>
      <c r="X14" s="18">
        <f>'Tab-reporting_shock'!X14/'Tab-reporting_baseline'!X14-1</f>
        <v>-0.55566827868526913</v>
      </c>
      <c r="Y14" s="18">
        <f>'Tab-reporting_shock'!Y14/'Tab-reporting_baseline'!Y14-1</f>
        <v>-0.49258976889217931</v>
      </c>
      <c r="Z14" s="18">
        <f>'Tab-reporting_shock'!Z14/'Tab-reporting_baseline'!Z14-1</f>
        <v>-0.28629703461106115</v>
      </c>
      <c r="AA14" s="23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>
      <c r="A15" s="30" t="s">
        <v>143</v>
      </c>
      <c r="B15" s="9" t="s">
        <v>111</v>
      </c>
      <c r="C15" s="18">
        <f>'Tab-reporting_shock'!C15/'Tab-reporting_baseline'!C15-1</f>
        <v>0</v>
      </c>
      <c r="D15" s="18">
        <f>'Tab-reporting_shock'!D15/'Tab-reporting_baseline'!D15-1</f>
        <v>-1.4248488878217391E-2</v>
      </c>
      <c r="E15" s="18">
        <f>'Tab-reporting_shock'!E15/'Tab-reporting_baseline'!E15-1</f>
        <v>-0.16636372308792868</v>
      </c>
      <c r="F15" s="18">
        <f>'Tab-reporting_shock'!F15/'Tab-reporting_baseline'!F15-1</f>
        <v>-0.24223952530800497</v>
      </c>
      <c r="G15" s="18">
        <f>'Tab-reporting_shock'!G15/'Tab-reporting_baseline'!G15-1</f>
        <v>-0.21088104173583366</v>
      </c>
      <c r="H15" s="18">
        <f>'Tab-reporting_shock'!H15/'Tab-reporting_baseline'!H15-1</f>
        <v>-0.14057964276167112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52" t="s">
        <v>159</v>
      </c>
      <c r="T15" s="26"/>
      <c r="U15" s="56">
        <f>'Tab-reporting_shock'!U15/'Tab-reporting_baseline'!U15-1</f>
        <v>0</v>
      </c>
      <c r="V15" s="56">
        <f>'Tab-reporting_shock'!V15/'Tab-reporting_baseline'!V15-1</f>
        <v>6.9480780146302656E-4</v>
      </c>
      <c r="W15" s="56">
        <f>'Tab-reporting_shock'!W15/'Tab-reporting_baseline'!W15-1</f>
        <v>-0.14348102591919076</v>
      </c>
      <c r="X15" s="56">
        <f>'Tab-reporting_shock'!X15/'Tab-reporting_baseline'!X15-1</f>
        <v>-0.17895620258014133</v>
      </c>
      <c r="Y15" s="56">
        <f>'Tab-reporting_shock'!Y15/'Tab-reporting_baseline'!Y15-1</f>
        <v>-0.14808271859030608</v>
      </c>
      <c r="Z15" s="56">
        <f>'Tab-reporting_shock'!Z15/'Tab-reporting_baseline'!Z15-1</f>
        <v>-9.4986057884657527E-2</v>
      </c>
      <c r="AA15" s="23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>
      <c r="A16" s="30" t="s">
        <v>185</v>
      </c>
      <c r="B16" s="9" t="s">
        <v>112</v>
      </c>
      <c r="C16" s="18">
        <f>'Tab-reporting_shock'!C16/'Tab-reporting_baseline'!C16-1</f>
        <v>0</v>
      </c>
      <c r="D16" s="18">
        <f>'Tab-reporting_shock'!D16/'Tab-reporting_baseline'!D16-1</f>
        <v>4.5239728158885661E-4</v>
      </c>
      <c r="E16" s="18">
        <f>'Tab-reporting_shock'!E16/'Tab-reporting_baseline'!E16-1</f>
        <v>-0.17190082987631372</v>
      </c>
      <c r="F16" s="18">
        <f>'Tab-reporting_shock'!F16/'Tab-reporting_baseline'!F16-1</f>
        <v>-0.24054522665050992</v>
      </c>
      <c r="G16" s="18">
        <f>'Tab-reporting_shock'!G16/'Tab-reporting_baseline'!G16-1</f>
        <v>-0.21602670564657667</v>
      </c>
      <c r="H16" s="18">
        <f>'Tab-reporting_shock'!H16/'Tab-reporting_baseline'!H16-1</f>
        <v>-0.14550692193898507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>
      <c r="A17" s="30" t="s">
        <v>140</v>
      </c>
      <c r="B17" s="9" t="s">
        <v>113</v>
      </c>
      <c r="C17" s="18">
        <f>'Tab-reporting_shock'!C17/'Tab-reporting_baseline'!C17-1</f>
        <v>0</v>
      </c>
      <c r="D17" s="18">
        <f>'Tab-reporting_shock'!D17/'Tab-reporting_baseline'!D17-1</f>
        <v>-2.9486031119337897E-3</v>
      </c>
      <c r="E17" s="18">
        <f>'Tab-reporting_shock'!E17/'Tab-reporting_baseline'!E17-1</f>
        <v>-0.19337744238808352</v>
      </c>
      <c r="F17" s="18">
        <f>'Tab-reporting_shock'!F17/'Tab-reporting_baseline'!F17-1</f>
        <v>-0.25054304520495585</v>
      </c>
      <c r="G17" s="18">
        <f>'Tab-reporting_shock'!G17/'Tab-reporting_baseline'!G17-1</f>
        <v>-0.21746241812454159</v>
      </c>
      <c r="H17" s="18">
        <f>'Tab-reporting_shock'!H17/'Tab-reporting_baseline'!H17-1</f>
        <v>-0.14412705010746507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>
      <c r="A18" s="31" t="s">
        <v>144</v>
      </c>
      <c r="B18" s="9" t="s">
        <v>193</v>
      </c>
      <c r="C18" s="18">
        <f>'Tab-reporting_shock'!C18/'Tab-reporting_baseline'!C18-1</f>
        <v>0</v>
      </c>
      <c r="D18" s="18">
        <f>'Tab-reporting_shock'!D18/'Tab-reporting_baseline'!D18-1</f>
        <v>-7.8279525382900172E-2</v>
      </c>
      <c r="E18" s="18">
        <f>'Tab-reporting_shock'!E18/'Tab-reporting_baseline'!E18-1</f>
        <v>-0.2071730135631783</v>
      </c>
      <c r="F18" s="18">
        <f>'Tab-reporting_shock'!F18/'Tab-reporting_baseline'!F18-1</f>
        <v>-0.17528351380801177</v>
      </c>
      <c r="G18" s="18">
        <f>'Tab-reporting_shock'!G18/'Tab-reporting_baseline'!G18-1</f>
        <v>-0.10728956409841539</v>
      </c>
      <c r="H18" s="18">
        <f>'Tab-reporting_shock'!H18/'Tab-reporting_baseline'!H18-1</f>
        <v>-3.5070226143248062E-2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>
      <c r="A19" s="31" t="s">
        <v>145</v>
      </c>
      <c r="B19" s="9" t="s">
        <v>194</v>
      </c>
      <c r="C19" s="18">
        <f>'Tab-reporting_shock'!C19/'Tab-reporting_baseline'!C19-1</f>
        <v>0</v>
      </c>
      <c r="D19" s="18">
        <f>'Tab-reporting_shock'!D19/'Tab-reporting_baseline'!D19-1</f>
        <v>-7.1177524644361334E-5</v>
      </c>
      <c r="E19" s="18">
        <f>'Tab-reporting_shock'!E19/'Tab-reporting_baseline'!E19-1</f>
        <v>-3.3284776472085609E-3</v>
      </c>
      <c r="F19" s="18">
        <f>'Tab-reporting_shock'!F19/'Tab-reporting_baseline'!F19-1</f>
        <v>-6.3575369377615321E-3</v>
      </c>
      <c r="G19" s="18">
        <f>'Tab-reporting_shock'!G19/'Tab-reporting_baseline'!G19-1</f>
        <v>-9.8131733456577885E-3</v>
      </c>
      <c r="H19" s="18">
        <f>'Tab-reporting_shock'!H19/'Tab-reporting_baseline'!H19-1</f>
        <v>-1.0526632080165799E-2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>
      <c r="A20" s="31" t="s">
        <v>153</v>
      </c>
      <c r="B20" s="9"/>
      <c r="C20" s="18">
        <f>'Tab-reporting_shock'!C20/'Tab-reporting_baseline'!C20-1</f>
        <v>0</v>
      </c>
      <c r="D20" s="18">
        <f>'Tab-reporting_shock'!D20/'Tab-reporting_baseline'!D20-1</f>
        <v>5.251718948606765E-8</v>
      </c>
      <c r="E20" s="18">
        <f>'Tab-reporting_shock'!E20/'Tab-reporting_baseline'!E20-1</f>
        <v>-1.7719159473017498E-13</v>
      </c>
      <c r="F20" s="18">
        <f>'Tab-reporting_shock'!F20/'Tab-reporting_baseline'!F20-1</f>
        <v>1.6120438317557273E-13</v>
      </c>
      <c r="G20" s="18">
        <f>'Tab-reporting_shock'!G20/'Tab-reporting_baseline'!G20-1</f>
        <v>-2.5670990710935371E-7</v>
      </c>
      <c r="H20" s="18">
        <f>'Tab-reporting_shock'!H20/'Tab-reporting_baseline'!H20-1</f>
        <v>3.0357125990754241E-7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>
      <c r="A21" s="21" t="s">
        <v>259</v>
      </c>
      <c r="B21" s="26"/>
      <c r="C21" s="40">
        <f>'Tab-reporting_shock'!C21/'Tab-reporting_baseline'!C21-1</f>
        <v>0</v>
      </c>
      <c r="D21" s="40">
        <f>'Tab-reporting_shock'!D21/'Tab-reporting_baseline'!D21-1</f>
        <v>-1.6384750632352119E-2</v>
      </c>
      <c r="E21" s="40">
        <f>'Tab-reporting_shock'!E21/'Tab-reporting_baseline'!E21-1</f>
        <v>-0.15909904123362228</v>
      </c>
      <c r="F21" s="40">
        <f>'Tab-reporting_shock'!F21/'Tab-reporting_baseline'!F21-1</f>
        <v>-0.21038021151774999</v>
      </c>
      <c r="G21" s="40">
        <f>'Tab-reporting_shock'!G21/'Tab-reporting_baseline'!G21-1</f>
        <v>-0.18411826030272394</v>
      </c>
      <c r="H21" s="40">
        <f>'Tab-reporting_shock'!H21/'Tab-reporting_baseline'!H21-1</f>
        <v>-0.1149922469370378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>
      <c r="A22" s="16" t="s">
        <v>288</v>
      </c>
      <c r="B22" s="9"/>
      <c r="C22" s="40">
        <f>'Tab-reporting_shock'!C22/'Tab-reporting_baseline'!C22-1</f>
        <v>0</v>
      </c>
      <c r="D22" s="40">
        <f>'Tab-reporting_shock'!D22/'Tab-reporting_baseline'!D22-1</f>
        <v>-4.3422319010795185E-2</v>
      </c>
      <c r="E22" s="40">
        <f>'Tab-reporting_shock'!E22/'Tab-reporting_baseline'!E22-1</f>
        <v>-0.16788230026304729</v>
      </c>
      <c r="F22" s="40">
        <f>'Tab-reporting_shock'!F22/'Tab-reporting_baseline'!F22-1</f>
        <v>-0.19882997144734504</v>
      </c>
      <c r="G22" s="40">
        <f>'Tab-reporting_shock'!G22/'Tab-reporting_baseline'!G22-1</f>
        <v>-0.15773151636668936</v>
      </c>
      <c r="H22" s="40">
        <f>'Tab-reporting_shock'!H22/'Tab-reporting_baseline'!H22-1</f>
        <v>-7.7231709112702607E-2</v>
      </c>
      <c r="I22" s="10"/>
      <c r="J22" s="16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</row>
    <row r="23" spans="1:62">
      <c r="A23" s="16"/>
      <c r="B23" s="7"/>
      <c r="C23" s="86"/>
      <c r="D23" s="86"/>
      <c r="E23" s="86"/>
      <c r="F23" s="86"/>
      <c r="G23" s="86"/>
      <c r="H23" s="86"/>
      <c r="I23" s="10"/>
      <c r="J23" s="16"/>
      <c r="K23" s="7"/>
      <c r="L23" s="89"/>
      <c r="M23" s="89"/>
      <c r="N23" s="89"/>
      <c r="O23" s="89"/>
      <c r="P23" s="89"/>
      <c r="Q23" s="89"/>
      <c r="R23" s="10"/>
      <c r="S23" s="10"/>
      <c r="T23" s="10"/>
      <c r="U23" s="10"/>
      <c r="V23" s="10"/>
      <c r="W23" s="10"/>
      <c r="X23" s="10"/>
      <c r="Y23" s="10"/>
      <c r="Z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5.5">
      <c r="A24" s="9"/>
      <c r="B24" s="9"/>
      <c r="C24" s="82" t="s">
        <v>0</v>
      </c>
      <c r="D24" s="83"/>
      <c r="E24" s="83"/>
      <c r="F24" s="83"/>
      <c r="G24" s="83"/>
      <c r="H24" s="84"/>
      <c r="I24" s="15"/>
      <c r="J24" s="9"/>
      <c r="K24" s="9"/>
      <c r="L24" s="82" t="s">
        <v>0</v>
      </c>
      <c r="M24" s="83"/>
      <c r="N24" s="83"/>
      <c r="O24" s="83"/>
      <c r="P24" s="83"/>
      <c r="Q24" s="84"/>
      <c r="R24" s="10"/>
      <c r="S24" s="9"/>
      <c r="T24" s="9"/>
      <c r="U24" s="82" t="s">
        <v>0</v>
      </c>
      <c r="V24" s="83"/>
      <c r="W24" s="83"/>
      <c r="X24" s="83"/>
      <c r="Y24" s="83"/>
      <c r="Z24" s="84"/>
      <c r="AA24" s="50"/>
      <c r="AB24" s="9"/>
      <c r="AC24" s="9"/>
      <c r="AD24" s="82" t="s">
        <v>0</v>
      </c>
      <c r="AE24" s="83"/>
      <c r="AF24" s="83"/>
      <c r="AG24" s="83"/>
      <c r="AH24" s="83"/>
      <c r="AI24" s="84"/>
      <c r="AJ24" s="10"/>
      <c r="AK24" s="9"/>
      <c r="AL24" s="9"/>
      <c r="AM24" s="82" t="s">
        <v>0</v>
      </c>
      <c r="AN24" s="83"/>
      <c r="AO24" s="83"/>
      <c r="AP24" s="83"/>
      <c r="AQ24" s="83"/>
      <c r="AR24" s="84"/>
      <c r="AS24" s="10"/>
      <c r="AT24" s="9"/>
      <c r="AU24" s="9"/>
      <c r="AV24" s="82" t="s">
        <v>0</v>
      </c>
      <c r="AW24" s="83"/>
      <c r="AX24" s="83"/>
      <c r="AY24" s="83"/>
      <c r="AZ24" s="83"/>
      <c r="BA24" s="84"/>
      <c r="BB24" s="10"/>
      <c r="BC24" s="9"/>
      <c r="BD24" s="9"/>
      <c r="BE24" s="82" t="s">
        <v>0</v>
      </c>
      <c r="BF24" s="83"/>
      <c r="BG24" s="83"/>
      <c r="BH24" s="83"/>
      <c r="BI24" s="83"/>
      <c r="BJ24" s="84"/>
    </row>
    <row r="25" spans="1:62" ht="20.149999999999999" customHeight="1">
      <c r="A25" s="27" t="s">
        <v>264</v>
      </c>
      <c r="B25" s="1"/>
      <c r="C25" s="2">
        <v>2015</v>
      </c>
      <c r="D25" s="3">
        <v>2021</v>
      </c>
      <c r="E25" s="3">
        <v>2025</v>
      </c>
      <c r="F25" s="3">
        <v>2030</v>
      </c>
      <c r="G25" s="3">
        <v>2040</v>
      </c>
      <c r="H25" s="4">
        <v>2050</v>
      </c>
      <c r="I25" s="15"/>
      <c r="J25" s="28" t="s">
        <v>298</v>
      </c>
      <c r="K25" s="1"/>
      <c r="L25" s="2">
        <v>2015</v>
      </c>
      <c r="M25" s="3">
        <v>2021</v>
      </c>
      <c r="N25" s="3">
        <v>2025</v>
      </c>
      <c r="O25" s="3">
        <v>2030</v>
      </c>
      <c r="P25" s="3">
        <v>2040</v>
      </c>
      <c r="Q25" s="4">
        <v>2050</v>
      </c>
      <c r="R25" s="10"/>
      <c r="S25" s="28" t="s">
        <v>319</v>
      </c>
      <c r="T25" s="1"/>
      <c r="U25" s="2">
        <v>2015</v>
      </c>
      <c r="V25" s="3">
        <v>2021</v>
      </c>
      <c r="W25" s="3">
        <v>2025</v>
      </c>
      <c r="X25" s="3">
        <v>2030</v>
      </c>
      <c r="Y25" s="3">
        <v>2040</v>
      </c>
      <c r="Z25" s="4">
        <v>2050</v>
      </c>
      <c r="AA25" s="51"/>
      <c r="AB25" s="32" t="s">
        <v>184</v>
      </c>
      <c r="AC25" s="1"/>
      <c r="AD25" s="2">
        <v>2015</v>
      </c>
      <c r="AE25" s="3">
        <v>2021</v>
      </c>
      <c r="AF25" s="3">
        <v>2025</v>
      </c>
      <c r="AG25" s="3">
        <v>2030</v>
      </c>
      <c r="AH25" s="3">
        <v>2040</v>
      </c>
      <c r="AI25" s="4">
        <v>2050</v>
      </c>
      <c r="AJ25" s="10"/>
      <c r="AK25" s="32" t="s">
        <v>286</v>
      </c>
      <c r="AL25" s="1"/>
      <c r="AM25" s="2">
        <v>2015</v>
      </c>
      <c r="AN25" s="3">
        <v>2021</v>
      </c>
      <c r="AO25" s="3">
        <v>2025</v>
      </c>
      <c r="AP25" s="3">
        <v>2030</v>
      </c>
      <c r="AQ25" s="3">
        <v>2040</v>
      </c>
      <c r="AR25" s="4">
        <v>2050</v>
      </c>
      <c r="AS25" s="10"/>
      <c r="AT25" s="32" t="s">
        <v>205</v>
      </c>
      <c r="AU25" s="1"/>
      <c r="AV25" s="2">
        <v>2015</v>
      </c>
      <c r="AW25" s="3">
        <v>2021</v>
      </c>
      <c r="AX25" s="3">
        <v>2025</v>
      </c>
      <c r="AY25" s="3">
        <v>2030</v>
      </c>
      <c r="AZ25" s="3">
        <v>2040</v>
      </c>
      <c r="BA25" s="4">
        <v>2050</v>
      </c>
      <c r="BB25" s="10"/>
      <c r="BC25" s="32" t="s">
        <v>204</v>
      </c>
      <c r="BD25" s="1"/>
      <c r="BE25" s="2">
        <v>2015</v>
      </c>
      <c r="BF25" s="3">
        <v>2021</v>
      </c>
      <c r="BG25" s="3">
        <v>2025</v>
      </c>
      <c r="BH25" s="3">
        <v>2030</v>
      </c>
      <c r="BI25" s="3">
        <v>2040</v>
      </c>
      <c r="BJ25" s="4">
        <v>2050</v>
      </c>
    </row>
    <row r="26" spans="1:62" ht="15" customHeight="1">
      <c r="A26" s="20" t="s">
        <v>265</v>
      </c>
      <c r="B26" s="9" t="s">
        <v>134</v>
      </c>
      <c r="C26" s="18">
        <f>'Tab-reporting_shock'!C26/'Tab-reporting_baseline'!C26-1</f>
        <v>0</v>
      </c>
      <c r="D26" s="18">
        <f>'Tab-reporting_shock'!D26/'Tab-reporting_baseline'!D26-1</f>
        <v>2.5370282940473388E-5</v>
      </c>
      <c r="E26" s="18">
        <f>'Tab-reporting_shock'!E26/'Tab-reporting_baseline'!E26-1</f>
        <v>1.2603440175573688E-4</v>
      </c>
      <c r="F26" s="18">
        <f>'Tab-reporting_shock'!F26/'Tab-reporting_baseline'!F26-1</f>
        <v>-3.9095295545799047E-5</v>
      </c>
      <c r="G26" s="18">
        <f>'Tab-reporting_shock'!G26/'Tab-reporting_baseline'!G26-1</f>
        <v>-2.5077800197559341E-4</v>
      </c>
      <c r="H26" s="18">
        <f>'Tab-reporting_shock'!H26/'Tab-reporting_baseline'!H26-1</f>
        <v>-3.2126281733035889E-4</v>
      </c>
      <c r="I26" s="23"/>
      <c r="J26" s="16" t="s">
        <v>176</v>
      </c>
      <c r="K26" s="9"/>
      <c r="L26" s="18">
        <f t="shared" ref="L26:Q33" si="0">L4</f>
        <v>0</v>
      </c>
      <c r="M26" s="18">
        <f t="shared" si="0"/>
        <v>-2.1207772117297297E-2</v>
      </c>
      <c r="N26" s="18">
        <f t="shared" si="0"/>
        <v>-0.17578734912253313</v>
      </c>
      <c r="O26" s="18">
        <f t="shared" si="0"/>
        <v>-0.23178020651320741</v>
      </c>
      <c r="P26" s="18">
        <f t="shared" si="0"/>
        <v>-0.20310841123293566</v>
      </c>
      <c r="Q26" s="18">
        <f t="shared" si="0"/>
        <v>-0.12024011854901029</v>
      </c>
      <c r="R26" s="10"/>
      <c r="S26" s="16" t="s">
        <v>312</v>
      </c>
      <c r="T26" s="9" t="s">
        <v>195</v>
      </c>
      <c r="U26" s="55">
        <f>U4</f>
        <v>0</v>
      </c>
      <c r="V26" s="55">
        <f t="shared" ref="V26:Z26" si="1">V4</f>
        <v>-2.1207772117297297E-2</v>
      </c>
      <c r="W26" s="55">
        <f t="shared" si="1"/>
        <v>-0.17578734912253313</v>
      </c>
      <c r="X26" s="55">
        <f t="shared" si="1"/>
        <v>-0.23178020651320741</v>
      </c>
      <c r="Y26" s="55">
        <f t="shared" si="1"/>
        <v>-0.20310841123293566</v>
      </c>
      <c r="Z26" s="55">
        <f t="shared" si="1"/>
        <v>-0.12024011854901029</v>
      </c>
      <c r="AA26" s="24"/>
      <c r="AB26" s="30" t="s">
        <v>164</v>
      </c>
      <c r="AC26" s="9"/>
      <c r="AD26" s="43">
        <f>AD4</f>
        <v>0</v>
      </c>
      <c r="AE26" s="43">
        <f t="shared" ref="AE26:AI26" si="2">AE4</f>
        <v>0.63094800000021678</v>
      </c>
      <c r="AF26" s="43">
        <f t="shared" si="2"/>
        <v>-19.951916999999867</v>
      </c>
      <c r="AG26" s="43">
        <f t="shared" si="2"/>
        <v>-49.237456000000066</v>
      </c>
      <c r="AH26" s="43">
        <f t="shared" si="2"/>
        <v>-32.912830999999869</v>
      </c>
      <c r="AI26" s="43">
        <f t="shared" si="2"/>
        <v>-9.7314720000001671</v>
      </c>
      <c r="AJ26" s="10"/>
      <c r="AK26" s="30" t="s">
        <v>164</v>
      </c>
      <c r="AL26" s="9"/>
      <c r="AM26" s="18">
        <f>AM4</f>
        <v>0</v>
      </c>
      <c r="AN26" s="18">
        <f t="shared" ref="AN26:AR26" si="3">AN4</f>
        <v>2.4335896282463576E-3</v>
      </c>
      <c r="AO26" s="18">
        <f t="shared" si="3"/>
        <v>9.3293184978817667E-3</v>
      </c>
      <c r="AP26" s="18">
        <f t="shared" si="3"/>
        <v>2.3459242007180636E-2</v>
      </c>
      <c r="AQ26" s="18">
        <f t="shared" si="3"/>
        <v>5.6382540081973298E-2</v>
      </c>
      <c r="AR26" s="18">
        <f t="shared" si="3"/>
        <v>6.6100287160539617E-2</v>
      </c>
      <c r="AS26" s="10"/>
      <c r="AT26" s="30" t="s">
        <v>164</v>
      </c>
      <c r="AU26" s="9"/>
      <c r="AV26" s="18">
        <f>AV4</f>
        <v>0</v>
      </c>
      <c r="AW26" s="18">
        <f t="shared" ref="AW26:BA26" si="4">AW4</f>
        <v>1.432995176859686E-3</v>
      </c>
      <c r="AX26" s="18">
        <f t="shared" si="4"/>
        <v>-1.1181391022927034E-2</v>
      </c>
      <c r="AY26" s="18">
        <f t="shared" si="4"/>
        <v>-1.8851200416367564E-2</v>
      </c>
      <c r="AZ26" s="18">
        <f t="shared" si="4"/>
        <v>-1.6684164045941308E-2</v>
      </c>
      <c r="BA26" s="18">
        <f t="shared" si="4"/>
        <v>-1.3401807464526572E-2</v>
      </c>
      <c r="BB26" s="10"/>
      <c r="BC26" s="30" t="s">
        <v>164</v>
      </c>
      <c r="BD26" s="9"/>
      <c r="BE26" s="18">
        <f>BE4</f>
        <v>0</v>
      </c>
      <c r="BF26" s="18">
        <f t="shared" ref="BF26:BJ26" si="5">BF4</f>
        <v>-8.4892098092337331E-4</v>
      </c>
      <c r="BG26" s="18">
        <f t="shared" si="5"/>
        <v>-2.4405661007872004E-2</v>
      </c>
      <c r="BH26" s="18">
        <f t="shared" si="5"/>
        <v>-3.9128023981892079E-2</v>
      </c>
      <c r="BI26" s="18">
        <f t="shared" si="5"/>
        <v>-3.0675857639950288E-2</v>
      </c>
      <c r="BJ26" s="18">
        <f t="shared" si="5"/>
        <v>-1.8270741255662193E-2</v>
      </c>
    </row>
    <row r="27" spans="1:62">
      <c r="A27" s="16" t="s">
        <v>257</v>
      </c>
      <c r="B27" s="9" t="s">
        <v>277</v>
      </c>
      <c r="C27" s="18">
        <f>'Tab-reporting_shock'!C27/'Tab-reporting_baseline'!C27-1</f>
        <v>0</v>
      </c>
      <c r="D27" s="18">
        <f>'Tab-reporting_shock'!D27/'Tab-reporting_baseline'!D27-1</f>
        <v>1.0083329850285594E-4</v>
      </c>
      <c r="E27" s="18">
        <f>'Tab-reporting_shock'!E27/'Tab-reporting_baseline'!E27-1</f>
        <v>5.0573269994091952E-4</v>
      </c>
      <c r="F27" s="18">
        <f>'Tab-reporting_shock'!F27/'Tab-reporting_baseline'!F27-1</f>
        <v>-1.5727953583977161E-4</v>
      </c>
      <c r="G27" s="18">
        <f>'Tab-reporting_shock'!G27/'Tab-reporting_baseline'!G27-1</f>
        <v>-9.9595253035889009E-4</v>
      </c>
      <c r="H27" s="18">
        <f>'Tab-reporting_shock'!H27/'Tab-reporting_baseline'!H27-1</f>
        <v>-1.2586785092196795E-3</v>
      </c>
      <c r="I27" s="9"/>
      <c r="J27" s="30" t="s">
        <v>164</v>
      </c>
      <c r="K27" s="9"/>
      <c r="L27" s="18">
        <f t="shared" si="0"/>
        <v>0</v>
      </c>
      <c r="M27" s="18">
        <f t="shared" si="0"/>
        <v>-4.5050970568333848E-2</v>
      </c>
      <c r="N27" s="18">
        <f t="shared" si="0"/>
        <v>-0.17884356834683379</v>
      </c>
      <c r="O27" s="18">
        <f t="shared" si="0"/>
        <v>-0.24157714099005256</v>
      </c>
      <c r="P27" s="18">
        <f t="shared" si="0"/>
        <v>-0.21590318527568153</v>
      </c>
      <c r="Q27" s="18">
        <f t="shared" si="0"/>
        <v>-0.10084164035829923</v>
      </c>
      <c r="R27" s="10"/>
      <c r="S27" s="29" t="s">
        <v>156</v>
      </c>
      <c r="T27" s="9" t="s">
        <v>313</v>
      </c>
      <c r="U27" s="18">
        <f t="shared" ref="U27:Z27" si="6">U5</f>
        <v>0</v>
      </c>
      <c r="V27" s="18">
        <f t="shared" si="6"/>
        <v>-5.397761020773717E-3</v>
      </c>
      <c r="W27" s="18">
        <f t="shared" si="6"/>
        <v>-3.6531865316410173E-2</v>
      </c>
      <c r="X27" s="18">
        <f t="shared" si="6"/>
        <v>-4.8858126763496101E-2</v>
      </c>
      <c r="Y27" s="18">
        <f t="shared" si="6"/>
        <v>-2.7935891377429467E-2</v>
      </c>
      <c r="Z27" s="18">
        <f t="shared" si="6"/>
        <v>-7.8403715611042868E-3</v>
      </c>
      <c r="AA27" s="23"/>
      <c r="AB27" s="30" t="s">
        <v>142</v>
      </c>
      <c r="AC27" s="9"/>
      <c r="AD27" s="43">
        <f t="shared" ref="AD27:AI31" si="7">AD5</f>
        <v>0</v>
      </c>
      <c r="AE27" s="43">
        <f t="shared" si="7"/>
        <v>-1.2847700000008899E-2</v>
      </c>
      <c r="AF27" s="43">
        <f t="shared" si="7"/>
        <v>-2.1051156999999989</v>
      </c>
      <c r="AG27" s="43">
        <f t="shared" si="7"/>
        <v>-5.3107131999999808</v>
      </c>
      <c r="AH27" s="43">
        <f t="shared" si="7"/>
        <v>-4.8518710999999826</v>
      </c>
      <c r="AI27" s="43">
        <f t="shared" si="7"/>
        <v>-3.217665199999999</v>
      </c>
      <c r="AJ27" s="10"/>
      <c r="AK27" s="30" t="s">
        <v>142</v>
      </c>
      <c r="AL27" s="9"/>
      <c r="AM27" s="18">
        <f t="shared" ref="AM27:AR31" si="8">AM5</f>
        <v>0</v>
      </c>
      <c r="AN27" s="18">
        <f t="shared" si="8"/>
        <v>-7.9748138996893481E-4</v>
      </c>
      <c r="AO27" s="18">
        <f t="shared" si="8"/>
        <v>-1.7904273477074462E-2</v>
      </c>
      <c r="AP27" s="18">
        <f t="shared" si="8"/>
        <v>-2.4811271333871399E-2</v>
      </c>
      <c r="AQ27" s="18">
        <f t="shared" si="8"/>
        <v>-1.9758175680569257E-2</v>
      </c>
      <c r="AR27" s="18">
        <f t="shared" si="8"/>
        <v>-1.4541001532360376E-2</v>
      </c>
      <c r="AS27" s="10"/>
      <c r="AT27" s="30" t="s">
        <v>142</v>
      </c>
      <c r="AU27" s="9"/>
      <c r="AV27" s="18">
        <f t="shared" ref="AV27:BA31" si="9">AV5</f>
        <v>0</v>
      </c>
      <c r="AW27" s="18">
        <f t="shared" si="9"/>
        <v>-7.1571570576289822E-4</v>
      </c>
      <c r="AX27" s="18">
        <f t="shared" si="9"/>
        <v>-1.6652883237314842E-2</v>
      </c>
      <c r="AY27" s="18">
        <f t="shared" si="9"/>
        <v>-2.0279658745392726E-2</v>
      </c>
      <c r="AZ27" s="18">
        <f t="shared" si="9"/>
        <v>-1.8097681380435549E-2</v>
      </c>
      <c r="BA27" s="18">
        <f t="shared" si="9"/>
        <v>-1.4373567971699086E-2</v>
      </c>
      <c r="BB27" s="10"/>
      <c r="BC27" s="30" t="s">
        <v>142</v>
      </c>
      <c r="BD27" s="9"/>
      <c r="BE27" s="18">
        <f t="shared" ref="BE27:BJ31" si="10">BE5</f>
        <v>0</v>
      </c>
      <c r="BF27" s="18">
        <f t="shared" si="10"/>
        <v>-7.4288813126788256E-4</v>
      </c>
      <c r="BG27" s="18">
        <f t="shared" si="10"/>
        <v>-2.0003240699910108E-2</v>
      </c>
      <c r="BH27" s="18">
        <f t="shared" si="10"/>
        <v>-2.6150692658855057E-2</v>
      </c>
      <c r="BI27" s="18">
        <f t="shared" si="10"/>
        <v>-2.2202511119599477E-2</v>
      </c>
      <c r="BJ27" s="18">
        <f t="shared" si="10"/>
        <v>-1.6602218819645409E-2</v>
      </c>
    </row>
    <row r="28" spans="1:62">
      <c r="A28" s="21" t="s">
        <v>284</v>
      </c>
      <c r="B28" s="21"/>
      <c r="C28" s="40">
        <f>'Tab-reporting_shock'!C28/'Tab-reporting_baseline'!C28-1</f>
        <v>0</v>
      </c>
      <c r="D28" s="40">
        <f>'Tab-reporting_shock'!D28/'Tab-reporting_baseline'!D28-1</f>
        <v>4.6410589035428274E-5</v>
      </c>
      <c r="E28" s="40">
        <f>'Tab-reporting_shock'!E28/'Tab-reporting_baseline'!E28-1</f>
        <v>2.3117226339963715E-4</v>
      </c>
      <c r="F28" s="40">
        <f>'Tab-reporting_shock'!F28/'Tab-reporting_baseline'!F28-1</f>
        <v>-7.1759994796471993E-5</v>
      </c>
      <c r="G28" s="40">
        <f>'Tab-reporting_shock'!G28/'Tab-reporting_baseline'!G28-1</f>
        <v>-4.5865900232899826E-4</v>
      </c>
      <c r="H28" s="40">
        <f>'Tab-reporting_shock'!H28/'Tab-reporting_baseline'!H28-1</f>
        <v>-5.853400231405903E-4</v>
      </c>
      <c r="I28" s="9"/>
      <c r="J28" s="30" t="s">
        <v>142</v>
      </c>
      <c r="K28" s="9"/>
      <c r="L28" s="18">
        <f t="shared" si="0"/>
        <v>0</v>
      </c>
      <c r="M28" s="18">
        <f t="shared" si="0"/>
        <v>-8.0393784107146704E-4</v>
      </c>
      <c r="N28" s="18">
        <f t="shared" si="0"/>
        <v>-1.8726165173035492E-2</v>
      </c>
      <c r="O28" s="18">
        <f t="shared" si="0"/>
        <v>-2.0546179063234415E-2</v>
      </c>
      <c r="P28" s="18">
        <f t="shared" si="0"/>
        <v>3.6920100035198189E-5</v>
      </c>
      <c r="Q28" s="18">
        <f t="shared" si="0"/>
        <v>1.266219750791242E-2</v>
      </c>
      <c r="R28" s="10"/>
      <c r="S28" s="29" t="s">
        <v>157</v>
      </c>
      <c r="T28" s="9" t="s">
        <v>314</v>
      </c>
      <c r="U28" s="18">
        <f t="shared" ref="U28:Z28" si="11">U6</f>
        <v>0</v>
      </c>
      <c r="V28" s="18">
        <f t="shared" si="11"/>
        <v>-8.3405017529150638E-2</v>
      </c>
      <c r="W28" s="18">
        <f t="shared" si="11"/>
        <v>-0.35756265351141581</v>
      </c>
      <c r="X28" s="18">
        <f t="shared" si="11"/>
        <v>-0.50751745349295718</v>
      </c>
      <c r="Y28" s="18">
        <f t="shared" si="11"/>
        <v>-0.46799655488808378</v>
      </c>
      <c r="Z28" s="18">
        <f t="shared" si="11"/>
        <v>-0.28645596489848713</v>
      </c>
      <c r="AA28" s="23"/>
      <c r="AB28" s="30" t="s">
        <v>143</v>
      </c>
      <c r="AC28" s="9"/>
      <c r="AD28" s="43">
        <f t="shared" si="7"/>
        <v>0</v>
      </c>
      <c r="AE28" s="43">
        <f t="shared" si="7"/>
        <v>-0.20169400000008864</v>
      </c>
      <c r="AF28" s="43">
        <f t="shared" si="7"/>
        <v>-21.703817000000072</v>
      </c>
      <c r="AG28" s="43">
        <f t="shared" si="7"/>
        <v>-43.225465999999869</v>
      </c>
      <c r="AH28" s="43">
        <f t="shared" si="7"/>
        <v>-32.284621000000016</v>
      </c>
      <c r="AI28" s="43">
        <f t="shared" si="7"/>
        <v>-17.221799000000146</v>
      </c>
      <c r="AJ28" s="10"/>
      <c r="AK28" s="30" t="s">
        <v>143</v>
      </c>
      <c r="AL28" s="9"/>
      <c r="AM28" s="18">
        <f t="shared" si="8"/>
        <v>0</v>
      </c>
      <c r="AN28" s="18">
        <f t="shared" si="8"/>
        <v>-5.7051006040187424E-4</v>
      </c>
      <c r="AO28" s="18">
        <f t="shared" si="8"/>
        <v>-1.2786322093405578E-2</v>
      </c>
      <c r="AP28" s="18">
        <f t="shared" si="8"/>
        <v>-1.361485782292704E-2</v>
      </c>
      <c r="AQ28" s="18">
        <f t="shared" si="8"/>
        <v>2.3805121546300878E-3</v>
      </c>
      <c r="AR28" s="18">
        <f t="shared" si="8"/>
        <v>1.0871842650179486E-2</v>
      </c>
      <c r="AS28" s="10"/>
      <c r="AT28" s="30" t="s">
        <v>143</v>
      </c>
      <c r="AU28" s="9"/>
      <c r="AV28" s="18">
        <f t="shared" si="9"/>
        <v>0</v>
      </c>
      <c r="AW28" s="18">
        <f t="shared" si="9"/>
        <v>-4.3190802592629751E-4</v>
      </c>
      <c r="AX28" s="18">
        <f t="shared" si="9"/>
        <v>-1.5140466522662099E-2</v>
      </c>
      <c r="AY28" s="18">
        <f t="shared" si="9"/>
        <v>-2.0201152596267757E-2</v>
      </c>
      <c r="AZ28" s="18">
        <f t="shared" si="9"/>
        <v>-1.4623208641497132E-2</v>
      </c>
      <c r="BA28" s="18">
        <f t="shared" si="9"/>
        <v>-9.5845305955559734E-3</v>
      </c>
      <c r="BB28" s="10"/>
      <c r="BC28" s="30" t="s">
        <v>143</v>
      </c>
      <c r="BD28" s="9"/>
      <c r="BE28" s="18">
        <f t="shared" si="10"/>
        <v>0</v>
      </c>
      <c r="BF28" s="18">
        <f t="shared" si="10"/>
        <v>-7.4256869769151468E-4</v>
      </c>
      <c r="BG28" s="18">
        <f t="shared" si="10"/>
        <v>-2.0428145062447278E-2</v>
      </c>
      <c r="BH28" s="18">
        <f t="shared" si="10"/>
        <v>-2.8465371554230345E-2</v>
      </c>
      <c r="BI28" s="18">
        <f t="shared" si="10"/>
        <v>-2.035787544934442E-2</v>
      </c>
      <c r="BJ28" s="18">
        <f t="shared" si="10"/>
        <v>-1.2550234808176741E-2</v>
      </c>
    </row>
    <row r="29" spans="1:62">
      <c r="A29" s="16" t="s">
        <v>258</v>
      </c>
      <c r="B29" t="s">
        <v>243</v>
      </c>
      <c r="C29" s="18">
        <f>'Tab-reporting_shock'!C29/'Tab-reporting_baseline'!C29-1</f>
        <v>0</v>
      </c>
      <c r="D29" s="18">
        <f>'Tab-reporting_shock'!D29/'Tab-reporting_baseline'!D29-1</f>
        <v>1.1051483275870133E-4</v>
      </c>
      <c r="E29" s="18">
        <f>'Tab-reporting_shock'!E29/'Tab-reporting_baseline'!E29-1</f>
        <v>5.5437534138658151E-4</v>
      </c>
      <c r="F29" s="18">
        <f>'Tab-reporting_shock'!F29/'Tab-reporting_baseline'!F29-1</f>
        <v>-1.723624704980109E-4</v>
      </c>
      <c r="G29" s="18">
        <f>'Tab-reporting_shock'!G29/'Tab-reporting_baseline'!G29-1</f>
        <v>-1.0891998847039064E-3</v>
      </c>
      <c r="H29" s="18">
        <f>'Tab-reporting_shock'!H29/'Tab-reporting_baseline'!H29-1</f>
        <v>-1.3737701077107811E-3</v>
      </c>
      <c r="I29" s="9"/>
      <c r="J29" s="30" t="s">
        <v>143</v>
      </c>
      <c r="K29" s="9"/>
      <c r="L29" s="18">
        <f t="shared" si="0"/>
        <v>0</v>
      </c>
      <c r="M29" s="18">
        <f t="shared" si="0"/>
        <v>-2.3042512026727024E-2</v>
      </c>
      <c r="N29" s="18">
        <f t="shared" si="0"/>
        <v>-0.11129428818707443</v>
      </c>
      <c r="O29" s="18">
        <f t="shared" si="0"/>
        <v>-0.14981348428764596</v>
      </c>
      <c r="P29" s="18">
        <f t="shared" si="0"/>
        <v>-0.13217800638746802</v>
      </c>
      <c r="Q29" s="18">
        <f t="shared" si="0"/>
        <v>-7.575115008594635E-2</v>
      </c>
      <c r="R29" s="10"/>
      <c r="S29" s="29" t="s">
        <v>158</v>
      </c>
      <c r="T29" s="9" t="s">
        <v>315</v>
      </c>
      <c r="U29" s="18">
        <f t="shared" ref="U29:Z29" si="12">U7</f>
        <v>0</v>
      </c>
      <c r="V29" s="18">
        <f t="shared" si="12"/>
        <v>1.1258834358411907E-3</v>
      </c>
      <c r="W29" s="18">
        <f t="shared" si="12"/>
        <v>-0.14754273992663391</v>
      </c>
      <c r="X29" s="18">
        <f t="shared" si="12"/>
        <v>-0.18535735161464262</v>
      </c>
      <c r="Y29" s="18">
        <f t="shared" si="12"/>
        <v>-0.15362736712948233</v>
      </c>
      <c r="Z29" s="18">
        <f t="shared" si="12"/>
        <v>-9.8718558712763582E-2</v>
      </c>
      <c r="AA29" s="23"/>
      <c r="AB29" s="30" t="s">
        <v>178</v>
      </c>
      <c r="AC29" s="9"/>
      <c r="AD29" s="43">
        <f t="shared" si="7"/>
        <v>0</v>
      </c>
      <c r="AE29" s="43">
        <f t="shared" si="7"/>
        <v>2.046568000000093E-2</v>
      </c>
      <c r="AF29" s="43">
        <f t="shared" si="7"/>
        <v>-2.8411029700000014</v>
      </c>
      <c r="AG29" s="43">
        <f t="shared" si="7"/>
        <v>-5.0961746300000001</v>
      </c>
      <c r="AH29" s="43">
        <f t="shared" si="7"/>
        <v>-3.6760129799999994</v>
      </c>
      <c r="AI29" s="43">
        <f t="shared" si="7"/>
        <v>-1.8219821399999994</v>
      </c>
      <c r="AJ29" s="10"/>
      <c r="AK29" s="30" t="s">
        <v>178</v>
      </c>
      <c r="AL29" s="9"/>
      <c r="AM29" s="18">
        <f t="shared" si="8"/>
        <v>0</v>
      </c>
      <c r="AN29" s="18">
        <f t="shared" si="8"/>
        <v>6.3128290616987215E-4</v>
      </c>
      <c r="AO29" s="18">
        <f t="shared" si="8"/>
        <v>-0.11691083919304102</v>
      </c>
      <c r="AP29" s="18">
        <f t="shared" si="8"/>
        <v>-0.20075786386364236</v>
      </c>
      <c r="AQ29" s="18">
        <f t="shared" si="8"/>
        <v>-0.20133918876748802</v>
      </c>
      <c r="AR29" s="18">
        <f t="shared" si="8"/>
        <v>-0.13406355944040793</v>
      </c>
      <c r="AS29" s="10"/>
      <c r="AT29" s="30" t="s">
        <v>178</v>
      </c>
      <c r="AU29" s="9"/>
      <c r="AV29" s="18">
        <f t="shared" si="9"/>
        <v>0</v>
      </c>
      <c r="AW29" s="18">
        <f t="shared" si="9"/>
        <v>1.3617704079329496E-3</v>
      </c>
      <c r="AX29" s="18">
        <f t="shared" si="9"/>
        <v>-0.11232235594519513</v>
      </c>
      <c r="AY29" s="18">
        <f t="shared" si="9"/>
        <v>-0.15513258651130013</v>
      </c>
      <c r="AZ29" s="18">
        <f t="shared" si="9"/>
        <v>-0.13988541310876235</v>
      </c>
      <c r="BA29" s="18">
        <f t="shared" si="9"/>
        <v>-9.9795547323165423E-2</v>
      </c>
      <c r="BB29" s="10"/>
      <c r="BC29" s="30" t="s">
        <v>178</v>
      </c>
      <c r="BD29" s="9"/>
      <c r="BE29" s="18">
        <f t="shared" si="10"/>
        <v>0</v>
      </c>
      <c r="BF29" s="18">
        <f t="shared" si="10"/>
        <v>7.2099848492923613E-4</v>
      </c>
      <c r="BG29" s="18">
        <f t="shared" si="10"/>
        <v>-0.13899271967192073</v>
      </c>
      <c r="BH29" s="18">
        <f t="shared" si="10"/>
        <v>-0.19679982639094751</v>
      </c>
      <c r="BI29" s="18">
        <f t="shared" si="10"/>
        <v>-0.18180564599112725</v>
      </c>
      <c r="BJ29" s="18">
        <f t="shared" si="10"/>
        <v>-0.12555676653606063</v>
      </c>
    </row>
    <row r="30" spans="1:62">
      <c r="A30" s="30" t="s">
        <v>141</v>
      </c>
      <c r="B30" s="9"/>
      <c r="C30" s="35"/>
      <c r="D30" s="35"/>
      <c r="E30" s="35"/>
      <c r="F30" s="35"/>
      <c r="G30" s="35"/>
      <c r="H30" s="35"/>
      <c r="I30" s="9"/>
      <c r="J30" s="30" t="s">
        <v>178</v>
      </c>
      <c r="K30" s="9"/>
      <c r="L30" s="18">
        <f t="shared" si="0"/>
        <v>0</v>
      </c>
      <c r="M30" s="18">
        <f t="shared" si="0"/>
        <v>1.8046153267055054E-3</v>
      </c>
      <c r="N30" s="18">
        <f t="shared" si="0"/>
        <v>-7.7822367140305437E-2</v>
      </c>
      <c r="O30" s="18">
        <f t="shared" si="0"/>
        <v>-0.12104629543519974</v>
      </c>
      <c r="P30" s="18">
        <f t="shared" si="0"/>
        <v>-0.11269504336144287</v>
      </c>
      <c r="Q30" s="18">
        <f t="shared" si="0"/>
        <v>-6.0280567421131526E-2</v>
      </c>
      <c r="R30" s="10"/>
      <c r="S30" s="31" t="s">
        <v>311</v>
      </c>
      <c r="T30" s="9" t="s">
        <v>201</v>
      </c>
      <c r="U30" s="55">
        <f t="shared" ref="U30:Z30" si="13">U8</f>
        <v>0</v>
      </c>
      <c r="V30" s="55">
        <f t="shared" si="13"/>
        <v>-0.10086905345069075</v>
      </c>
      <c r="W30" s="55">
        <f t="shared" si="13"/>
        <v>-0.25517232061777406</v>
      </c>
      <c r="X30" s="55">
        <f t="shared" si="13"/>
        <v>-0.21307362432944643</v>
      </c>
      <c r="Y30" s="55">
        <f t="shared" si="13"/>
        <v>-0.12740708046830973</v>
      </c>
      <c r="Z30" s="55">
        <f t="shared" si="13"/>
        <v>-3.5847260718296803E-2</v>
      </c>
      <c r="AA30" s="24"/>
      <c r="AB30" s="30" t="s">
        <v>160</v>
      </c>
      <c r="AC30" s="9"/>
      <c r="AD30" s="43">
        <f t="shared" si="7"/>
        <v>0</v>
      </c>
      <c r="AE30" s="43">
        <f t="shared" si="7"/>
        <v>4.0134703999999743E-2</v>
      </c>
      <c r="AF30" s="43">
        <f t="shared" si="7"/>
        <v>-1.2228904350000001</v>
      </c>
      <c r="AG30" s="43">
        <f t="shared" si="7"/>
        <v>-2.5753555499999994</v>
      </c>
      <c r="AH30" s="43">
        <f t="shared" si="7"/>
        <v>-1.9483295199999997</v>
      </c>
      <c r="AI30" s="43">
        <f t="shared" si="7"/>
        <v>-1.1974513399999989</v>
      </c>
      <c r="AJ30" s="10"/>
      <c r="AK30" s="30" t="s">
        <v>160</v>
      </c>
      <c r="AL30" s="9"/>
      <c r="AM30" s="18">
        <f t="shared" si="8"/>
        <v>0</v>
      </c>
      <c r="AN30" s="18">
        <f t="shared" si="8"/>
        <v>8.6579480275799092E-3</v>
      </c>
      <c r="AO30" s="18">
        <f t="shared" si="8"/>
        <v>-0.10633180997427505</v>
      </c>
      <c r="AP30" s="18">
        <f t="shared" si="8"/>
        <v>-0.16398422317238104</v>
      </c>
      <c r="AQ30" s="18">
        <f t="shared" si="8"/>
        <v>-0.13291179857622348</v>
      </c>
      <c r="AR30" s="18">
        <f t="shared" si="8"/>
        <v>-6.7475408904912548E-2</v>
      </c>
      <c r="AS30" s="10"/>
      <c r="AT30" s="30" t="s">
        <v>160</v>
      </c>
      <c r="AU30" s="9"/>
      <c r="AV30" s="18">
        <f t="shared" si="9"/>
        <v>0</v>
      </c>
      <c r="AW30" s="18">
        <f t="shared" si="9"/>
        <v>7.8913036866222752E-2</v>
      </c>
      <c r="AX30" s="18">
        <f t="shared" si="9"/>
        <v>0.12150786968426308</v>
      </c>
      <c r="AY30" s="18">
        <f t="shared" si="9"/>
        <v>7.3029878086992017E-2</v>
      </c>
      <c r="AZ30" s="18">
        <f t="shared" si="9"/>
        <v>0.10439616538995078</v>
      </c>
      <c r="BA30" s="18">
        <f t="shared" si="9"/>
        <v>5.5299582962433647E-3</v>
      </c>
      <c r="BB30" s="10"/>
      <c r="BC30" s="30" t="s">
        <v>160</v>
      </c>
      <c r="BD30" s="9"/>
      <c r="BE30" s="18">
        <f t="shared" si="10"/>
        <v>0</v>
      </c>
      <c r="BF30" s="18">
        <f t="shared" si="10"/>
        <v>1.5594807475722838E-3</v>
      </c>
      <c r="BG30" s="18">
        <f t="shared" si="10"/>
        <v>-0.17089955511334465</v>
      </c>
      <c r="BH30" s="18">
        <f t="shared" si="10"/>
        <v>-0.21815108226563329</v>
      </c>
      <c r="BI30" s="18">
        <f t="shared" si="10"/>
        <v>-0.18451215948407851</v>
      </c>
      <c r="BJ30" s="18">
        <f t="shared" si="10"/>
        <v>-0.12144611232274238</v>
      </c>
    </row>
    <row r="31" spans="1:62">
      <c r="A31" s="30" t="s">
        <v>142</v>
      </c>
      <c r="B31" s="9"/>
      <c r="C31" s="35"/>
      <c r="D31" s="35"/>
      <c r="E31" s="35"/>
      <c r="F31" s="35"/>
      <c r="G31" s="35"/>
      <c r="H31" s="35"/>
      <c r="I31" s="9"/>
      <c r="J31" s="30" t="s">
        <v>160</v>
      </c>
      <c r="K31" s="9"/>
      <c r="L31" s="18">
        <f t="shared" si="0"/>
        <v>0</v>
      </c>
      <c r="M31" s="18">
        <f t="shared" si="0"/>
        <v>-3.610899715224769E-3</v>
      </c>
      <c r="N31" s="18">
        <f t="shared" si="0"/>
        <v>-0.19560689273473308</v>
      </c>
      <c r="O31" s="18">
        <f t="shared" si="0"/>
        <v>-0.25378930239936415</v>
      </c>
      <c r="P31" s="18">
        <f t="shared" si="0"/>
        <v>-0.22093202908922205</v>
      </c>
      <c r="Q31" s="18">
        <f t="shared" si="0"/>
        <v>-0.14631736390923611</v>
      </c>
      <c r="R31" s="10"/>
      <c r="S31" s="29" t="s">
        <v>156</v>
      </c>
      <c r="T31" s="9" t="s">
        <v>307</v>
      </c>
      <c r="U31" s="18">
        <f t="shared" ref="U31:Z31" si="14">U9</f>
        <v>0</v>
      </c>
      <c r="V31" s="18">
        <f t="shared" si="14"/>
        <v>-4.0749269963857859E-4</v>
      </c>
      <c r="W31" s="18">
        <f t="shared" si="14"/>
        <v>-4.457342176568635E-2</v>
      </c>
      <c r="X31" s="18">
        <f t="shared" si="14"/>
        <v>5.0862778031812717E-4</v>
      </c>
      <c r="Y31" s="18">
        <f t="shared" si="14"/>
        <v>6.2933583894177358E-2</v>
      </c>
      <c r="Z31" s="18">
        <f t="shared" si="14"/>
        <v>8.3604441209815805E-2</v>
      </c>
      <c r="AA31" s="23"/>
      <c r="AB31" s="33" t="s">
        <v>180</v>
      </c>
      <c r="AC31" s="26"/>
      <c r="AD31" s="44">
        <f t="shared" si="7"/>
        <v>0</v>
      </c>
      <c r="AE31" s="44">
        <f t="shared" si="7"/>
        <v>0.47700599999961923</v>
      </c>
      <c r="AF31" s="44">
        <f t="shared" si="7"/>
        <v>-47.824842999999873</v>
      </c>
      <c r="AG31" s="44">
        <f t="shared" si="7"/>
        <v>-105.44516700000031</v>
      </c>
      <c r="AH31" s="44">
        <f t="shared" si="7"/>
        <v>-75.673664999999801</v>
      </c>
      <c r="AI31" s="44">
        <f t="shared" si="7"/>
        <v>-33.190370000000257</v>
      </c>
      <c r="AJ31" s="10"/>
      <c r="AK31" s="33" t="s">
        <v>180</v>
      </c>
      <c r="AL31" s="26"/>
      <c r="AM31" s="40">
        <f t="shared" si="8"/>
        <v>0</v>
      </c>
      <c r="AN31" s="40">
        <f t="shared" si="8"/>
        <v>3.096005893266085E-4</v>
      </c>
      <c r="AO31" s="40">
        <f t="shared" si="8"/>
        <v>-2.2601118888003202E-2</v>
      </c>
      <c r="AP31" s="40">
        <f t="shared" si="8"/>
        <v>-3.2569106527953418E-2</v>
      </c>
      <c r="AQ31" s="40">
        <f t="shared" si="8"/>
        <v>-1.1067105553762668E-2</v>
      </c>
      <c r="AR31" s="40">
        <f t="shared" si="8"/>
        <v>7.5619653740188753E-3</v>
      </c>
      <c r="AS31" s="10"/>
      <c r="AT31" s="33" t="s">
        <v>180</v>
      </c>
      <c r="AU31" s="26"/>
      <c r="AV31" s="40">
        <f t="shared" si="9"/>
        <v>0</v>
      </c>
      <c r="AW31" s="40">
        <f t="shared" si="9"/>
        <v>3.3683041832510696E-4</v>
      </c>
      <c r="AX31" s="40">
        <f t="shared" si="9"/>
        <v>-1.6426002716282029E-2</v>
      </c>
      <c r="AY31" s="40">
        <f t="shared" si="9"/>
        <v>-2.3162968031092857E-2</v>
      </c>
      <c r="AZ31" s="40">
        <f t="shared" si="9"/>
        <v>-1.7664459356304008E-2</v>
      </c>
      <c r="BA31" s="40">
        <f t="shared" si="9"/>
        <v>-1.248428917268396E-2</v>
      </c>
      <c r="BB31" s="10"/>
      <c r="BC31" s="33" t="s">
        <v>180</v>
      </c>
      <c r="BD31" s="26"/>
      <c r="BE31" s="40">
        <f t="shared" si="10"/>
        <v>0</v>
      </c>
      <c r="BF31" s="40">
        <f t="shared" si="10"/>
        <v>-6.9775727713417002E-4</v>
      </c>
      <c r="BG31" s="40">
        <f t="shared" si="10"/>
        <v>-3.0657129172071529E-2</v>
      </c>
      <c r="BH31" s="40">
        <f t="shared" si="10"/>
        <v>-4.4740055757172215E-2</v>
      </c>
      <c r="BI31" s="40">
        <f t="shared" si="10"/>
        <v>-3.3819111567176097E-2</v>
      </c>
      <c r="BJ31" s="40">
        <f t="shared" si="10"/>
        <v>-2.0024328665782187E-2</v>
      </c>
    </row>
    <row r="32" spans="1:62">
      <c r="A32" s="30" t="s">
        <v>143</v>
      </c>
      <c r="B32" s="9"/>
      <c r="C32" s="35"/>
      <c r="D32" s="35"/>
      <c r="E32" s="35"/>
      <c r="F32" s="35"/>
      <c r="G32" s="35"/>
      <c r="H32" s="35"/>
      <c r="I32" s="9"/>
      <c r="J32" s="31" t="s">
        <v>260</v>
      </c>
      <c r="K32" s="9"/>
      <c r="L32" s="18">
        <f t="shared" si="0"/>
        <v>0</v>
      </c>
      <c r="M32" s="18">
        <f t="shared" si="0"/>
        <v>-0.10086905345069075</v>
      </c>
      <c r="N32" s="18">
        <f t="shared" si="0"/>
        <v>-0.25517232061777406</v>
      </c>
      <c r="O32" s="18">
        <f t="shared" si="0"/>
        <v>-0.21307362432944643</v>
      </c>
      <c r="P32" s="18">
        <f t="shared" si="0"/>
        <v>-0.12740708046830973</v>
      </c>
      <c r="Q32" s="18">
        <f t="shared" si="0"/>
        <v>-3.5847260718296803E-2</v>
      </c>
      <c r="R32" s="10"/>
      <c r="S32" s="29" t="s">
        <v>157</v>
      </c>
      <c r="T32" s="9" t="s">
        <v>316</v>
      </c>
      <c r="U32" s="18">
        <f t="shared" ref="U32:Z32" si="15">U10</f>
        <v>0</v>
      </c>
      <c r="V32" s="18">
        <f t="shared" si="15"/>
        <v>-0.25856323459513342</v>
      </c>
      <c r="W32" s="18">
        <f t="shared" si="15"/>
        <v>-0.58729090879885071</v>
      </c>
      <c r="X32" s="18">
        <f t="shared" si="15"/>
        <v>-0.69695780925428519</v>
      </c>
      <c r="Y32" s="18">
        <f t="shared" si="15"/>
        <v>-0.57260850978789168</v>
      </c>
      <c r="Z32" s="18">
        <f t="shared" si="15"/>
        <v>-0.28581930097475372</v>
      </c>
      <c r="AA32" s="23"/>
      <c r="AB32" s="31"/>
      <c r="AC32" s="9"/>
      <c r="AD32" s="23"/>
      <c r="AE32" s="23"/>
      <c r="AF32" s="23"/>
      <c r="AG32" s="23"/>
      <c r="AH32" s="23"/>
      <c r="AI32" s="23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">
      <c r="A33" s="30" t="s">
        <v>185</v>
      </c>
      <c r="B33" t="s">
        <v>114</v>
      </c>
      <c r="C33" s="18">
        <f>'Tab-reporting_shock'!C33/'Tab-reporting_baseline'!C33-1</f>
        <v>0</v>
      </c>
      <c r="D33" s="18">
        <f>'Tab-reporting_shock'!D33/'Tab-reporting_baseline'!D33-1</f>
        <v>1.1051483275870133E-4</v>
      </c>
      <c r="E33" s="18">
        <f>'Tab-reporting_shock'!E33/'Tab-reporting_baseline'!E33-1</f>
        <v>5.5437534138658151E-4</v>
      </c>
      <c r="F33" s="18">
        <f>'Tab-reporting_shock'!F33/'Tab-reporting_baseline'!F33-1</f>
        <v>-1.723624704980109E-4</v>
      </c>
      <c r="G33" s="18">
        <f>'Tab-reporting_shock'!G33/'Tab-reporting_baseline'!G33-1</f>
        <v>-1.0891998847039064E-3</v>
      </c>
      <c r="H33" s="18">
        <f>'Tab-reporting_shock'!H33/'Tab-reporting_baseline'!H33-1</f>
        <v>-1.3737701077107811E-3</v>
      </c>
      <c r="I33" s="10"/>
      <c r="J33" s="21" t="s">
        <v>181</v>
      </c>
      <c r="K33" s="26"/>
      <c r="L33" s="40">
        <f t="shared" si="0"/>
        <v>0</v>
      </c>
      <c r="M33" s="40">
        <f t="shared" si="0"/>
        <v>-3.7734648372005908E-2</v>
      </c>
      <c r="N33" s="40">
        <f t="shared" si="0"/>
        <v>-0.18690279493771178</v>
      </c>
      <c r="O33" s="40">
        <f t="shared" si="0"/>
        <v>-0.22824959581683935</v>
      </c>
      <c r="P33" s="40">
        <f t="shared" si="0"/>
        <v>-0.18895413812696171</v>
      </c>
      <c r="Q33" s="40">
        <f t="shared" si="0"/>
        <v>-0.10561349525410513</v>
      </c>
      <c r="R33" s="10"/>
      <c r="S33" s="52" t="s">
        <v>158</v>
      </c>
      <c r="T33" s="26" t="s">
        <v>317</v>
      </c>
      <c r="U33" s="56">
        <f t="shared" ref="U33:Z33" si="16">U11</f>
        <v>0</v>
      </c>
      <c r="V33" s="56">
        <f t="shared" si="16"/>
        <v>-8.1698396285395658E-3</v>
      </c>
      <c r="W33" s="56">
        <f t="shared" si="16"/>
        <v>-4.2279677421780848E-2</v>
      </c>
      <c r="X33" s="56">
        <f t="shared" si="16"/>
        <v>-1.672864404522334E-2</v>
      </c>
      <c r="Y33" s="56">
        <f t="shared" si="16"/>
        <v>-1.6437457270794043E-2</v>
      </c>
      <c r="Z33" s="56">
        <f t="shared" si="16"/>
        <v>-1.5003906210926288E-2</v>
      </c>
      <c r="AA33" s="23"/>
      <c r="AB33" s="16"/>
      <c r="AC33" s="9"/>
      <c r="AD33" s="23"/>
      <c r="AE33" s="23"/>
      <c r="AF33" s="23"/>
      <c r="AG33" s="23"/>
      <c r="AH33" s="23"/>
      <c r="AI33" s="23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">
      <c r="A34" s="30" t="s">
        <v>140</v>
      </c>
      <c r="B34" s="9"/>
      <c r="C34" s="35"/>
      <c r="D34" s="35"/>
      <c r="E34" s="35"/>
      <c r="F34" s="35"/>
      <c r="G34" s="35"/>
      <c r="H34" s="35"/>
      <c r="I34" s="10"/>
      <c r="J34" s="31"/>
      <c r="K34" s="9"/>
      <c r="L34" s="23"/>
      <c r="M34" s="23"/>
      <c r="N34" s="23"/>
      <c r="O34" s="23"/>
      <c r="P34" s="23"/>
      <c r="Q34" s="23"/>
      <c r="R34" s="10"/>
      <c r="S34" s="16" t="s">
        <v>181</v>
      </c>
      <c r="T34" s="10"/>
      <c r="U34" s="55">
        <f t="shared" ref="U34:Z34" si="17">U12</f>
        <v>0</v>
      </c>
      <c r="V34" s="55">
        <f t="shared" si="17"/>
        <v>-3.7734648372005908E-2</v>
      </c>
      <c r="W34" s="55">
        <f t="shared" si="17"/>
        <v>-0.18690279493771178</v>
      </c>
      <c r="X34" s="55">
        <f t="shared" si="17"/>
        <v>-0.22824959581683935</v>
      </c>
      <c r="Y34" s="55">
        <f t="shared" si="17"/>
        <v>-0.18895413812696171</v>
      </c>
      <c r="Z34" s="55">
        <f t="shared" si="17"/>
        <v>-0.10561349525410513</v>
      </c>
      <c r="AA34" s="24"/>
      <c r="AB34" s="42"/>
      <c r="AC34" s="42"/>
      <c r="AD34" s="42"/>
      <c r="AE34" s="42"/>
      <c r="AF34" s="42"/>
      <c r="AG34" s="42"/>
      <c r="AH34" s="42"/>
      <c r="AI34" s="42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>
      <c r="A35" s="31" t="s">
        <v>144</v>
      </c>
      <c r="B35" s="9"/>
      <c r="C35" s="35"/>
      <c r="D35" s="35"/>
      <c r="E35" s="35"/>
      <c r="F35" s="35"/>
      <c r="G35" s="35"/>
      <c r="H35" s="35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29" t="s">
        <v>156</v>
      </c>
      <c r="T35" s="10"/>
      <c r="U35" s="18">
        <f t="shared" ref="U35:Z35" si="18">U13</f>
        <v>0</v>
      </c>
      <c r="V35" s="18">
        <f t="shared" si="18"/>
        <v>-3.3689729458410422E-3</v>
      </c>
      <c r="W35" s="18">
        <f t="shared" si="18"/>
        <v>-3.918270699260995E-2</v>
      </c>
      <c r="X35" s="18">
        <f t="shared" si="18"/>
        <v>-2.5238948608223399E-2</v>
      </c>
      <c r="Y35" s="18">
        <f t="shared" si="18"/>
        <v>1.7189620886495227E-2</v>
      </c>
      <c r="Z35" s="18">
        <f t="shared" si="18"/>
        <v>3.5595341524536472E-2</v>
      </c>
      <c r="AA35" s="23"/>
      <c r="AB35" s="42"/>
      <c r="AC35" s="42"/>
      <c r="AD35" s="42"/>
      <c r="AE35" s="42"/>
      <c r="AF35" s="42"/>
      <c r="AG35" s="42"/>
      <c r="AH35" s="42"/>
      <c r="AI35" s="42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>
      <c r="A36" s="31" t="s">
        <v>145</v>
      </c>
      <c r="B36" t="s">
        <v>252</v>
      </c>
      <c r="C36" s="18">
        <f>'Tab-reporting_shock'!C36/'Tab-reporting_baseline'!C36-1</f>
        <v>0</v>
      </c>
      <c r="D36" s="18">
        <f>'Tab-reporting_shock'!D36/'Tab-reporting_baseline'!D36-1</f>
        <v>0</v>
      </c>
      <c r="E36" s="18">
        <f>'Tab-reporting_shock'!E36/'Tab-reporting_baseline'!E36-1</f>
        <v>0</v>
      </c>
      <c r="F36" s="18">
        <f>'Tab-reporting_shock'!F36/'Tab-reporting_baseline'!F36-1</f>
        <v>0</v>
      </c>
      <c r="G36" s="18">
        <f>'Tab-reporting_shock'!G36/'Tab-reporting_baseline'!G36-1</f>
        <v>0</v>
      </c>
      <c r="H36" s="18">
        <f>'Tab-reporting_shock'!H36/'Tab-reporting_baseline'!H36-1</f>
        <v>0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29" t="s">
        <v>157</v>
      </c>
      <c r="T36" s="9"/>
      <c r="U36" s="18">
        <f t="shared" ref="U36:Z36" si="19">U14</f>
        <v>0</v>
      </c>
      <c r="V36" s="18">
        <f t="shared" si="19"/>
        <v>-0.13394977401476171</v>
      </c>
      <c r="W36" s="18">
        <f t="shared" si="19"/>
        <v>-0.40998498834145791</v>
      </c>
      <c r="X36" s="18">
        <f t="shared" si="19"/>
        <v>-0.55566827868526913</v>
      </c>
      <c r="Y36" s="18">
        <f t="shared" si="19"/>
        <v>-0.49258976889217931</v>
      </c>
      <c r="Z36" s="18">
        <f t="shared" si="19"/>
        <v>-0.28629703461106115</v>
      </c>
      <c r="AA36" s="23"/>
      <c r="AB36" s="42"/>
      <c r="AC36" s="42"/>
      <c r="AD36" s="42"/>
      <c r="AE36" s="42"/>
      <c r="AF36" s="42"/>
      <c r="AG36" s="42"/>
      <c r="AH36" s="42"/>
      <c r="AI36" s="42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>
      <c r="A37" s="31" t="s">
        <v>153</v>
      </c>
      <c r="B37" s="9"/>
      <c r="C37" s="18">
        <f>'Tab-reporting_shock'!C37/'Tab-reporting_baseline'!C37-1</f>
        <v>0</v>
      </c>
      <c r="D37" s="18">
        <f>'Tab-reporting_shock'!D37/'Tab-reporting_baseline'!D37-1</f>
        <v>3.6761994559597611E-8</v>
      </c>
      <c r="E37" s="18">
        <f>'Tab-reporting_shock'!E37/'Tab-reporting_baseline'!E37-1</f>
        <v>-1.4607958731538417E-8</v>
      </c>
      <c r="F37" s="18">
        <f>'Tab-reporting_shock'!F37/'Tab-reporting_baseline'!F37-1</f>
        <v>8.8604583670104375E-9</v>
      </c>
      <c r="G37" s="18">
        <f>'Tab-reporting_shock'!G37/'Tab-reporting_baseline'!G37-1</f>
        <v>-7.3345647333411534E-9</v>
      </c>
      <c r="H37" s="18">
        <f>'Tab-reporting_shock'!H37/'Tab-reporting_baseline'!H37-1</f>
        <v>3.642861146069265E-8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2" t="s">
        <v>158</v>
      </c>
      <c r="T37" s="26"/>
      <c r="U37" s="56">
        <f t="shared" ref="U37:Z37" si="20">U15</f>
        <v>0</v>
      </c>
      <c r="V37" s="56">
        <f t="shared" si="20"/>
        <v>6.9480780146302656E-4</v>
      </c>
      <c r="W37" s="56">
        <f t="shared" si="20"/>
        <v>-0.14348102591919076</v>
      </c>
      <c r="X37" s="56">
        <f t="shared" si="20"/>
        <v>-0.17895620258014133</v>
      </c>
      <c r="Y37" s="56">
        <f t="shared" si="20"/>
        <v>-0.14808271859030608</v>
      </c>
      <c r="Z37" s="56">
        <f t="shared" si="20"/>
        <v>-9.4986057884657527E-2</v>
      </c>
      <c r="AA37" s="23"/>
      <c r="AB37" s="42"/>
      <c r="AC37" s="42"/>
      <c r="AD37" s="42"/>
      <c r="AE37" s="42"/>
      <c r="AF37" s="42"/>
      <c r="AG37" s="42"/>
      <c r="AH37" s="42"/>
      <c r="AI37" s="42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>
      <c r="A38" s="21" t="s">
        <v>259</v>
      </c>
      <c r="B38" s="26"/>
      <c r="C38" s="40">
        <f>'Tab-reporting_shock'!C38/'Tab-reporting_baseline'!C38-1</f>
        <v>0</v>
      </c>
      <c r="D38" s="40">
        <f>'Tab-reporting_shock'!D38/'Tab-reporting_baseline'!D38-1</f>
        <v>4.6410589035428274E-5</v>
      </c>
      <c r="E38" s="40">
        <f>'Tab-reporting_shock'!E38/'Tab-reporting_baseline'!E38-1</f>
        <v>2.3117226339963715E-4</v>
      </c>
      <c r="F38" s="40">
        <f>'Tab-reporting_shock'!F38/'Tab-reporting_baseline'!F38-1</f>
        <v>-7.1759994796471993E-5</v>
      </c>
      <c r="G38" s="40">
        <f>'Tab-reporting_shock'!G38/'Tab-reporting_baseline'!G38-1</f>
        <v>-4.5865900232899826E-4</v>
      </c>
      <c r="H38" s="40">
        <f>'Tab-reporting_shock'!H38/'Tab-reporting_baseline'!H38-1</f>
        <v>-5.853400231405903E-4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B38" s="42"/>
      <c r="AC38" s="42"/>
      <c r="AD38" s="42"/>
      <c r="AE38" s="42"/>
      <c r="AF38" s="42"/>
      <c r="AG38" s="42"/>
      <c r="AH38" s="42"/>
      <c r="AI38" s="42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>
      <c r="A39" s="16" t="s">
        <v>288</v>
      </c>
      <c r="B39" s="10"/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B39" s="42"/>
      <c r="AC39" s="42"/>
      <c r="AD39" s="42"/>
      <c r="AE39" s="42"/>
      <c r="AF39" s="42"/>
      <c r="AG39" s="42"/>
      <c r="AH39" s="42"/>
      <c r="AI39" s="42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5.5">
      <c r="A41" s="9"/>
      <c r="B41" s="9"/>
      <c r="C41" s="82" t="s">
        <v>0</v>
      </c>
      <c r="D41" s="83"/>
      <c r="E41" s="83"/>
      <c r="F41" s="83"/>
      <c r="G41" s="83"/>
      <c r="H41" s="8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21">
      <c r="A42" s="27" t="s">
        <v>267</v>
      </c>
      <c r="B42" s="1"/>
      <c r="C42" s="2">
        <v>2015</v>
      </c>
      <c r="D42" s="3">
        <v>2021</v>
      </c>
      <c r="E42" s="3">
        <v>2025</v>
      </c>
      <c r="F42" s="3">
        <v>2030</v>
      </c>
      <c r="G42" s="3">
        <v>2040</v>
      </c>
      <c r="H42" s="4">
        <v>2050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>
      <c r="A43" s="20" t="s">
        <v>265</v>
      </c>
      <c r="B43" s="9" t="s">
        <v>135</v>
      </c>
      <c r="C43" s="18">
        <f>'Tab-reporting_shock'!C43/'Tab-reporting_baseline'!C43-1</f>
        <v>0</v>
      </c>
      <c r="D43" s="18">
        <f>'Tab-reporting_shock'!D43/'Tab-reporting_baseline'!D43-1</f>
        <v>-1.614934533907264E-3</v>
      </c>
      <c r="E43" s="18">
        <f>'Tab-reporting_shock'!E43/'Tab-reporting_baseline'!E43-1</f>
        <v>5.1192939236126556E-3</v>
      </c>
      <c r="F43" s="18">
        <f>'Tab-reporting_shock'!F43/'Tab-reporting_baseline'!F43-1</f>
        <v>-2.8612633622715267E-2</v>
      </c>
      <c r="G43" s="18">
        <f>'Tab-reporting_shock'!G43/'Tab-reporting_baseline'!G43-1</f>
        <v>-0.21991149592876491</v>
      </c>
      <c r="H43" s="18">
        <f>'Tab-reporting_shock'!H43/'Tab-reporting_baseline'!H43-1</f>
        <v>-0.25554250361085384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>
      <c r="A44" s="16" t="s">
        <v>257</v>
      </c>
      <c r="B44" s="9" t="s">
        <v>278</v>
      </c>
      <c r="C44" s="18">
        <f>'Tab-reporting_shock'!C44/'Tab-reporting_baseline'!C44-1</f>
        <v>0</v>
      </c>
      <c r="D44" s="18">
        <f>'Tab-reporting_shock'!D44/'Tab-reporting_baseline'!D44-1</f>
        <v>-3.6771753639108784E-3</v>
      </c>
      <c r="E44" s="18">
        <f>'Tab-reporting_shock'!E44/'Tab-reporting_baseline'!E44-1</f>
        <v>-5.2186184943356251E-2</v>
      </c>
      <c r="F44" s="18">
        <f>'Tab-reporting_shock'!F44/'Tab-reporting_baseline'!F44-1</f>
        <v>-2.461471221167677E-2</v>
      </c>
      <c r="G44" s="18">
        <f>'Tab-reporting_shock'!G44/'Tab-reporting_baseline'!G44-1</f>
        <v>2.7488431449175232E-2</v>
      </c>
      <c r="H44" s="18">
        <f>'Tab-reporting_shock'!H44/'Tab-reporting_baseline'!H44-1</f>
        <v>4.769065130389305E-2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>
      <c r="A45" s="21" t="s">
        <v>284</v>
      </c>
      <c r="B45" s="21"/>
      <c r="C45" s="40">
        <f>'Tab-reporting_shock'!C45/'Tab-reporting_baseline'!C45-1</f>
        <v>0</v>
      </c>
      <c r="D45" s="40">
        <f>'Tab-reporting_shock'!D45/'Tab-reporting_baseline'!D45-1</f>
        <v>-3.322467647048355E-3</v>
      </c>
      <c r="E45" s="40">
        <f>'Tab-reporting_shock'!E45/'Tab-reporting_baseline'!E45-1</f>
        <v>-3.854306575551758E-2</v>
      </c>
      <c r="F45" s="40">
        <f>'Tab-reporting_shock'!F45/'Tab-reporting_baseline'!F45-1</f>
        <v>-2.4980336984516072E-2</v>
      </c>
      <c r="G45" s="40">
        <f>'Tab-reporting_shock'!G45/'Tab-reporting_baseline'!G45-1</f>
        <v>1.7060803029419258E-2</v>
      </c>
      <c r="H45" s="40">
        <f>'Tab-reporting_shock'!H45/'Tab-reporting_baseline'!H45-1</f>
        <v>3.5349277688241365E-2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>
      <c r="A46" s="16" t="s">
        <v>258</v>
      </c>
      <c r="B46" s="10" t="s">
        <v>244</v>
      </c>
      <c r="C46" s="18">
        <f>'Tab-reporting_shock'!C46/'Tab-reporting_baseline'!C46-1</f>
        <v>0</v>
      </c>
      <c r="D46" s="18">
        <f>'Tab-reporting_shock'!D46/'Tab-reporting_baseline'!D46-1</f>
        <v>-5.3977612896785043E-3</v>
      </c>
      <c r="E46" s="18">
        <f>'Tab-reporting_shock'!E46/'Tab-reporting_baseline'!E46-1</f>
        <v>-3.6531864807228365E-2</v>
      </c>
      <c r="F46" s="18">
        <f>'Tab-reporting_shock'!F46/'Tab-reporting_baseline'!F46-1</f>
        <v>-4.8858126533558255E-2</v>
      </c>
      <c r="G46" s="18">
        <f>'Tab-reporting_shock'!G46/'Tab-reporting_baseline'!G46-1</f>
        <v>-2.7935891505377008E-2</v>
      </c>
      <c r="H46" s="18">
        <f>'Tab-reporting_shock'!H46/'Tab-reporting_baseline'!H46-1</f>
        <v>-7.840371694770143E-3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>
      <c r="A47" s="30" t="s">
        <v>141</v>
      </c>
      <c r="B47" s="10" t="s">
        <v>115</v>
      </c>
      <c r="C47" s="18">
        <f>'Tab-reporting_shock'!C47/'Tab-reporting_baseline'!C47-1</f>
        <v>0</v>
      </c>
      <c r="D47" s="18">
        <f>'Tab-reporting_shock'!D47/'Tab-reporting_baseline'!D47-1</f>
        <v>-1.0126906378763789E-2</v>
      </c>
      <c r="E47" s="18">
        <f>'Tab-reporting_shock'!E47/'Tab-reporting_baseline'!E47-1</f>
        <v>-5.3872702069605261E-2</v>
      </c>
      <c r="F47" s="18">
        <f>'Tab-reporting_shock'!F47/'Tab-reporting_baseline'!F47-1</f>
        <v>-7.3923348058464233E-2</v>
      </c>
      <c r="G47" s="18">
        <f>'Tab-reporting_shock'!G47/'Tab-reporting_baseline'!G47-1</f>
        <v>-5.4309310524420784E-2</v>
      </c>
      <c r="H47" s="18">
        <f>'Tab-reporting_shock'!H47/'Tab-reporting_baseline'!H47-1</f>
        <v>-2.8076180605387968E-2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>
      <c r="A48" s="30" t="s">
        <v>142</v>
      </c>
      <c r="B48" s="10" t="s">
        <v>116</v>
      </c>
      <c r="C48" s="18">
        <f>'Tab-reporting_shock'!C48/'Tab-reporting_baseline'!C48-1</f>
        <v>0</v>
      </c>
      <c r="D48" s="18">
        <f>'Tab-reporting_shock'!D48/'Tab-reporting_baseline'!D48-1</f>
        <v>-3.3290186079903972E-4</v>
      </c>
      <c r="E48" s="18">
        <f>'Tab-reporting_shock'!E48/'Tab-reporting_baseline'!E48-1</f>
        <v>-1.6620863860537072E-2</v>
      </c>
      <c r="F48" s="18">
        <f>'Tab-reporting_shock'!F48/'Tab-reporting_baseline'!F48-1</f>
        <v>-1.7628884351934992E-2</v>
      </c>
      <c r="G48" s="18">
        <f>'Tab-reporting_shock'!G48/'Tab-reporting_baseline'!G48-1</f>
        <v>2.9372799226754509E-3</v>
      </c>
      <c r="H48" s="18">
        <f>'Tab-reporting_shock'!H48/'Tab-reporting_baseline'!H48-1</f>
        <v>1.3542197168491921E-2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>
      <c r="A49" s="30" t="s">
        <v>143</v>
      </c>
      <c r="B49" s="10" t="s">
        <v>117</v>
      </c>
      <c r="C49" s="18">
        <f>'Tab-reporting_shock'!C49/'Tab-reporting_baseline'!C49-1</f>
        <v>0</v>
      </c>
      <c r="D49" s="18">
        <f>'Tab-reporting_shock'!D49/'Tab-reporting_baseline'!D49-1</f>
        <v>-4.0134571955725562E-3</v>
      </c>
      <c r="E49" s="18">
        <f>'Tab-reporting_shock'!E49/'Tab-reporting_baseline'!E49-1</f>
        <v>-1.1651354332427366E-2</v>
      </c>
      <c r="F49" s="18">
        <f>'Tab-reporting_shock'!F49/'Tab-reporting_baseline'!F49-1</f>
        <v>-1.1032716876940629E-2</v>
      </c>
      <c r="G49" s="18">
        <f>'Tab-reporting_shock'!G49/'Tab-reporting_baseline'!G49-1</f>
        <v>1.007171632673165E-2</v>
      </c>
      <c r="H49" s="18">
        <f>'Tab-reporting_shock'!H49/'Tab-reporting_baseline'!H49-1</f>
        <v>1.6204821329971475E-2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>
      <c r="A50" s="30" t="s">
        <v>185</v>
      </c>
      <c r="B50" s="10" t="s">
        <v>118</v>
      </c>
      <c r="C50" s="18">
        <f>'Tab-reporting_shock'!C50/'Tab-reporting_baseline'!C50-1</f>
        <v>0</v>
      </c>
      <c r="D50" s="18">
        <f>'Tab-reporting_shock'!D50/'Tab-reporting_baseline'!D50-1</f>
        <v>3.6261217836364157E-3</v>
      </c>
      <c r="E50" s="18">
        <f>'Tab-reporting_shock'!E50/'Tab-reporting_baseline'!E50-1</f>
        <v>-6.7269242133747298E-2</v>
      </c>
      <c r="F50" s="18">
        <f>'Tab-reporting_shock'!F50/'Tab-reporting_baseline'!F50-1</f>
        <v>-0.10495994116633423</v>
      </c>
      <c r="G50" s="18">
        <f>'Tab-reporting_shock'!G50/'Tab-reporting_baseline'!G50-1</f>
        <v>-9.6724786839066712E-2</v>
      </c>
      <c r="H50" s="18">
        <f>'Tab-reporting_shock'!H50/'Tab-reporting_baseline'!H50-1</f>
        <v>-4.9410386705282638E-2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>
      <c r="A51" s="30" t="s">
        <v>140</v>
      </c>
      <c r="B51" s="10" t="s">
        <v>119</v>
      </c>
      <c r="C51" s="18">
        <f>'Tab-reporting_shock'!C51/'Tab-reporting_baseline'!C51-1</f>
        <v>0</v>
      </c>
      <c r="D51" s="18">
        <f>'Tab-reporting_shock'!D51/'Tab-reporting_baseline'!D51-1</f>
        <v>-1.4939643806056724E-3</v>
      </c>
      <c r="E51" s="18">
        <f>'Tab-reporting_shock'!E51/'Tab-reporting_baseline'!E51-1</f>
        <v>-0.16365295996254814</v>
      </c>
      <c r="F51" s="18">
        <f>'Tab-reporting_shock'!F51/'Tab-reporting_baseline'!F51-1</f>
        <v>-0.2385630776641664</v>
      </c>
      <c r="G51" s="18">
        <f>'Tab-reporting_shock'!G51/'Tab-reporting_baseline'!G51-1</f>
        <v>-0.17276140805094531</v>
      </c>
      <c r="H51" s="18">
        <f>'Tab-reporting_shock'!H51/'Tab-reporting_baseline'!H51-1</f>
        <v>-6.9927492000567026E-2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>
      <c r="A52" s="31" t="s">
        <v>144</v>
      </c>
      <c r="B52" s="9" t="s">
        <v>248</v>
      </c>
      <c r="C52" s="18">
        <f>'Tab-reporting_shock'!C52/'Tab-reporting_baseline'!C52-1</f>
        <v>0</v>
      </c>
      <c r="D52" s="18">
        <f>'Tab-reporting_shock'!D52/'Tab-reporting_baseline'!D52-1</f>
        <v>-4.0749315697297117E-4</v>
      </c>
      <c r="E52" s="18">
        <f>'Tab-reporting_shock'!E52/'Tab-reporting_baseline'!E52-1</f>
        <v>-4.4573421455369355E-2</v>
      </c>
      <c r="F52" s="18">
        <f>'Tab-reporting_shock'!F52/'Tab-reporting_baseline'!F52-1</f>
        <v>5.0862735288337291E-4</v>
      </c>
      <c r="G52" s="18">
        <f>'Tab-reporting_shock'!G52/'Tab-reporting_baseline'!G52-1</f>
        <v>6.2933583746595856E-2</v>
      </c>
      <c r="H52" s="18">
        <f>'Tab-reporting_shock'!H52/'Tab-reporting_baseline'!H52-1</f>
        <v>8.3604441421324172E-2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>
      <c r="A53" s="31" t="s">
        <v>145</v>
      </c>
      <c r="B53" s="10" t="s">
        <v>253</v>
      </c>
      <c r="C53" s="18">
        <f>'Tab-reporting_shock'!C53/'Tab-reporting_baseline'!C53-1</f>
        <v>0</v>
      </c>
      <c r="D53" s="18">
        <f>'Tab-reporting_shock'!D53/'Tab-reporting_baseline'!D53-1</f>
        <v>0</v>
      </c>
      <c r="E53" s="18">
        <f>'Tab-reporting_shock'!E53/'Tab-reporting_baseline'!E53-1</f>
        <v>0</v>
      </c>
      <c r="F53" s="18">
        <f>'Tab-reporting_shock'!F53/'Tab-reporting_baseline'!F53-1</f>
        <v>0</v>
      </c>
      <c r="G53" s="18">
        <f>'Tab-reporting_shock'!G53/'Tab-reporting_baseline'!G53-1</f>
        <v>0</v>
      </c>
      <c r="H53" s="18">
        <f>'Tab-reporting_shock'!H53/'Tab-reporting_baseline'!H53-1</f>
        <v>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>
      <c r="A54" s="31" t="s">
        <v>153</v>
      </c>
      <c r="B54" s="9"/>
      <c r="C54" s="35"/>
      <c r="D54" s="35"/>
      <c r="E54" s="35"/>
      <c r="F54" s="35"/>
      <c r="G54" s="35"/>
      <c r="H54" s="35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>
      <c r="A55" s="21" t="s">
        <v>259</v>
      </c>
      <c r="B55" s="26"/>
      <c r="C55" s="40">
        <f>'Tab-reporting_shock'!C55/'Tab-reporting_baseline'!C55-1</f>
        <v>0</v>
      </c>
      <c r="D55" s="40">
        <f>'Tab-reporting_shock'!D55/'Tab-reporting_baseline'!D55-1</f>
        <v>-3.3224677214070963E-3</v>
      </c>
      <c r="E55" s="40">
        <f>'Tab-reporting_shock'!E55/'Tab-reporting_baseline'!E55-1</f>
        <v>-3.8543065585805669E-2</v>
      </c>
      <c r="F55" s="40">
        <f>'Tab-reporting_shock'!F55/'Tab-reporting_baseline'!F55-1</f>
        <v>-2.4980337095339755E-2</v>
      </c>
      <c r="G55" s="40">
        <f>'Tab-reporting_shock'!G55/'Tab-reporting_baseline'!G55-1</f>
        <v>1.7060802842687517E-2</v>
      </c>
      <c r="H55" s="40">
        <f>'Tab-reporting_shock'!H55/'Tab-reporting_baseline'!H55-1</f>
        <v>3.5349277782980471E-2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>
      <c r="A56" s="16" t="s">
        <v>288</v>
      </c>
      <c r="B56" s="10"/>
      <c r="C56" s="40">
        <f>'Tab-reporting_shock'!C56/'Tab-reporting_baseline'!C56-1</f>
        <v>0</v>
      </c>
      <c r="D56" s="40">
        <f>'Tab-reporting_shock'!D56/'Tab-reporting_baseline'!D56-1</f>
        <v>-3.4369650717506195E-3</v>
      </c>
      <c r="E56" s="40">
        <f>'Tab-reporting_shock'!E56/'Tab-reporting_baseline'!E56-1</f>
        <v>-3.7217325631137332E-2</v>
      </c>
      <c r="F56" s="40">
        <f>'Tab-reporting_shock'!F56/'Tab-reporting_baseline'!F56-1</f>
        <v>-2.2198359555680169E-2</v>
      </c>
      <c r="G56" s="40">
        <f>'Tab-reporting_shock'!G56/'Tab-reporting_baseline'!G56-1</f>
        <v>2.043726935955803E-2</v>
      </c>
      <c r="H56" s="40">
        <f>'Tab-reporting_shock'!H56/'Tab-reporting_baseline'!H56-1</f>
        <v>3.7863260540360821E-2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5.5">
      <c r="A58" s="9"/>
      <c r="B58" s="9"/>
      <c r="C58" s="82" t="s">
        <v>0</v>
      </c>
      <c r="D58" s="83"/>
      <c r="E58" s="83"/>
      <c r="F58" s="83"/>
      <c r="G58" s="83"/>
      <c r="H58" s="8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42">
      <c r="A59" s="27" t="s">
        <v>269</v>
      </c>
      <c r="B59" s="1"/>
      <c r="C59" s="2">
        <v>2015</v>
      </c>
      <c r="D59" s="3">
        <v>2021</v>
      </c>
      <c r="E59" s="3">
        <v>2025</v>
      </c>
      <c r="F59" s="3">
        <v>2030</v>
      </c>
      <c r="G59" s="3">
        <v>2040</v>
      </c>
      <c r="H59" s="4">
        <v>2050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>
      <c r="A60" s="20" t="s">
        <v>265</v>
      </c>
      <c r="B60" s="9" t="s">
        <v>136</v>
      </c>
      <c r="C60" s="18">
        <f>'Tab-reporting_shock'!C60/'Tab-reporting_baseline'!C60-1</f>
        <v>0</v>
      </c>
      <c r="D60" s="18">
        <f>'Tab-reporting_shock'!D60/'Tab-reporting_baseline'!D60-1</f>
        <v>-3.8855803049451798E-2</v>
      </c>
      <c r="E60" s="18">
        <f>'Tab-reporting_shock'!E60/'Tab-reporting_baseline'!E60-1</f>
        <v>-2.1257041917103536E-2</v>
      </c>
      <c r="F60" s="18">
        <f>'Tab-reporting_shock'!F60/'Tab-reporting_baseline'!F60-1</f>
        <v>-7.3915258739336798E-2</v>
      </c>
      <c r="G60" s="18">
        <f>'Tab-reporting_shock'!G60/'Tab-reporting_baseline'!G60-1</f>
        <v>-1.7888633323147718E-2</v>
      </c>
      <c r="H60" s="18">
        <f>'Tab-reporting_shock'!H60/'Tab-reporting_baseline'!H60-1</f>
        <v>4.354826595388972E-2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>
      <c r="A61" s="16" t="s">
        <v>257</v>
      </c>
      <c r="B61" s="9" t="s">
        <v>279</v>
      </c>
      <c r="C61" s="18">
        <f>'Tab-reporting_shock'!C61/'Tab-reporting_baseline'!C61-1</f>
        <v>0</v>
      </c>
      <c r="D61" s="18">
        <f>'Tab-reporting_shock'!D61/'Tab-reporting_baseline'!D61-1</f>
        <v>-0.12347035078783575</v>
      </c>
      <c r="E61" s="18">
        <f>'Tab-reporting_shock'!E61/'Tab-reporting_baseline'!E61-1</f>
        <v>-0.40177482229162886</v>
      </c>
      <c r="F61" s="18">
        <f>'Tab-reporting_shock'!F61/'Tab-reporting_baseline'!F61-1</f>
        <v>-0.54833375306183341</v>
      </c>
      <c r="G61" s="18">
        <f>'Tab-reporting_shock'!G61/'Tab-reporting_baseline'!G61-1</f>
        <v>-0.48956446446449331</v>
      </c>
      <c r="H61" s="18">
        <f>'Tab-reporting_shock'!H61/'Tab-reporting_baseline'!H61-1</f>
        <v>-0.28984082074624107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>
      <c r="A62" s="21" t="s">
        <v>284</v>
      </c>
      <c r="B62" s="21"/>
      <c r="C62" s="40">
        <f>'Tab-reporting_shock'!C62/'Tab-reporting_baseline'!C62-1</f>
        <v>0</v>
      </c>
      <c r="D62" s="40">
        <f>'Tab-reporting_shock'!D62/'Tab-reporting_baseline'!D62-1</f>
        <v>-0.10467661672917583</v>
      </c>
      <c r="E62" s="40">
        <f>'Tab-reporting_shock'!E62/'Tab-reporting_baseline'!E62-1</f>
        <v>-0.31883119310406527</v>
      </c>
      <c r="F62" s="40">
        <f>'Tab-reporting_shock'!F62/'Tab-reporting_baseline'!F62-1</f>
        <v>-0.45308641178175435</v>
      </c>
      <c r="G62" s="40">
        <f>'Tab-reporting_shock'!G62/'Tab-reporting_baseline'!G62-1</f>
        <v>-0.42486599821443582</v>
      </c>
      <c r="H62" s="40">
        <f>'Tab-reporting_shock'!H62/'Tab-reporting_baseline'!H62-1</f>
        <v>-0.2477741204985866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>
      <c r="A63" s="16" t="s">
        <v>258</v>
      </c>
      <c r="B63" s="10" t="s">
        <v>245</v>
      </c>
      <c r="C63" s="18">
        <f>'Tab-reporting_shock'!C63/'Tab-reporting_baseline'!C63-1</f>
        <v>0</v>
      </c>
      <c r="D63" s="18">
        <f>'Tab-reporting_shock'!D63/'Tab-reporting_baseline'!D63-1</f>
        <v>-8.3405017742652854E-2</v>
      </c>
      <c r="E63" s="18">
        <f>'Tab-reporting_shock'!E63/'Tab-reporting_baseline'!E63-1</f>
        <v>-0.35756265328272063</v>
      </c>
      <c r="F63" s="18">
        <f>'Tab-reporting_shock'!F63/'Tab-reporting_baseline'!F63-1</f>
        <v>-0.50751745349256838</v>
      </c>
      <c r="G63" s="18">
        <f>'Tab-reporting_shock'!G63/'Tab-reporting_baseline'!G63-1</f>
        <v>-0.46799655476954538</v>
      </c>
      <c r="H63" s="18">
        <f>'Tab-reporting_shock'!H63/'Tab-reporting_baseline'!H63-1</f>
        <v>-0.28645596468390255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>
      <c r="A64" s="30" t="s">
        <v>141</v>
      </c>
      <c r="B64" s="10" t="s">
        <v>120</v>
      </c>
      <c r="C64" s="18">
        <f>'Tab-reporting_shock'!C64/'Tab-reporting_baseline'!C64-1</f>
        <v>0</v>
      </c>
      <c r="D64" s="18">
        <f>'Tab-reporting_shock'!D64/'Tab-reporting_baseline'!D64-1</f>
        <v>-8.8615533821277181E-2</v>
      </c>
      <c r="E64" s="18">
        <f>'Tab-reporting_shock'!E64/'Tab-reporting_baseline'!E64-1</f>
        <v>-0.35641865863127831</v>
      </c>
      <c r="F64" s="18">
        <f>'Tab-reporting_shock'!F64/'Tab-reporting_baseline'!F64-1</f>
        <v>-0.51203971018059291</v>
      </c>
      <c r="G64" s="18">
        <f>'Tab-reporting_shock'!G64/'Tab-reporting_baseline'!G64-1</f>
        <v>-0.47175286754311219</v>
      </c>
      <c r="H64" s="18">
        <f>'Tab-reporting_shock'!H64/'Tab-reporting_baseline'!H64-1</f>
        <v>-0.27944596647448328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>
      <c r="A65" s="30" t="s">
        <v>142</v>
      </c>
      <c r="B65" s="10" t="s">
        <v>121</v>
      </c>
      <c r="C65" s="18">
        <f>'Tab-reporting_shock'!C65/'Tab-reporting_baseline'!C65-1</f>
        <v>0</v>
      </c>
      <c r="D65" s="18">
        <f>'Tab-reporting_shock'!D65/'Tab-reporting_baseline'!D65-1</f>
        <v>-1.9651738884989944E-2</v>
      </c>
      <c r="E65" s="18">
        <f>'Tab-reporting_shock'!E65/'Tab-reporting_baseline'!E65-1</f>
        <v>-0.10731716077769926</v>
      </c>
      <c r="F65" s="18">
        <f>'Tab-reporting_shock'!F65/'Tab-reporting_baseline'!F65-1</f>
        <v>-0.16453581690551489</v>
      </c>
      <c r="G65" s="18">
        <f>'Tab-reporting_shock'!G65/'Tab-reporting_baseline'!G65-1</f>
        <v>-0.11649510336744062</v>
      </c>
      <c r="H65" s="18">
        <f>'Tab-reporting_shock'!H65/'Tab-reporting_baseline'!H65-1</f>
        <v>-6.5187253046091742E-3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>
      <c r="A66" s="30" t="s">
        <v>143</v>
      </c>
      <c r="B66" s="10" t="s">
        <v>122</v>
      </c>
      <c r="C66" s="18">
        <f>'Tab-reporting_shock'!C66/'Tab-reporting_baseline'!C66-1</f>
        <v>0</v>
      </c>
      <c r="D66" s="18">
        <f>'Tab-reporting_shock'!D66/'Tab-reporting_baseline'!D66-1</f>
        <v>-9.7154695863342688E-2</v>
      </c>
      <c r="E66" s="18">
        <f>'Tab-reporting_shock'!E66/'Tab-reporting_baseline'!E66-1</f>
        <v>-0.39406751164530918</v>
      </c>
      <c r="F66" s="18">
        <f>'Tab-reporting_shock'!F66/'Tab-reporting_baseline'!F66-1</f>
        <v>-0.55631961305921052</v>
      </c>
      <c r="G66" s="18">
        <f>'Tab-reporting_shock'!G66/'Tab-reporting_baseline'!G66-1</f>
        <v>-0.51190496026758603</v>
      </c>
      <c r="H66" s="18">
        <f>'Tab-reporting_shock'!H66/'Tab-reporting_baseline'!H66-1</f>
        <v>-0.30642969917187768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>
      <c r="A67" s="30" t="s">
        <v>185</v>
      </c>
      <c r="B67" s="10" t="s">
        <v>123</v>
      </c>
      <c r="C67" s="18">
        <f>'Tab-reporting_shock'!C67/'Tab-reporting_baseline'!C67-1</f>
        <v>0</v>
      </c>
      <c r="D67" s="18">
        <f>'Tab-reporting_shock'!D67/'Tab-reporting_baseline'!D67-1</f>
        <v>-9.2401780210991324E-2</v>
      </c>
      <c r="E67" s="18">
        <f>'Tab-reporting_shock'!E67/'Tab-reporting_baseline'!E67-1</f>
        <v>-0.41467995608342889</v>
      </c>
      <c r="F67" s="18">
        <f>'Tab-reporting_shock'!F67/'Tab-reporting_baseline'!F67-1</f>
        <v>-0.58961071200681814</v>
      </c>
      <c r="G67" s="18">
        <f>'Tab-reporting_shock'!G67/'Tab-reporting_baseline'!G67-1</f>
        <v>-0.59273323162285196</v>
      </c>
      <c r="H67" s="18">
        <f>'Tab-reporting_shock'!H67/'Tab-reporting_baseline'!H67-1</f>
        <v>-0.41950860774097132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>
      <c r="A68" s="30" t="s">
        <v>140</v>
      </c>
      <c r="B68" s="10" t="s">
        <v>124</v>
      </c>
      <c r="C68" s="18">
        <f>'Tab-reporting_shock'!C68/'Tab-reporting_baseline'!C68-1</f>
        <v>0</v>
      </c>
      <c r="D68" s="18">
        <f>'Tab-reporting_shock'!D68/'Tab-reporting_baseline'!D68-1</f>
        <v>-4.9665642497728868E-2</v>
      </c>
      <c r="E68" s="18">
        <f>'Tab-reporting_shock'!E68/'Tab-reporting_baseline'!E68-1</f>
        <v>-0.35918965873857356</v>
      </c>
      <c r="F68" s="18">
        <f>'Tab-reporting_shock'!F68/'Tab-reporting_baseline'!F68-1</f>
        <v>-0.4862955733137222</v>
      </c>
      <c r="G68" s="18">
        <f>'Tab-reporting_shock'!G68/'Tab-reporting_baseline'!G68-1</f>
        <v>-0.45353662191286026</v>
      </c>
      <c r="H68" s="18">
        <f>'Tab-reporting_shock'!H68/'Tab-reporting_baseline'!H68-1</f>
        <v>-0.31382245685140508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>
      <c r="A69" s="31" t="s">
        <v>144</v>
      </c>
      <c r="B69" s="9" t="s">
        <v>249</v>
      </c>
      <c r="C69" s="18">
        <f>'Tab-reporting_shock'!C69/'Tab-reporting_baseline'!C69-1</f>
        <v>0</v>
      </c>
      <c r="D69" s="18">
        <f>'Tab-reporting_shock'!D69/'Tab-reporting_baseline'!D69-1</f>
        <v>-0.25856323475955001</v>
      </c>
      <c r="E69" s="18">
        <f>'Tab-reporting_shock'!E69/'Tab-reporting_baseline'!E69-1</f>
        <v>-0.58729090883038904</v>
      </c>
      <c r="F69" s="18">
        <f>'Tab-reporting_shock'!F69/'Tab-reporting_baseline'!F69-1</f>
        <v>-0.69695780928022599</v>
      </c>
      <c r="G69" s="18">
        <f>'Tab-reporting_shock'!G69/'Tab-reporting_baseline'!G69-1</f>
        <v>-0.57260850970088972</v>
      </c>
      <c r="H69" s="18">
        <f>'Tab-reporting_shock'!H69/'Tab-reporting_baseline'!H69-1</f>
        <v>-0.28581930096947039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>
      <c r="A70" s="31" t="s">
        <v>145</v>
      </c>
      <c r="B70" s="10" t="s">
        <v>254</v>
      </c>
      <c r="C70" s="18">
        <f>'Tab-reporting_shock'!C70/'Tab-reporting_baseline'!C70-1</f>
        <v>0</v>
      </c>
      <c r="D70" s="18">
        <f>'Tab-reporting_shock'!D70/'Tab-reporting_baseline'!D70-1</f>
        <v>0</v>
      </c>
      <c r="E70" s="18">
        <f>'Tab-reporting_shock'!E70/'Tab-reporting_baseline'!E70-1</f>
        <v>0</v>
      </c>
      <c r="F70" s="18">
        <f>'Tab-reporting_shock'!F70/'Tab-reporting_baseline'!F70-1</f>
        <v>0</v>
      </c>
      <c r="G70" s="18">
        <f>'Tab-reporting_shock'!G70/'Tab-reporting_baseline'!G70-1</f>
        <v>0</v>
      </c>
      <c r="H70" s="18">
        <f>'Tab-reporting_shock'!H70/'Tab-reporting_baseline'!H70-1</f>
        <v>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>
      <c r="A71" s="31" t="s">
        <v>153</v>
      </c>
      <c r="B71" s="9"/>
      <c r="C71" s="35"/>
      <c r="D71" s="35"/>
      <c r="E71" s="35"/>
      <c r="F71" s="35"/>
      <c r="G71" s="35"/>
      <c r="H71" s="35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>
      <c r="A72" s="21" t="s">
        <v>259</v>
      </c>
      <c r="B72" s="26"/>
      <c r="C72" s="40">
        <f>'Tab-reporting_shock'!C72/'Tab-reporting_baseline'!C72-1</f>
        <v>-2.050620784288526E-10</v>
      </c>
      <c r="D72" s="40">
        <f>'Tab-reporting_shock'!D72/'Tab-reporting_baseline'!D72-1</f>
        <v>-0.10467661693136576</v>
      </c>
      <c r="E72" s="40">
        <f>'Tab-reporting_shock'!E72/'Tab-reporting_baseline'!E72-1</f>
        <v>-0.31883119304537788</v>
      </c>
      <c r="F72" s="40">
        <f>'Tab-reporting_shock'!F72/'Tab-reporting_baseline'!F72-1</f>
        <v>-0.45308641186000487</v>
      </c>
      <c r="G72" s="40">
        <f>'Tab-reporting_shock'!G72/'Tab-reporting_baseline'!G72-1</f>
        <v>-0.42486599828593241</v>
      </c>
      <c r="H72" s="40">
        <f>'Tab-reporting_shock'!H72/'Tab-reporting_baseline'!H72-1</f>
        <v>-0.24777412060317949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>
      <c r="A73" s="16" t="s">
        <v>288</v>
      </c>
      <c r="B73" s="10"/>
      <c r="C73" s="40">
        <f>'Tab-reporting_shock'!C73/'Tab-reporting_baseline'!C73-1</f>
        <v>0</v>
      </c>
      <c r="D73" s="40">
        <f>'Tab-reporting_shock'!D73/'Tab-reporting_baseline'!D73-1</f>
        <v>-0.14292832732801508</v>
      </c>
      <c r="E73" s="40">
        <f>'Tab-reporting_shock'!E73/'Tab-reporting_baseline'!E73-1</f>
        <v>-0.41822403818626896</v>
      </c>
      <c r="F73" s="40">
        <f>'Tab-reporting_shock'!F73/'Tab-reporting_baseline'!F73-1</f>
        <v>-0.56742854152496447</v>
      </c>
      <c r="G73" s="40">
        <f>'Tab-reporting_shock'!G73/'Tab-reporting_baseline'!G73-1</f>
        <v>-0.49976460894585972</v>
      </c>
      <c r="H73" s="40">
        <f>'Tab-reporting_shock'!H73/'Tab-reporting_baseline'!H73-1</f>
        <v>-0.28065613325445571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5.5">
      <c r="A75" s="9"/>
      <c r="B75" s="9"/>
      <c r="C75" s="82" t="s">
        <v>0</v>
      </c>
      <c r="D75" s="83"/>
      <c r="E75" s="83"/>
      <c r="F75" s="83"/>
      <c r="G75" s="83"/>
      <c r="H75" s="8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21">
      <c r="A76" s="27" t="s">
        <v>270</v>
      </c>
      <c r="B76" s="1"/>
      <c r="C76" s="2">
        <v>2015</v>
      </c>
      <c r="D76" s="3">
        <v>2021</v>
      </c>
      <c r="E76" s="3">
        <v>2025</v>
      </c>
      <c r="F76" s="3">
        <v>2030</v>
      </c>
      <c r="G76" s="3">
        <v>2040</v>
      </c>
      <c r="H76" s="4">
        <v>2050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>
      <c r="A77" s="20" t="s">
        <v>265</v>
      </c>
      <c r="B77" s="9" t="s">
        <v>137</v>
      </c>
      <c r="C77" s="34">
        <f>'Tab-reporting_shock'!C77/'Tab-reporting_baseline'!C77-1</f>
        <v>0</v>
      </c>
      <c r="D77" s="34">
        <f>'Tab-reporting_shock'!D77/'Tab-reporting_baseline'!D77-1</f>
        <v>6.5412475459325492E-4</v>
      </c>
      <c r="E77" s="34">
        <f>'Tab-reporting_shock'!E77/'Tab-reporting_baseline'!E77-1</f>
        <v>-0.16118076231556921</v>
      </c>
      <c r="F77" s="34">
        <f>'Tab-reporting_shock'!F77/'Tab-reporting_baseline'!F77-1</f>
        <v>-0.20784500720076826</v>
      </c>
      <c r="G77" s="34">
        <f>'Tab-reporting_shock'!G77/'Tab-reporting_baseline'!G77-1</f>
        <v>-0.17584760992674497</v>
      </c>
      <c r="H77" s="34">
        <f>'Tab-reporting_shock'!H77/'Tab-reporting_baseline'!H77-1</f>
        <v>-0.11397581373888899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>
      <c r="A78" s="16" t="s">
        <v>257</v>
      </c>
      <c r="B78" s="9" t="s">
        <v>280</v>
      </c>
      <c r="C78" s="34">
        <f>'Tab-reporting_shock'!C78/'Tab-reporting_baseline'!C78-1</f>
        <v>0</v>
      </c>
      <c r="D78" s="34">
        <f>'Tab-reporting_shock'!D78/'Tab-reporting_baseline'!D78-1</f>
        <v>5.6301405894298995E-4</v>
      </c>
      <c r="E78" s="34">
        <f>'Tab-reporting_shock'!E78/'Tab-reporting_baseline'!E78-1</f>
        <v>-0.19921716647561105</v>
      </c>
      <c r="F78" s="34">
        <f>'Tab-reporting_shock'!F78/'Tab-reporting_baseline'!F78-1</f>
        <v>-0.27018965687296992</v>
      </c>
      <c r="G78" s="34">
        <f>'Tab-reporting_shock'!G78/'Tab-reporting_baseline'!G78-1</f>
        <v>-0.23419115951435621</v>
      </c>
      <c r="H78" s="34">
        <f>'Tab-reporting_shock'!H78/'Tab-reporting_baseline'!H78-1</f>
        <v>-0.15543563982875275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>
      <c r="A79" s="21" t="s">
        <v>284</v>
      </c>
      <c r="B79" s="21"/>
      <c r="C79" s="39">
        <f>'Tab-reporting_shock'!C79/'Tab-reporting_baseline'!C79-1</f>
        <v>0</v>
      </c>
      <c r="D79" s="39">
        <f>'Tab-reporting_shock'!D79/'Tab-reporting_baseline'!D79-1</f>
        <v>6.2956536365921245E-4</v>
      </c>
      <c r="E79" s="39">
        <f>'Tab-reporting_shock'!E79/'Tab-reporting_baseline'!E79-1</f>
        <v>-0.17164739532534645</v>
      </c>
      <c r="F79" s="39">
        <f>'Tab-reporting_shock'!F79/'Tab-reporting_baseline'!F79-1</f>
        <v>-0.22496474567469393</v>
      </c>
      <c r="G79" s="39">
        <f>'Tab-reporting_shock'!G79/'Tab-reporting_baseline'!G79-1</f>
        <v>-0.19208024086018882</v>
      </c>
      <c r="H79" s="39">
        <f>'Tab-reporting_shock'!H79/'Tab-reporting_baseline'!H79-1</f>
        <v>-0.12529513783090385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>
      <c r="A80" s="16" t="s">
        <v>258</v>
      </c>
      <c r="B80" s="10" t="s">
        <v>246</v>
      </c>
      <c r="C80" s="34">
        <f>'Tab-reporting_shock'!C80/'Tab-reporting_baseline'!C80-1</f>
        <v>0</v>
      </c>
      <c r="D80" s="34">
        <f>'Tab-reporting_shock'!D80/'Tab-reporting_baseline'!D80-1</f>
        <v>8.4056245377062133E-4</v>
      </c>
      <c r="E80" s="34">
        <f>'Tab-reporting_shock'!E80/'Tab-reporting_baseline'!E80-1</f>
        <v>-0.17416463680313243</v>
      </c>
      <c r="F80" s="34">
        <f>'Tab-reporting_shock'!F80/'Tab-reporting_baseline'!F80-1</f>
        <v>-0.22895826701500144</v>
      </c>
      <c r="G80" s="34">
        <f>'Tab-reporting_shock'!G80/'Tab-reporting_baseline'!G80-1</f>
        <v>-0.19562185338770277</v>
      </c>
      <c r="H80" s="34">
        <f>'Tab-reporting_shock'!H80/'Tab-reporting_baseline'!H80-1</f>
        <v>-0.12780274928951196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>
      <c r="A81" s="30" t="s">
        <v>141</v>
      </c>
      <c r="B81" s="10" t="s">
        <v>125</v>
      </c>
      <c r="C81" s="34">
        <f>'Tab-reporting_shock'!C81/'Tab-reporting_baseline'!C81-1</f>
        <v>0</v>
      </c>
      <c r="D81" s="34">
        <f>'Tab-reporting_shock'!D81/'Tab-reporting_baseline'!D81-1</f>
        <v>7.3868089805182446E-3</v>
      </c>
      <c r="E81" s="34">
        <f>'Tab-reporting_shock'!E81/'Tab-reporting_baseline'!E81-1</f>
        <v>1.949865415980212E-2</v>
      </c>
      <c r="F81" s="34">
        <f>'Tab-reporting_shock'!F81/'Tab-reporting_baseline'!F81-1</f>
        <v>6.4297774277516595E-2</v>
      </c>
      <c r="G81" s="34">
        <f>'Tab-reporting_shock'!G81/'Tab-reporting_baseline'!G81-1</f>
        <v>6.5670212474143286E-2</v>
      </c>
      <c r="H81" s="34">
        <f>'Tab-reporting_shock'!H81/'Tab-reporting_baseline'!H81-1</f>
        <v>4.6851676402913212E-2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>
      <c r="A82" s="30" t="s">
        <v>142</v>
      </c>
      <c r="B82" s="10" t="s">
        <v>126</v>
      </c>
      <c r="C82" s="34">
        <f>'Tab-reporting_shock'!C82/'Tab-reporting_baseline'!C82-1</f>
        <v>0</v>
      </c>
      <c r="D82" s="34">
        <f>'Tab-reporting_shock'!D82/'Tab-reporting_baseline'!D82-1</f>
        <v>-1.0931370976705712E-2</v>
      </c>
      <c r="E82" s="34">
        <f>'Tab-reporting_shock'!E82/'Tab-reporting_baseline'!E82-1</f>
        <v>-0.1226911523051073</v>
      </c>
      <c r="F82" s="34">
        <f>'Tab-reporting_shock'!F82/'Tab-reporting_baseline'!F82-1</f>
        <v>-0.15433881257547988</v>
      </c>
      <c r="G82" s="34">
        <f>'Tab-reporting_shock'!G82/'Tab-reporting_baseline'!G82-1</f>
        <v>-0.14673987548998058</v>
      </c>
      <c r="H82" s="34">
        <f>'Tab-reporting_shock'!H82/'Tab-reporting_baseline'!H82-1</f>
        <v>-0.11835303210965475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>
      <c r="A83" s="30" t="s">
        <v>143</v>
      </c>
      <c r="B83" s="10" t="s">
        <v>127</v>
      </c>
      <c r="C83" s="34">
        <f>'Tab-reporting_shock'!C83/'Tab-reporting_baseline'!C83-1</f>
        <v>0</v>
      </c>
      <c r="D83" s="34">
        <f>'Tab-reporting_shock'!D83/'Tab-reporting_baseline'!D83-1</f>
        <v>-8.096419334452043E-3</v>
      </c>
      <c r="E83" s="34">
        <f>'Tab-reporting_shock'!E83/'Tab-reporting_baseline'!E83-1</f>
        <v>-8.5719223930420752E-2</v>
      </c>
      <c r="F83" s="34">
        <f>'Tab-reporting_shock'!F83/'Tab-reporting_baseline'!F83-1</f>
        <v>-0.10011360275171111</v>
      </c>
      <c r="G83" s="34">
        <f>'Tab-reporting_shock'!G83/'Tab-reporting_baseline'!G83-1</f>
        <v>-8.8664432647977076E-2</v>
      </c>
      <c r="H83" s="34">
        <f>'Tab-reporting_shock'!H83/'Tab-reporting_baseline'!H83-1</f>
        <v>-7.058231913835411E-2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>
      <c r="A84" s="30" t="s">
        <v>185</v>
      </c>
      <c r="B84" s="10" t="s">
        <v>128</v>
      </c>
      <c r="C84" s="34">
        <f>'Tab-reporting_shock'!C84/'Tab-reporting_baseline'!C84-1</f>
        <v>0</v>
      </c>
      <c r="D84" s="34">
        <f>'Tab-reporting_shock'!D84/'Tab-reporting_baseline'!D84-1</f>
        <v>5.6126290478286656E-4</v>
      </c>
      <c r="E84" s="34">
        <f>'Tab-reporting_shock'!E84/'Tab-reporting_baseline'!E84-1</f>
        <v>-0.1992063878715894</v>
      </c>
      <c r="F84" s="34">
        <f>'Tab-reporting_shock'!F84/'Tab-reporting_baseline'!F84-1</f>
        <v>-0.27017833395759538</v>
      </c>
      <c r="G84" s="34">
        <f>'Tab-reporting_shock'!G84/'Tab-reporting_baseline'!G84-1</f>
        <v>-0.23418717220618479</v>
      </c>
      <c r="H84" s="34">
        <f>'Tab-reporting_shock'!H84/'Tab-reporting_baseline'!H84-1</f>
        <v>-0.15543594707823682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>
      <c r="A85" s="30" t="s">
        <v>140</v>
      </c>
      <c r="B85" s="10" t="s">
        <v>129</v>
      </c>
      <c r="C85" s="34">
        <f>'Tab-reporting_shock'!C85/'Tab-reporting_baseline'!C85-1</f>
        <v>0</v>
      </c>
      <c r="D85" s="34">
        <f>'Tab-reporting_shock'!D85/'Tab-reporting_baseline'!D85-1</f>
        <v>1.857692042017689E-5</v>
      </c>
      <c r="E85" s="34">
        <f>'Tab-reporting_shock'!E85/'Tab-reporting_baseline'!E85-1</f>
        <v>-0.18343977491603636</v>
      </c>
      <c r="F85" s="34">
        <f>'Tab-reporting_shock'!F85/'Tab-reporting_baseline'!F85-1</f>
        <v>-0.23603944131544319</v>
      </c>
      <c r="G85" s="34">
        <f>'Tab-reporting_shock'!G85/'Tab-reporting_baseline'!G85-1</f>
        <v>-0.20187190468302751</v>
      </c>
      <c r="H85" s="34">
        <f>'Tab-reporting_shock'!H85/'Tab-reporting_baseline'!H85-1</f>
        <v>-0.13438258885202825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>
      <c r="A86" s="31" t="s">
        <v>144</v>
      </c>
      <c r="B86" s="9" t="s">
        <v>250</v>
      </c>
      <c r="C86" s="34">
        <f>'Tab-reporting_shock'!C86/'Tab-reporting_baseline'!C86-1</f>
        <v>0</v>
      </c>
      <c r="D86" s="34">
        <f>'Tab-reporting_shock'!D86/'Tab-reporting_baseline'!D86-1</f>
        <v>-8.1698397600156181E-3</v>
      </c>
      <c r="E86" s="34">
        <f>'Tab-reporting_shock'!E86/'Tab-reporting_baseline'!E86-1</f>
        <v>-4.227967753770745E-2</v>
      </c>
      <c r="F86" s="34">
        <f>'Tab-reporting_shock'!F86/'Tab-reporting_baseline'!F86-1</f>
        <v>-1.6728644015794658E-2</v>
      </c>
      <c r="G86" s="34">
        <f>'Tab-reporting_shock'!G86/'Tab-reporting_baseline'!G86-1</f>
        <v>-1.6437457211423201E-2</v>
      </c>
      <c r="H86" s="34">
        <f>'Tab-reporting_shock'!H86/'Tab-reporting_baseline'!H86-1</f>
        <v>-1.5003906003336454E-2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>
      <c r="A87" s="31" t="s">
        <v>145</v>
      </c>
      <c r="B87" s="10" t="s">
        <v>281</v>
      </c>
      <c r="C87" s="47"/>
      <c r="D87" s="47"/>
      <c r="E87" s="47"/>
      <c r="F87" s="47"/>
      <c r="G87" s="47"/>
      <c r="H87" s="47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>
      <c r="A88" s="31" t="s">
        <v>153</v>
      </c>
      <c r="B88" s="9"/>
      <c r="C88" s="47"/>
      <c r="D88" s="47"/>
      <c r="E88" s="47"/>
      <c r="F88" s="47"/>
      <c r="G88" s="47"/>
      <c r="H88" s="4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>
      <c r="A89" s="21" t="s">
        <v>259</v>
      </c>
      <c r="B89" s="26"/>
      <c r="C89" s="39">
        <f>'Tab-reporting_shock'!C89/'Tab-reporting_baseline'!C89-1</f>
        <v>0</v>
      </c>
      <c r="D89" s="39">
        <f>'Tab-reporting_shock'!D89/'Tab-reporting_baseline'!D89-1</f>
        <v>6.2956511642231483E-4</v>
      </c>
      <c r="E89" s="39">
        <f>'Tab-reporting_shock'!E89/'Tab-reporting_baseline'!E89-1</f>
        <v>-0.17164739531268502</v>
      </c>
      <c r="F89" s="39">
        <f>'Tab-reporting_shock'!F89/'Tab-reporting_baseline'!F89-1</f>
        <v>-0.22496474549548828</v>
      </c>
      <c r="G89" s="39">
        <f>'Tab-reporting_shock'!G89/'Tab-reporting_baseline'!G89-1</f>
        <v>-0.19208024102942656</v>
      </c>
      <c r="H89" s="39">
        <f>'Tab-reporting_shock'!H89/'Tab-reporting_baseline'!H89-1</f>
        <v>-0.12529513774283207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>
      <c r="A90" s="16" t="s">
        <v>288</v>
      </c>
      <c r="B90" s="10"/>
      <c r="C90" s="39">
        <f>'Tab-reporting_shock'!C90/'Tab-reporting_baseline'!C90-1</f>
        <v>0</v>
      </c>
      <c r="D90" s="39">
        <f>'Tab-reporting_shock'!D90/'Tab-reporting_baseline'!D90-1</f>
        <v>2.5378644394680183E-3</v>
      </c>
      <c r="E90" s="39">
        <f>'Tab-reporting_shock'!E90/'Tab-reporting_baseline'!E90-1</f>
        <v>-5.691832054286694E-3</v>
      </c>
      <c r="F90" s="39">
        <f>'Tab-reporting_shock'!F90/'Tab-reporting_baseline'!F90-1</f>
        <v>2.8247138713600073E-2</v>
      </c>
      <c r="G90" s="39">
        <f>'Tab-reporting_shock'!G90/'Tab-reporting_baseline'!G90-1</f>
        <v>3.0928293271971441E-2</v>
      </c>
      <c r="H90" s="39">
        <f>'Tab-reporting_shock'!H90/'Tab-reporting_baseline'!H90-1</f>
        <v>2.0783091568926659E-2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5.5">
      <c r="A92" s="9"/>
      <c r="B92" s="9"/>
      <c r="C92" s="82" t="s">
        <v>0</v>
      </c>
      <c r="D92" s="83"/>
      <c r="E92" s="83"/>
      <c r="F92" s="83"/>
      <c r="G92" s="83"/>
      <c r="H92" s="8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21">
      <c r="A93" s="27" t="s">
        <v>271</v>
      </c>
      <c r="B93" s="1"/>
      <c r="C93" s="2">
        <v>2015</v>
      </c>
      <c r="D93" s="3">
        <v>2021</v>
      </c>
      <c r="E93" s="3">
        <v>2025</v>
      </c>
      <c r="F93" s="3">
        <v>2030</v>
      </c>
      <c r="G93" s="3">
        <v>2040</v>
      </c>
      <c r="H93" s="4">
        <v>2050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>
      <c r="A94" s="20" t="s">
        <v>265</v>
      </c>
      <c r="B94" s="9" t="s">
        <v>138</v>
      </c>
      <c r="C94" s="18">
        <f>'Tab-reporting_shock'!C94/'Tab-reporting_baseline'!C94-1</f>
        <v>0</v>
      </c>
      <c r="D94" s="18">
        <f>'Tab-reporting_shock'!D94/'Tab-reporting_baseline'!D94-1</f>
        <v>2.5838798296842214E-3</v>
      </c>
      <c r="E94" s="18">
        <f>'Tab-reporting_shock'!E94/'Tab-reporting_baseline'!E94-1</f>
        <v>-0.16770472581614426</v>
      </c>
      <c r="F94" s="18">
        <f>'Tab-reporting_shock'!F94/'Tab-reporting_baseline'!F94-1</f>
        <v>-0.21628648885725565</v>
      </c>
      <c r="G94" s="18">
        <f>'Tab-reporting_shock'!G94/'Tab-reporting_baseline'!G94-1</f>
        <v>-0.18184472279327701</v>
      </c>
      <c r="H94" s="18">
        <f>'Tab-reporting_shock'!H94/'Tab-reporting_baseline'!H94-1</f>
        <v>-0.11832109148899317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>
      <c r="A95" s="16" t="s">
        <v>257</v>
      </c>
      <c r="B95" s="9" t="s">
        <v>282</v>
      </c>
      <c r="C95" s="35"/>
      <c r="D95" s="35"/>
      <c r="E95" s="35"/>
      <c r="F95" s="35"/>
      <c r="G95" s="35"/>
      <c r="H95" s="35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>
      <c r="A96" s="21" t="s">
        <v>284</v>
      </c>
      <c r="B96" s="21"/>
      <c r="C96" s="40">
        <f>'Tab-reporting_shock'!C96/'Tab-reporting_baseline'!C96-1</f>
        <v>0</v>
      </c>
      <c r="D96" s="40">
        <f>'Tab-reporting_shock'!D96/'Tab-reporting_baseline'!D96-1</f>
        <v>2.5838798296842214E-3</v>
      </c>
      <c r="E96" s="40">
        <f>'Tab-reporting_shock'!E96/'Tab-reporting_baseline'!E96-1</f>
        <v>-0.16770472581614426</v>
      </c>
      <c r="F96" s="40">
        <f>'Tab-reporting_shock'!F96/'Tab-reporting_baseline'!F96-1</f>
        <v>-0.21628648885725565</v>
      </c>
      <c r="G96" s="40">
        <f>'Tab-reporting_shock'!G96/'Tab-reporting_baseline'!G96-1</f>
        <v>-0.18184472279327701</v>
      </c>
      <c r="H96" s="40">
        <f>'Tab-reporting_shock'!H96/'Tab-reporting_baseline'!H96-1</f>
        <v>-0.11832109148899317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>
      <c r="A97" s="16" t="s">
        <v>258</v>
      </c>
      <c r="B97" s="10" t="s">
        <v>247</v>
      </c>
      <c r="C97" s="18">
        <f>'Tab-reporting_shock'!C97/'Tab-reporting_baseline'!C97-1</f>
        <v>0</v>
      </c>
      <c r="D97" s="18">
        <f>'Tab-reporting_shock'!D97/'Tab-reporting_baseline'!D97-1</f>
        <v>4.53558552648059E-3</v>
      </c>
      <c r="E97" s="18">
        <f>'Tab-reporting_shock'!E97/'Tab-reporting_baseline'!E97-1</f>
        <v>-0.18816308457835618</v>
      </c>
      <c r="F97" s="18">
        <f>'Tab-reporting_shock'!F97/'Tab-reporting_baseline'!F97-1</f>
        <v>-0.27362613901535715</v>
      </c>
      <c r="G97" s="18">
        <f>'Tab-reporting_shock'!G97/'Tab-reporting_baseline'!G97-1</f>
        <v>-0.23236589461248269</v>
      </c>
      <c r="H97" s="18">
        <f>'Tab-reporting_shock'!H97/'Tab-reporting_baseline'!H97-1</f>
        <v>-0.15234837732491135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>
      <c r="A98" s="30" t="s">
        <v>141</v>
      </c>
      <c r="B98" s="10" t="s">
        <v>130</v>
      </c>
      <c r="C98" s="18">
        <f>'Tab-reporting_shock'!C98/'Tab-reporting_baseline'!C98-1</f>
        <v>0</v>
      </c>
      <c r="D98" s="18">
        <f>'Tab-reporting_shock'!D98/'Tab-reporting_baseline'!D98-1</f>
        <v>1.0317679967157378E-2</v>
      </c>
      <c r="E98" s="18">
        <f>'Tab-reporting_shock'!E98/'Tab-reporting_baseline'!E98-1</f>
        <v>-0.15401533828699299</v>
      </c>
      <c r="F98" s="18">
        <f>'Tab-reporting_shock'!F98/'Tab-reporting_baseline'!F98-1</f>
        <v>-0.22788023166023907</v>
      </c>
      <c r="G98" s="18">
        <f>'Tab-reporting_shock'!G98/'Tab-reporting_baseline'!G98-1</f>
        <v>-0.1873565544439858</v>
      </c>
      <c r="H98" s="18">
        <f>'Tab-reporting_shock'!H98/'Tab-reporting_baseline'!H98-1</f>
        <v>-0.11644398463094308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>
      <c r="A99" s="30" t="s">
        <v>142</v>
      </c>
      <c r="B99" s="10" t="s">
        <v>131</v>
      </c>
      <c r="C99" s="18">
        <f>'Tab-reporting_shock'!C99/'Tab-reporting_baseline'!C99-1</f>
        <v>0</v>
      </c>
      <c r="D99" s="18">
        <f>'Tab-reporting_shock'!D99/'Tab-reporting_baseline'!D99-1</f>
        <v>-5.3526481224198674E-3</v>
      </c>
      <c r="E99" s="18">
        <f>'Tab-reporting_shock'!E99/'Tab-reporting_baseline'!E99-1</f>
        <v>-0.25208878733660023</v>
      </c>
      <c r="F99" s="18">
        <f>'Tab-reporting_shock'!F99/'Tab-reporting_baseline'!F99-1</f>
        <v>-0.3600729683855447</v>
      </c>
      <c r="G99" s="18">
        <f>'Tab-reporting_shock'!G99/'Tab-reporting_baseline'!G99-1</f>
        <v>-0.32127184784203966</v>
      </c>
      <c r="H99" s="18">
        <f>'Tab-reporting_shock'!H99/'Tab-reporting_baseline'!H99-1</f>
        <v>-0.22888663069670123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>
      <c r="A100" s="30" t="s">
        <v>143</v>
      </c>
      <c r="B100" s="10" t="s">
        <v>132</v>
      </c>
      <c r="C100" s="18">
        <f>'Tab-reporting_shock'!C100/'Tab-reporting_baseline'!C100-1</f>
        <v>0</v>
      </c>
      <c r="D100" s="18">
        <f>'Tab-reporting_shock'!D100/'Tab-reporting_baseline'!D100-1</f>
        <v>-2.4052252228426996E-3</v>
      </c>
      <c r="E100" s="18">
        <f>'Tab-reporting_shock'!E100/'Tab-reporting_baseline'!E100-1</f>
        <v>-0.22275713077870296</v>
      </c>
      <c r="F100" s="18">
        <f>'Tab-reporting_shock'!F100/'Tab-reporting_baseline'!F100-1</f>
        <v>-0.32171952314656438</v>
      </c>
      <c r="G100" s="18">
        <f>'Tab-reporting_shock'!G100/'Tab-reporting_baseline'!G100-1</f>
        <v>-0.27834857398714896</v>
      </c>
      <c r="H100" s="18">
        <f>'Tab-reporting_shock'!H100/'Tab-reporting_baseline'!H100-1</f>
        <v>-0.19018983122744393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>
      <c r="A101" s="30" t="s">
        <v>185</v>
      </c>
      <c r="B101" s="10" t="s">
        <v>133</v>
      </c>
      <c r="C101" s="18">
        <f>'Tab-reporting_shock'!C101/'Tab-reporting_baseline'!C101-1</f>
        <v>0</v>
      </c>
      <c r="D101" s="18">
        <f>'Tab-reporting_shock'!D101/'Tab-reporting_baseline'!D101-1</f>
        <v>-3.725101996957636E-3</v>
      </c>
      <c r="E101" s="18">
        <f>'Tab-reporting_shock'!E101/'Tab-reporting_baseline'!E101-1</f>
        <v>-0.2962570698459166</v>
      </c>
      <c r="F101" s="18">
        <f>'Tab-reporting_shock'!F101/'Tab-reporting_baseline'!F101-1</f>
        <v>-0.42323939322790483</v>
      </c>
      <c r="G101" s="18">
        <f>'Tab-reporting_shock'!G101/'Tab-reporting_baseline'!G101-1</f>
        <v>-0.39454267780404728</v>
      </c>
      <c r="H101" s="18">
        <f>'Tab-reporting_shock'!H101/'Tab-reporting_baseline'!H101-1</f>
        <v>-0.28212057876897445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>
      <c r="A102" s="30" t="s">
        <v>140</v>
      </c>
      <c r="B102" s="10" t="s">
        <v>283</v>
      </c>
      <c r="C102" s="35"/>
      <c r="D102" s="35"/>
      <c r="E102" s="35"/>
      <c r="F102" s="35"/>
      <c r="G102" s="35"/>
      <c r="H102" s="35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>
      <c r="A103" s="31" t="s">
        <v>144</v>
      </c>
      <c r="B103" s="9" t="s">
        <v>251</v>
      </c>
      <c r="C103" s="18">
        <f>'Tab-reporting_shock'!C103/'Tab-reporting_baseline'!C103-1</f>
        <v>0</v>
      </c>
      <c r="D103" s="18">
        <f>'Tab-reporting_shock'!D103/'Tab-reporting_baseline'!D103-1</f>
        <v>-8.1563404749540602E-4</v>
      </c>
      <c r="E103" s="18">
        <f>'Tab-reporting_shock'!E103/'Tab-reporting_baseline'!E103-1</f>
        <v>-0.12659522123056477</v>
      </c>
      <c r="F103" s="18">
        <f>'Tab-reporting_shock'!F103/'Tab-reporting_baseline'!F103-1</f>
        <v>-8.3928169518687756E-2</v>
      </c>
      <c r="G103" s="18">
        <f>'Tab-reporting_shock'!G103/'Tab-reporting_baseline'!G103-1</f>
        <v>-6.0778291908094917E-2</v>
      </c>
      <c r="H103" s="18">
        <f>'Tab-reporting_shock'!H103/'Tab-reporting_baseline'!H103-1</f>
        <v>-3.6994941118133728E-2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>
      <c r="A104" s="31" t="s">
        <v>145</v>
      </c>
      <c r="B104" s="10" t="s">
        <v>255</v>
      </c>
      <c r="C104" s="18">
        <f>'Tab-reporting_shock'!C104/'Tab-reporting_baseline'!C104-1</f>
        <v>0</v>
      </c>
      <c r="D104" s="18">
        <f>'Tab-reporting_shock'!D104/'Tab-reporting_baseline'!D104-1</f>
        <v>-3.8909420663796324E-3</v>
      </c>
      <c r="E104" s="18">
        <f>'Tab-reporting_shock'!E104/'Tab-reporting_baseline'!E104-1</f>
        <v>-0.14190841698744894</v>
      </c>
      <c r="F104" s="18">
        <f>'Tab-reporting_shock'!F104/'Tab-reporting_baseline'!F104-1</f>
        <v>-0.21029552890604775</v>
      </c>
      <c r="G104" s="18">
        <f>'Tab-reporting_shock'!G104/'Tab-reporting_baseline'!G104-1</f>
        <v>-0.19508089467325418</v>
      </c>
      <c r="H104" s="18">
        <f>'Tab-reporting_shock'!H104/'Tab-reporting_baseline'!H104-1</f>
        <v>-0.1426291788261721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>
      <c r="A105" s="31" t="s">
        <v>153</v>
      </c>
      <c r="B105" s="9"/>
      <c r="C105" s="41"/>
      <c r="D105" s="41"/>
      <c r="E105" s="41"/>
      <c r="F105" s="41"/>
      <c r="G105" s="41"/>
      <c r="H105" s="4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>
      <c r="A106" s="21" t="s">
        <v>259</v>
      </c>
      <c r="B106" s="26"/>
      <c r="C106" s="40">
        <f>'Tab-reporting_shock'!C106/'Tab-reporting_baseline'!C106-1</f>
        <v>0</v>
      </c>
      <c r="D106" s="40">
        <f>'Tab-reporting_shock'!D106/'Tab-reporting_baseline'!D106-1</f>
        <v>2.5838796357797733E-3</v>
      </c>
      <c r="E106" s="40">
        <f>'Tab-reporting_shock'!E106/'Tab-reporting_baseline'!E106-1</f>
        <v>-0.16770472618272614</v>
      </c>
      <c r="F106" s="40">
        <f>'Tab-reporting_shock'!F106/'Tab-reporting_baseline'!F106-1</f>
        <v>-0.21628648879778489</v>
      </c>
      <c r="G106" s="40">
        <f>'Tab-reporting_shock'!G106/'Tab-reporting_baseline'!G106-1</f>
        <v>-0.1818447229992084</v>
      </c>
      <c r="H106" s="40">
        <f>'Tab-reporting_shock'!H106/'Tab-reporting_baseline'!H106-1</f>
        <v>-0.1183210916264511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>
      <c r="A107" s="16" t="s">
        <v>288</v>
      </c>
      <c r="B107" s="10"/>
      <c r="C107" s="40">
        <f>'Tab-reporting_shock'!C107/'Tab-reporting_baseline'!C107-1</f>
        <v>0</v>
      </c>
      <c r="D107" s="40">
        <f>'Tab-reporting_shock'!D107/'Tab-reporting_baseline'!D107-1</f>
        <v>2.9565352754525875E-3</v>
      </c>
      <c r="E107" s="40">
        <f>'Tab-reporting_shock'!E107/'Tab-reporting_baseline'!E107-1</f>
        <v>-0.16501551103231338</v>
      </c>
      <c r="F107" s="40">
        <f>'Tab-reporting_shock'!F107/'Tab-reporting_baseline'!F107-1</f>
        <v>-0.2117172363486205</v>
      </c>
      <c r="G107" s="40">
        <f>'Tab-reporting_shock'!G107/'Tab-reporting_baseline'!G107-1</f>
        <v>-0.17676451956670758</v>
      </c>
      <c r="H107" s="40">
        <f>'Tab-reporting_shock'!H107/'Tab-reporting_baseline'!H107-1</f>
        <v>-0.11436328764344261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5.5">
      <c r="A109" s="9"/>
      <c r="B109" s="9"/>
      <c r="C109" s="82" t="s">
        <v>0</v>
      </c>
      <c r="D109" s="83"/>
      <c r="E109" s="83"/>
      <c r="F109" s="83"/>
      <c r="G109" s="83"/>
      <c r="H109" s="8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21">
      <c r="A110" s="28" t="s">
        <v>189</v>
      </c>
      <c r="B110" s="1"/>
      <c r="C110" s="2">
        <v>2015</v>
      </c>
      <c r="D110" s="3">
        <v>2021</v>
      </c>
      <c r="E110" s="3">
        <v>2025</v>
      </c>
      <c r="F110" s="3">
        <v>2030</v>
      </c>
      <c r="G110" s="3">
        <v>2040</v>
      </c>
      <c r="H110" s="4">
        <v>2050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>
      <c r="A111" s="16" t="s">
        <v>154</v>
      </c>
      <c r="B111" s="9"/>
      <c r="C111" s="18">
        <f t="shared" ref="C111:H126" si="21">C4</f>
        <v>0</v>
      </c>
      <c r="D111" s="18">
        <f t="shared" si="21"/>
        <v>-1.5830208094125275E-3</v>
      </c>
      <c r="E111" s="18">
        <f t="shared" si="21"/>
        <v>-0.13039145536239038</v>
      </c>
      <c r="F111" s="18">
        <f t="shared" si="21"/>
        <v>-0.17937438435735753</v>
      </c>
      <c r="G111" s="18">
        <f t="shared" si="21"/>
        <v>-0.15928025749075836</v>
      </c>
      <c r="H111" s="18">
        <f t="shared" si="21"/>
        <v>-0.10529605467744885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>
      <c r="A112" s="29" t="s">
        <v>155</v>
      </c>
      <c r="B112" s="9"/>
      <c r="C112" s="18">
        <f t="shared" si="21"/>
        <v>0</v>
      </c>
      <c r="D112" s="18">
        <f t="shared" si="21"/>
        <v>2.5370282940473388E-5</v>
      </c>
      <c r="E112" s="18">
        <f t="shared" si="21"/>
        <v>1.2603440175573688E-4</v>
      </c>
      <c r="F112" s="18">
        <f t="shared" si="21"/>
        <v>-3.9095295545799047E-5</v>
      </c>
      <c r="G112" s="18">
        <f t="shared" si="21"/>
        <v>-2.5077800197559341E-4</v>
      </c>
      <c r="H112" s="18">
        <f t="shared" si="21"/>
        <v>-3.2126281733035889E-4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>
      <c r="A113" s="29" t="s">
        <v>156</v>
      </c>
      <c r="B113" s="9"/>
      <c r="C113" s="18">
        <f t="shared" si="21"/>
        <v>0</v>
      </c>
      <c r="D113" s="18">
        <f t="shared" si="21"/>
        <v>-1.614934533907264E-3</v>
      </c>
      <c r="E113" s="18">
        <f t="shared" si="21"/>
        <v>5.1192939236126556E-3</v>
      </c>
      <c r="F113" s="18">
        <f t="shared" si="21"/>
        <v>-2.8612633622715267E-2</v>
      </c>
      <c r="G113" s="18">
        <f t="shared" si="21"/>
        <v>-0.21991149592876491</v>
      </c>
      <c r="H113" s="18">
        <f t="shared" si="21"/>
        <v>-0.25554250361085384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>
      <c r="A114" s="29" t="s">
        <v>157</v>
      </c>
      <c r="B114" s="9"/>
      <c r="C114" s="18">
        <f t="shared" si="21"/>
        <v>0</v>
      </c>
      <c r="D114" s="18">
        <f t="shared" si="21"/>
        <v>-3.8855803049451798E-2</v>
      </c>
      <c r="E114" s="18">
        <f t="shared" si="21"/>
        <v>-2.1257041917103536E-2</v>
      </c>
      <c r="F114" s="18">
        <f t="shared" si="21"/>
        <v>-7.3915258739336798E-2</v>
      </c>
      <c r="G114" s="18">
        <f t="shared" si="21"/>
        <v>-1.7888633323147718E-2</v>
      </c>
      <c r="H114" s="18">
        <f t="shared" si="21"/>
        <v>4.354826595388972E-2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>
      <c r="A115" s="29" t="s">
        <v>158</v>
      </c>
      <c r="B115" s="9"/>
      <c r="C115" s="18">
        <f t="shared" si="21"/>
        <v>0</v>
      </c>
      <c r="D115" s="18">
        <f t="shared" si="21"/>
        <v>6.5412475459325492E-4</v>
      </c>
      <c r="E115" s="18">
        <f t="shared" si="21"/>
        <v>-0.16118076231556921</v>
      </c>
      <c r="F115" s="18">
        <f t="shared" si="21"/>
        <v>-0.20784500720076826</v>
      </c>
      <c r="G115" s="18">
        <f t="shared" si="21"/>
        <v>-0.17584760992674497</v>
      </c>
      <c r="H115" s="18">
        <f t="shared" si="21"/>
        <v>-0.11397581373888899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>
      <c r="A116" s="29" t="s">
        <v>160</v>
      </c>
      <c r="B116" s="9"/>
      <c r="C116" s="18">
        <f t="shared" si="21"/>
        <v>0</v>
      </c>
      <c r="D116" s="18">
        <f t="shared" si="21"/>
        <v>2.5838798296842214E-3</v>
      </c>
      <c r="E116" s="18">
        <f t="shared" si="21"/>
        <v>-0.16770472581614426</v>
      </c>
      <c r="F116" s="18">
        <f t="shared" si="21"/>
        <v>-0.21628648885725565</v>
      </c>
      <c r="G116" s="18">
        <f t="shared" si="21"/>
        <v>-0.18184472279327701</v>
      </c>
      <c r="H116" s="18">
        <f t="shared" si="21"/>
        <v>-0.11832109148899317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>
      <c r="A117" s="16" t="s">
        <v>161</v>
      </c>
      <c r="B117" s="9"/>
      <c r="C117" s="18">
        <f t="shared" si="21"/>
        <v>0</v>
      </c>
      <c r="D117" s="18">
        <f t="shared" si="21"/>
        <v>-3.8868500730018907E-2</v>
      </c>
      <c r="E117" s="18">
        <f t="shared" si="21"/>
        <v>-0.21166674152720977</v>
      </c>
      <c r="F117" s="18">
        <f t="shared" si="21"/>
        <v>-0.26193517896081753</v>
      </c>
      <c r="G117" s="18">
        <f t="shared" si="21"/>
        <v>-0.22344884141308674</v>
      </c>
      <c r="H117" s="18">
        <f t="shared" si="21"/>
        <v>-0.13184673746503495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>
      <c r="A118" s="21" t="s">
        <v>162</v>
      </c>
      <c r="B118" s="21"/>
      <c r="C118" s="40">
        <f t="shared" si="21"/>
        <v>0</v>
      </c>
      <c r="D118" s="40">
        <f t="shared" si="21"/>
        <v>-1.6384750632352119E-2</v>
      </c>
      <c r="E118" s="40">
        <f t="shared" si="21"/>
        <v>-0.15909904123362228</v>
      </c>
      <c r="F118" s="40">
        <f t="shared" si="21"/>
        <v>-0.21038021151774999</v>
      </c>
      <c r="G118" s="40">
        <f t="shared" si="21"/>
        <v>-0.18411826030272394</v>
      </c>
      <c r="H118" s="40">
        <f t="shared" si="21"/>
        <v>-0.1149922469370378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>
      <c r="A119" s="16" t="s">
        <v>163</v>
      </c>
      <c r="B119" s="9"/>
      <c r="C119" s="18">
        <f t="shared" si="21"/>
        <v>0</v>
      </c>
      <c r="D119" s="18">
        <f t="shared" si="21"/>
        <v>-9.2742799816074584E-3</v>
      </c>
      <c r="E119" s="18">
        <f t="shared" si="21"/>
        <v>-0.17279684625517899</v>
      </c>
      <c r="F119" s="18">
        <f t="shared" si="21"/>
        <v>-0.23517674062197857</v>
      </c>
      <c r="G119" s="18">
        <f t="shared" si="21"/>
        <v>-0.20699799420613707</v>
      </c>
      <c r="H119" s="18">
        <f t="shared" si="21"/>
        <v>-0.13163685408560366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>
      <c r="A120" s="30" t="s">
        <v>164</v>
      </c>
      <c r="B120" s="9"/>
      <c r="C120" s="18">
        <f t="shared" si="21"/>
        <v>0</v>
      </c>
      <c r="D120" s="18">
        <f t="shared" si="21"/>
        <v>-3.3568582268326153E-2</v>
      </c>
      <c r="E120" s="18">
        <f t="shared" si="21"/>
        <v>-0.16258037093543198</v>
      </c>
      <c r="F120" s="18">
        <f t="shared" si="21"/>
        <v>-0.22185950742356308</v>
      </c>
      <c r="G120" s="18">
        <f t="shared" si="21"/>
        <v>-0.1931468622468191</v>
      </c>
      <c r="H120" s="18">
        <f t="shared" si="21"/>
        <v>-9.4825664295161927E-2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>
      <c r="A121" s="30" t="s">
        <v>142</v>
      </c>
      <c r="B121" s="9"/>
      <c r="C121" s="18">
        <f t="shared" si="21"/>
        <v>0</v>
      </c>
      <c r="D121" s="18">
        <f t="shared" si="21"/>
        <v>-1.0804827974659759E-3</v>
      </c>
      <c r="E121" s="18">
        <f t="shared" si="21"/>
        <v>-4.4206255155920471E-2</v>
      </c>
      <c r="F121" s="18">
        <f t="shared" si="21"/>
        <v>-6.6655191391679858E-2</v>
      </c>
      <c r="G121" s="18">
        <f t="shared" si="21"/>
        <v>-4.7992861094913852E-2</v>
      </c>
      <c r="H121" s="18">
        <f t="shared" si="21"/>
        <v>-2.8990540462151992E-2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>
      <c r="A122" s="30" t="s">
        <v>143</v>
      </c>
      <c r="B122" s="9"/>
      <c r="C122" s="18">
        <f t="shared" si="21"/>
        <v>0</v>
      </c>
      <c r="D122" s="18">
        <f t="shared" si="21"/>
        <v>-1.4248488878217391E-2</v>
      </c>
      <c r="E122" s="18">
        <f t="shared" si="21"/>
        <v>-0.16636372308792868</v>
      </c>
      <c r="F122" s="18">
        <f t="shared" si="21"/>
        <v>-0.24223952530800497</v>
      </c>
      <c r="G122" s="18">
        <f t="shared" si="21"/>
        <v>-0.21088104173583366</v>
      </c>
      <c r="H122" s="18">
        <f t="shared" si="21"/>
        <v>-0.14057964276167112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>
      <c r="A123" s="30" t="s">
        <v>177</v>
      </c>
      <c r="B123" s="9"/>
      <c r="C123" s="18">
        <f t="shared" si="21"/>
        <v>0</v>
      </c>
      <c r="D123" s="18">
        <f t="shared" si="21"/>
        <v>4.5239728158885661E-4</v>
      </c>
      <c r="E123" s="18">
        <f t="shared" si="21"/>
        <v>-0.17190082987631372</v>
      </c>
      <c r="F123" s="18">
        <f t="shared" si="21"/>
        <v>-0.24054522665050992</v>
      </c>
      <c r="G123" s="18">
        <f t="shared" si="21"/>
        <v>-0.21602670564657667</v>
      </c>
      <c r="H123" s="18">
        <f t="shared" si="21"/>
        <v>-0.14550692193898507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>
      <c r="A124" s="30" t="s">
        <v>160</v>
      </c>
      <c r="B124" s="9"/>
      <c r="C124" s="18">
        <f t="shared" si="21"/>
        <v>0</v>
      </c>
      <c r="D124" s="18">
        <f t="shared" si="21"/>
        <v>-2.9486031119337897E-3</v>
      </c>
      <c r="E124" s="18">
        <f t="shared" si="21"/>
        <v>-0.19337744238808352</v>
      </c>
      <c r="F124" s="18">
        <f t="shared" si="21"/>
        <v>-0.25054304520495585</v>
      </c>
      <c r="G124" s="18">
        <f t="shared" si="21"/>
        <v>-0.21746241812454159</v>
      </c>
      <c r="H124" s="18">
        <f t="shared" si="21"/>
        <v>-0.14412705010746507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>
      <c r="A125" s="31" t="s">
        <v>179</v>
      </c>
      <c r="B125" s="9"/>
      <c r="C125" s="18">
        <f t="shared" si="21"/>
        <v>0</v>
      </c>
      <c r="D125" s="18">
        <f t="shared" si="21"/>
        <v>-7.8279525382900172E-2</v>
      </c>
      <c r="E125" s="18">
        <f t="shared" si="21"/>
        <v>-0.2071730135631783</v>
      </c>
      <c r="F125" s="18">
        <f t="shared" si="21"/>
        <v>-0.17528351380801177</v>
      </c>
      <c r="G125" s="18">
        <f t="shared" si="21"/>
        <v>-0.10728956409841539</v>
      </c>
      <c r="H125" s="18">
        <f t="shared" si="21"/>
        <v>-3.5070226143248062E-2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>
      <c r="A126" s="31" t="s">
        <v>145</v>
      </c>
      <c r="B126" s="9"/>
      <c r="C126" s="18">
        <f t="shared" si="21"/>
        <v>0</v>
      </c>
      <c r="D126" s="18">
        <f t="shared" si="21"/>
        <v>-7.1177524644361334E-5</v>
      </c>
      <c r="E126" s="18">
        <f t="shared" si="21"/>
        <v>-3.3284776472085609E-3</v>
      </c>
      <c r="F126" s="18">
        <f t="shared" si="21"/>
        <v>-6.3575369377615321E-3</v>
      </c>
      <c r="G126" s="18">
        <f t="shared" si="21"/>
        <v>-9.8131733456577885E-3</v>
      </c>
      <c r="H126" s="18">
        <f t="shared" si="21"/>
        <v>-1.0526632080165799E-2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>
      <c r="A127" s="31" t="s">
        <v>165</v>
      </c>
      <c r="B127" s="9"/>
      <c r="C127" s="18">
        <f t="shared" ref="C127:H128" si="22">C20</f>
        <v>0</v>
      </c>
      <c r="D127" s="18">
        <f t="shared" si="22"/>
        <v>5.251718948606765E-8</v>
      </c>
      <c r="E127" s="18">
        <f t="shared" si="22"/>
        <v>-1.7719159473017498E-13</v>
      </c>
      <c r="F127" s="18">
        <f t="shared" si="22"/>
        <v>1.6120438317557273E-13</v>
      </c>
      <c r="G127" s="18">
        <f t="shared" si="22"/>
        <v>-2.5670990710935371E-7</v>
      </c>
      <c r="H127" s="18">
        <f t="shared" si="22"/>
        <v>3.0357125990754241E-7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>
      <c r="A128" s="21" t="s">
        <v>166</v>
      </c>
      <c r="B128" s="26"/>
      <c r="C128" s="40">
        <f t="shared" si="22"/>
        <v>0</v>
      </c>
      <c r="D128" s="40">
        <f t="shared" si="22"/>
        <v>-1.6384750632352119E-2</v>
      </c>
      <c r="E128" s="40">
        <f t="shared" si="22"/>
        <v>-0.15909904123362228</v>
      </c>
      <c r="F128" s="40">
        <f t="shared" si="22"/>
        <v>-0.21038021151774999</v>
      </c>
      <c r="G128" s="40">
        <f t="shared" si="22"/>
        <v>-0.18411826030272394</v>
      </c>
      <c r="H128" s="40">
        <f t="shared" si="22"/>
        <v>-0.1149922469370378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8">
      <c r="A129" s="31" t="s">
        <v>289</v>
      </c>
      <c r="C129" s="40">
        <f>C22</f>
        <v>0</v>
      </c>
      <c r="D129" s="40">
        <f t="shared" ref="D129:H129" si="23">D22</f>
        <v>-4.3422319010795185E-2</v>
      </c>
      <c r="E129" s="40">
        <f t="shared" si="23"/>
        <v>-0.16788230026304729</v>
      </c>
      <c r="F129" s="40">
        <f t="shared" si="23"/>
        <v>-0.19882997144734504</v>
      </c>
      <c r="G129" s="40">
        <f t="shared" si="23"/>
        <v>-0.15773151636668936</v>
      </c>
      <c r="H129" s="40">
        <f t="shared" si="23"/>
        <v>-7.7231709112702607E-2</v>
      </c>
    </row>
  </sheetData>
  <mergeCells count="21">
    <mergeCell ref="C109:H109"/>
    <mergeCell ref="AV24:BA24"/>
    <mergeCell ref="BE24:BJ24"/>
    <mergeCell ref="C41:H41"/>
    <mergeCell ref="C58:H58"/>
    <mergeCell ref="C75:H75"/>
    <mergeCell ref="C92:H92"/>
    <mergeCell ref="AM24:AR24"/>
    <mergeCell ref="U24:Z24"/>
    <mergeCell ref="C23:H23"/>
    <mergeCell ref="L23:Q23"/>
    <mergeCell ref="C24:H24"/>
    <mergeCell ref="L24:Q24"/>
    <mergeCell ref="AD24:AI24"/>
    <mergeCell ref="BE2:BJ2"/>
    <mergeCell ref="C2:H2"/>
    <mergeCell ref="L2:Q2"/>
    <mergeCell ref="AD2:AI2"/>
    <mergeCell ref="AM2:AR2"/>
    <mergeCell ref="AV2:BA2"/>
    <mergeCell ref="U2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5"/>
  <sheetViews>
    <sheetView zoomScale="99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E18" sqref="E18"/>
    </sheetView>
  </sheetViews>
  <sheetFormatPr baseColWidth="10" defaultColWidth="11.453125" defaultRowHeight="14.5"/>
  <cols>
    <col min="2" max="2" width="46.453125" customWidth="1"/>
    <col min="3" max="3" width="13.81640625" customWidth="1"/>
  </cols>
  <sheetData>
    <row r="1" spans="2:39"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</row>
    <row r="2" spans="2:39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2:39">
      <c r="B3" s="10" t="s">
        <v>396</v>
      </c>
      <c r="C3" t="s">
        <v>386</v>
      </c>
      <c r="D3" s="69">
        <f>VLOOKUP($C3,Baseline_SUB!$A$1:$AT$50,D$1,FALSE)</f>
        <v>1</v>
      </c>
      <c r="E3" s="69">
        <f>VLOOKUP($C3,Baseline_SUB!$A$1:$AT$50,E$1,FALSE)</f>
        <v>1.041916844</v>
      </c>
      <c r="F3" s="69">
        <f>VLOOKUP($C3,Baseline_SUB!$A$1:$AT$50,F$1,FALSE)</f>
        <v>1.0863394319999999</v>
      </c>
      <c r="G3" s="69">
        <f>VLOOKUP($C3,Baseline_SUB!$A$1:$AT$50,G$1,FALSE)</f>
        <v>1.131508556</v>
      </c>
      <c r="H3" s="69">
        <f>VLOOKUP($C3,Baseline_SUB!$A$1:$AT$50,H$1,FALSE)</f>
        <v>1.1784385740000001</v>
      </c>
      <c r="I3" s="69">
        <f>VLOOKUP($C3,Baseline_SUB!$A$1:$AT$50,I$1,FALSE)</f>
        <v>1.22839717</v>
      </c>
      <c r="J3" s="69">
        <f>VLOOKUP($C3,Baseline_SUB!$A$1:$AT$50,J$1,FALSE)</f>
        <v>1.2790074600000001</v>
      </c>
      <c r="K3" s="69">
        <f>VLOOKUP($C3,Baseline_SUB!$A$1:$AT$50,K$1,FALSE)</f>
        <v>1.332096344</v>
      </c>
      <c r="L3" s="69">
        <f>VLOOKUP($C3,Baseline_SUB!$A$1:$AT$50,L$1,FALSE)</f>
        <v>1.388064441</v>
      </c>
      <c r="M3" s="69">
        <f>VLOOKUP($C3,Baseline_SUB!$A$1:$AT$50,M$1,FALSE)</f>
        <v>1.453032554</v>
      </c>
      <c r="N3" s="69">
        <f>VLOOKUP($C3,Baseline_SUB!$A$1:$AT$50,N$1,FALSE)</f>
        <v>1.52690653</v>
      </c>
      <c r="O3" s="69">
        <f>VLOOKUP($C3,Baseline_SUB!$A$1:$AT$50,O$1,FALSE)</f>
        <v>1.6060244159999999</v>
      </c>
      <c r="P3" s="69">
        <f>VLOOKUP($C3,Baseline_SUB!$A$1:$AT$50,P$1,FALSE)</f>
        <v>1.688776458</v>
      </c>
      <c r="Q3" s="69">
        <f>VLOOKUP($C3,Baseline_SUB!$A$1:$AT$50,Q$1,FALSE)</f>
        <v>1.7741215299999999</v>
      </c>
      <c r="R3" s="69">
        <f>VLOOKUP($C3,Baseline_SUB!$A$1:$AT$50,R$1,FALSE)</f>
        <v>1.8615384370000001</v>
      </c>
      <c r="S3" s="69">
        <f>VLOOKUP($C3,Baseline_SUB!$A$1:$AT$50,S$1,FALSE)</f>
        <v>1.952177684</v>
      </c>
      <c r="T3" s="69">
        <f>VLOOKUP($C3,Baseline_SUB!$A$1:$AT$50,T$1,FALSE)</f>
        <v>2.041610022</v>
      </c>
      <c r="U3" s="69">
        <f>VLOOKUP($C3,Baseline_SUB!$A$1:$AT$50,U$1,FALSE)</f>
        <v>2.1311561879999998</v>
      </c>
      <c r="V3" s="69">
        <f>VLOOKUP($C3,Baseline_SUB!$A$1:$AT$50,V$1,FALSE)</f>
        <v>2.222987185</v>
      </c>
      <c r="W3" s="69">
        <f>VLOOKUP($C3,Baseline_SUB!$A$1:$AT$50,W$1,FALSE)</f>
        <v>2.3183162070000001</v>
      </c>
      <c r="X3" s="69">
        <f>VLOOKUP($C3,Baseline_SUB!$A$1:$AT$50,X$1,FALSE)</f>
        <v>2.4178679930000002</v>
      </c>
      <c r="Y3" s="69">
        <f>VLOOKUP($C3,Baseline_SUB!$A$1:$AT$50,Y$1,FALSE)</f>
        <v>2.5221652520000002</v>
      </c>
      <c r="Z3" s="69">
        <f>VLOOKUP($C3,Baseline_SUB!$A$1:$AT$50,Z$1,FALSE)</f>
        <v>2.6316016200000001</v>
      </c>
      <c r="AA3" s="69">
        <f>VLOOKUP($C3,Baseline_SUB!$A$1:$AT$50,AA$1,FALSE)</f>
        <v>2.7465104829999998</v>
      </c>
      <c r="AB3" s="69">
        <f>VLOOKUP($C3,Baseline_SUB!$A$1:$AT$50,AB$1,FALSE)</f>
        <v>2.8671857850000002</v>
      </c>
      <c r="AC3" s="69">
        <f>VLOOKUP($C3,Baseline_SUB!$A$1:$AT$50,AC$1,FALSE)</f>
        <v>2.9938817590000002</v>
      </c>
      <c r="AD3" s="69">
        <f>VLOOKUP($C3,Baseline_SUB!$A$1:$AT$50,AD$1,FALSE)</f>
        <v>3.1263946100000002</v>
      </c>
      <c r="AE3" s="69">
        <f>VLOOKUP($C3,Baseline_SUB!$A$1:$AT$50,AE$1,FALSE)</f>
        <v>3.2641732370000001</v>
      </c>
      <c r="AF3" s="69">
        <f>VLOOKUP($C3,Baseline_SUB!$A$1:$AT$50,AF$1,FALSE)</f>
        <v>3.4069607589999999</v>
      </c>
      <c r="AG3" s="69">
        <f>VLOOKUP($C3,Baseline_SUB!$A$1:$AT$50,AG$1,FALSE)</f>
        <v>3.5546670300000001</v>
      </c>
      <c r="AH3" s="69">
        <f>VLOOKUP($C3,Baseline_SUB!$A$1:$AT$50,AH$1,FALSE)</f>
        <v>3.7072950489999998</v>
      </c>
      <c r="AI3" s="69">
        <f>VLOOKUP($C3,Baseline_SUB!$A$1:$AT$50,AI$1,FALSE)</f>
        <v>3.8648141800000002</v>
      </c>
      <c r="AJ3" s="69">
        <f>VLOOKUP($C3,Baseline_SUB!$A$1:$AT$50,AJ$1,FALSE)</f>
        <v>4.0271580499999997</v>
      </c>
      <c r="AK3" s="69">
        <f>VLOOKUP($C3,Baseline_SUB!$A$1:$AT$50,AK$1,FALSE)</f>
        <v>4.1943339310000001</v>
      </c>
      <c r="AL3" s="69">
        <f>VLOOKUP($C3,Baseline_SUB!$A$1:$AT$50,AL$1,FALSE)</f>
        <v>4.366405769</v>
      </c>
      <c r="AM3" s="69">
        <f>VLOOKUP($C3,Baseline_SUB!$A$1:$AT$50,AM$1,FALSE)</f>
        <v>4.543481366</v>
      </c>
    </row>
    <row r="4" spans="2:39">
      <c r="B4" s="10" t="s">
        <v>385</v>
      </c>
      <c r="C4" t="s">
        <v>394</v>
      </c>
      <c r="D4" s="69">
        <f>VLOOKUP($C4,Baseline_SUB!$A$1:$AT$50,D$1,FALSE)</f>
        <v>1</v>
      </c>
      <c r="E4" s="69">
        <f>VLOOKUP($C4,Baseline_SUB!$A$1:$AT$50,E$1,FALSE)</f>
        <v>1.04</v>
      </c>
      <c r="F4" s="69">
        <f>VLOOKUP($C4,Baseline_SUB!$A$1:$AT$50,F$1,FALSE)</f>
        <v>1.0815999999999999</v>
      </c>
      <c r="G4" s="69">
        <f>VLOOKUP($C4,Baseline_SUB!$A$1:$AT$50,G$1,FALSE)</f>
        <v>1.1248640000000001</v>
      </c>
      <c r="H4" s="69">
        <f>VLOOKUP($C4,Baseline_SUB!$A$1:$AT$50,H$1,FALSE)</f>
        <v>1.16985856</v>
      </c>
      <c r="I4" s="69">
        <f>VLOOKUP($C4,Baseline_SUB!$A$1:$AT$50,I$1,FALSE)</f>
        <v>1.2166529023999999</v>
      </c>
      <c r="J4" s="69">
        <f>VLOOKUP($C4,Baseline_SUB!$A$1:$AT$50,J$1,FALSE)</f>
        <v>1.4366383693596434</v>
      </c>
      <c r="K4" s="69">
        <f>VLOOKUP($C4,Baseline_SUB!$A$1:$AT$50,K$1,FALSE)</f>
        <v>1.7377832507485611</v>
      </c>
      <c r="L4" s="69">
        <f>VLOOKUP($C4,Baseline_SUB!$A$1:$AT$50,L$1,FALSE)</f>
        <v>2.103754548139571</v>
      </c>
      <c r="M4" s="69">
        <f>VLOOKUP($C4,Baseline_SUB!$A$1:$AT$50,M$1,FALSE)</f>
        <v>2.4901744789838207</v>
      </c>
      <c r="N4" s="69">
        <f>VLOOKUP($C4,Baseline_SUB!$A$1:$AT$50,N$1,FALSE)</f>
        <v>2.8156824312685713</v>
      </c>
      <c r="O4" s="69">
        <f>VLOOKUP($C4,Baseline_SUB!$A$1:$AT$50,O$1,FALSE)</f>
        <v>3.004975067264045</v>
      </c>
      <c r="P4" s="69">
        <f>VLOOKUP($C4,Baseline_SUB!$A$1:$AT$50,P$1,FALSE)</f>
        <v>3.0742942131730908</v>
      </c>
      <c r="Q4" s="69">
        <f>VLOOKUP($C4,Baseline_SUB!$A$1:$AT$50,Q$1,FALSE)</f>
        <v>3.0698782125598711</v>
      </c>
      <c r="R4" s="69">
        <f>VLOOKUP($C4,Baseline_SUB!$A$1:$AT$50,R$1,FALSE)</f>
        <v>3.0464344763136451</v>
      </c>
      <c r="S4" s="69">
        <f>VLOOKUP($C4,Baseline_SUB!$A$1:$AT$50,S$1,FALSE)</f>
        <v>3.0590130117485712</v>
      </c>
      <c r="T4" s="69">
        <f>VLOOKUP($C4,Baseline_SUB!$A$1:$AT$50,T$1,FALSE)</f>
        <v>3.1049611826911367</v>
      </c>
      <c r="U4" s="69">
        <f>VLOOKUP($C4,Baseline_SUB!$A$1:$AT$50,U$1,FALSE)</f>
        <v>3.1461245539738414</v>
      </c>
      <c r="V4" s="69">
        <f>VLOOKUP($C4,Baseline_SUB!$A$1:$AT$50,V$1,FALSE)</f>
        <v>3.1845916608729961</v>
      </c>
      <c r="W4" s="69">
        <f>VLOOKUP($C4,Baseline_SUB!$A$1:$AT$50,W$1,FALSE)</f>
        <v>3.2225741359229412</v>
      </c>
      <c r="X4" s="69">
        <f>VLOOKUP($C4,Baseline_SUB!$A$1:$AT$50,X$1,FALSE)</f>
        <v>3.2623955881801696</v>
      </c>
      <c r="Y4" s="69">
        <f>VLOOKUP($C4,Baseline_SUB!$A$1:$AT$50,Y$1,FALSE)</f>
        <v>3.3064966226789436</v>
      </c>
      <c r="Z4" s="69">
        <f>VLOOKUP($C4,Baseline_SUB!$A$1:$AT$50,Z$1,FALSE)</f>
        <v>3.3574574863688529</v>
      </c>
      <c r="AA4" s="69">
        <f>VLOOKUP($C4,Baseline_SUB!$A$1:$AT$50,AA$1,FALSE)</f>
        <v>3.4180401138404664</v>
      </c>
      <c r="AB4" s="69">
        <f>VLOOKUP($C4,Baseline_SUB!$A$1:$AT$50,AB$1,FALSE)</f>
        <v>3.4912520266770435</v>
      </c>
      <c r="AC4" s="69">
        <f>VLOOKUP($C4,Baseline_SUB!$A$1:$AT$50,AC$1,FALSE)</f>
        <v>3.5804356842057139</v>
      </c>
      <c r="AD4" s="69">
        <f>VLOOKUP($C4,Baseline_SUB!$A$1:$AT$50,AD$1,FALSE)</f>
        <v>3.6864608044821043</v>
      </c>
      <c r="AE4" s="69">
        <f>VLOOKUP($C4,Baseline_SUB!$A$1:$AT$50,AE$1,FALSE)</f>
        <v>3.807676809425486</v>
      </c>
      <c r="AF4" s="69">
        <f>VLOOKUP($C4,Baseline_SUB!$A$1:$AT$50,AF$1,FALSE)</f>
        <v>3.9439761792746468</v>
      </c>
      <c r="AG4" s="69">
        <f>VLOOKUP($C4,Baseline_SUB!$A$1:$AT$50,AG$1,FALSE)</f>
        <v>4.0952391216795787</v>
      </c>
      <c r="AH4" s="69">
        <f>VLOOKUP($C4,Baseline_SUB!$A$1:$AT$50,AH$1,FALSE)</f>
        <v>4.2612994798387493</v>
      </c>
      <c r="AI4" s="69">
        <f>VLOOKUP($C4,Baseline_SUB!$A$1:$AT$50,AI$1,FALSE)</f>
        <v>4.4419093374862113</v>
      </c>
      <c r="AJ4" s="69">
        <f>VLOOKUP($C4,Baseline_SUB!$A$1:$AT$50,AJ$1,FALSE)</f>
        <v>4.6367021208131929</v>
      </c>
      <c r="AK4" s="69">
        <f>VLOOKUP($C4,Baseline_SUB!$A$1:$AT$50,AK$1,FALSE)</f>
        <v>4.8451542402036978</v>
      </c>
      <c r="AL4" s="69">
        <f>VLOOKUP($C4,Baseline_SUB!$A$1:$AT$50,AL$1,FALSE)</f>
        <v>5.0665455823647543</v>
      </c>
      <c r="AM4" s="69">
        <f>VLOOKUP($C4,Baseline_SUB!$A$1:$AT$50,AM$1,FALSE)</f>
        <v>5.2999194590632115</v>
      </c>
    </row>
    <row r="5" spans="2:39">
      <c r="B5" s="10" t="s">
        <v>302</v>
      </c>
      <c r="C5" t="s">
        <v>383</v>
      </c>
      <c r="D5" s="23">
        <f>VLOOKUP($C5,Baseline_SUB!$A$1:$AT$50,D$1,FALSE)</f>
        <v>5285.7500440000003</v>
      </c>
      <c r="E5" s="23">
        <f>VLOOKUP($C5,Baseline_SUB!$A$1:$AT$50,E$1,FALSE)</f>
        <v>5293.4853899999998</v>
      </c>
      <c r="F5" s="23">
        <f>VLOOKUP($C5,Baseline_SUB!$A$1:$AT$50,F$1,FALSE)</f>
        <v>5277.6542060000002</v>
      </c>
      <c r="G5" s="23">
        <f>VLOOKUP($C5,Baseline_SUB!$A$1:$AT$50,G$1,FALSE)</f>
        <v>5299.6476629999997</v>
      </c>
      <c r="H5" s="23">
        <f>VLOOKUP($C5,Baseline_SUB!$A$1:$AT$50,H$1,FALSE)</f>
        <v>5405.3688700000002</v>
      </c>
      <c r="I5" s="23">
        <f>VLOOKUP($C5,Baseline_SUB!$A$1:$AT$50,I$1,FALSE)</f>
        <v>5595.4104799999996</v>
      </c>
      <c r="J5" s="23">
        <f>VLOOKUP($C5,Baseline_SUB!$A$1:$AT$50,J$1,FALSE)</f>
        <v>6038.6313360000004</v>
      </c>
      <c r="K5" s="23">
        <f>VLOOKUP($C5,Baseline_SUB!$A$1:$AT$50,K$1,FALSE)</f>
        <v>5840.854421</v>
      </c>
      <c r="L5" s="23">
        <f>VLOOKUP($C5,Baseline_SUB!$A$1:$AT$50,L$1,FALSE)</f>
        <v>5348.8339699999997</v>
      </c>
      <c r="M5" s="23">
        <f>VLOOKUP($C5,Baseline_SUB!$A$1:$AT$50,M$1,FALSE)</f>
        <v>4887.9579290000001</v>
      </c>
      <c r="N5" s="23">
        <f>VLOOKUP($C5,Baseline_SUB!$A$1:$AT$50,N$1,FALSE)</f>
        <v>4638.9370019999997</v>
      </c>
      <c r="O5" s="23">
        <f>VLOOKUP($C5,Baseline_SUB!$A$1:$AT$50,O$1,FALSE)</f>
        <v>4687.8364389999997</v>
      </c>
      <c r="P5" s="23">
        <f>VLOOKUP($C5,Baseline_SUB!$A$1:$AT$50,P$1,FALSE)</f>
        <v>5094.8725400000003</v>
      </c>
      <c r="Q5" s="23">
        <f>VLOOKUP($C5,Baseline_SUB!$A$1:$AT$50,Q$1,FALSE)</f>
        <v>5865.1409530000001</v>
      </c>
      <c r="R5" s="23">
        <f>VLOOKUP($C5,Baseline_SUB!$A$1:$AT$50,R$1,FALSE)</f>
        <v>6996.2681949999997</v>
      </c>
      <c r="S5" s="23">
        <f>VLOOKUP($C5,Baseline_SUB!$A$1:$AT$50,S$1,FALSE)</f>
        <v>8355.9787589999996</v>
      </c>
      <c r="T5" s="23">
        <f>VLOOKUP($C5,Baseline_SUB!$A$1:$AT$50,T$1,FALSE)</f>
        <v>8973.3184399999991</v>
      </c>
      <c r="U5" s="23">
        <f>VLOOKUP($C5,Baseline_SUB!$A$1:$AT$50,U$1,FALSE)</f>
        <v>9254.3010890000005</v>
      </c>
      <c r="V5" s="23">
        <f>VLOOKUP($C5,Baseline_SUB!$A$1:$AT$50,V$1,FALSE)</f>
        <v>9445.05242</v>
      </c>
      <c r="W5" s="23">
        <f>VLOOKUP($C5,Baseline_SUB!$A$1:$AT$50,W$1,FALSE)</f>
        <v>9654.9840889999996</v>
      </c>
      <c r="X5" s="23">
        <f>VLOOKUP($C5,Baseline_SUB!$A$1:$AT$50,X$1,FALSE)</f>
        <v>9920.8497029999999</v>
      </c>
      <c r="Y5" s="23">
        <f>VLOOKUP($C5,Baseline_SUB!$A$1:$AT$50,Y$1,FALSE)</f>
        <v>10244.94838</v>
      </c>
      <c r="Z5" s="23">
        <f>VLOOKUP($C5,Baseline_SUB!$A$1:$AT$50,Z$1,FALSE)</f>
        <v>10612.477569999999</v>
      </c>
      <c r="AA5" s="23">
        <f>VLOOKUP($C5,Baseline_SUB!$A$1:$AT$50,AA$1,FALSE)</f>
        <v>10999.209080000001</v>
      </c>
      <c r="AB5" s="23">
        <f>VLOOKUP($C5,Baseline_SUB!$A$1:$AT$50,AB$1,FALSE)</f>
        <v>11374.75779</v>
      </c>
      <c r="AC5" s="23">
        <f>VLOOKUP($C5,Baseline_SUB!$A$1:$AT$50,AC$1,FALSE)</f>
        <v>11704.38852</v>
      </c>
      <c r="AD5" s="23">
        <f>VLOOKUP($C5,Baseline_SUB!$A$1:$AT$50,AD$1,FALSE)</f>
        <v>11968.79955</v>
      </c>
      <c r="AE5" s="23">
        <f>VLOOKUP($C5,Baseline_SUB!$A$1:$AT$50,AE$1,FALSE)</f>
        <v>12173.82401</v>
      </c>
      <c r="AF5" s="23">
        <f>VLOOKUP($C5,Baseline_SUB!$A$1:$AT$50,AF$1,FALSE)</f>
        <v>12328.79682</v>
      </c>
      <c r="AG5" s="23">
        <f>VLOOKUP($C5,Baseline_SUB!$A$1:$AT$50,AG$1,FALSE)</f>
        <v>12443.47581</v>
      </c>
      <c r="AH5" s="23">
        <f>VLOOKUP($C5,Baseline_SUB!$A$1:$AT$50,AH$1,FALSE)</f>
        <v>12527.59319</v>
      </c>
      <c r="AI5" s="23">
        <f>VLOOKUP($C5,Baseline_SUB!$A$1:$AT$50,AI$1,FALSE)</f>
        <v>12590.725179999999</v>
      </c>
      <c r="AJ5" s="23">
        <f>VLOOKUP($C5,Baseline_SUB!$A$1:$AT$50,AJ$1,FALSE)</f>
        <v>12642.81157</v>
      </c>
      <c r="AK5" s="23">
        <f>VLOOKUP($C5,Baseline_SUB!$A$1:$AT$50,AK$1,FALSE)</f>
        <v>12695.000980000001</v>
      </c>
      <c r="AL5" s="23">
        <f>VLOOKUP($C5,Baseline_SUB!$A$1:$AT$50,AL$1,FALSE)</f>
        <v>12759.718870000001</v>
      </c>
      <c r="AM5" s="23">
        <f>VLOOKUP($C5,Baseline_SUB!$A$1:$AT$50,AM$1,FALSE)</f>
        <v>12850.88458</v>
      </c>
    </row>
    <row r="6" spans="2:39">
      <c r="B6" s="10" t="s">
        <v>397</v>
      </c>
      <c r="C6" t="s">
        <v>382</v>
      </c>
      <c r="D6" s="23">
        <f>VLOOKUP($C6,Baseline_SUB!$A$1:$AT$50,D$1,FALSE)</f>
        <v>18609.931690000001</v>
      </c>
      <c r="E6" s="23">
        <f>VLOOKUP($C6,Baseline_SUB!$A$1:$AT$50,E$1,FALSE)</f>
        <v>19045.121760000002</v>
      </c>
      <c r="F6" s="23">
        <f>VLOOKUP($C6,Baseline_SUB!$A$1:$AT$50,F$1,FALSE)</f>
        <v>19463.32287</v>
      </c>
      <c r="G6" s="23">
        <f>VLOOKUP($C6,Baseline_SUB!$A$1:$AT$50,G$1,FALSE)</f>
        <v>20035.802220000001</v>
      </c>
      <c r="H6" s="23">
        <f>VLOOKUP($C6,Baseline_SUB!$A$1:$AT$50,H$1,FALSE)</f>
        <v>20824.456450000001</v>
      </c>
      <c r="I6" s="23">
        <f>VLOOKUP($C6,Baseline_SUB!$A$1:$AT$50,I$1,FALSE)</f>
        <v>21721.19729</v>
      </c>
      <c r="J6" s="23">
        <f>VLOOKUP($C6,Baseline_SUB!$A$1:$AT$50,J$1,FALSE)</f>
        <v>23068.20666</v>
      </c>
      <c r="K6" s="23">
        <f>VLOOKUP($C6,Baseline_SUB!$A$1:$AT$50,K$1,FALSE)</f>
        <v>24525.407009999999</v>
      </c>
      <c r="L6" s="23">
        <f>VLOOKUP($C6,Baseline_SUB!$A$1:$AT$50,L$1,FALSE)</f>
        <v>26100.998579999999</v>
      </c>
      <c r="M6" s="23">
        <f>VLOOKUP($C6,Baseline_SUB!$A$1:$AT$50,M$1,FALSE)</f>
        <v>27478.301800000001</v>
      </c>
      <c r="N6" s="23">
        <f>VLOOKUP($C6,Baseline_SUB!$A$1:$AT$50,N$1,FALSE)</f>
        <v>28491.707310000002</v>
      </c>
      <c r="O6" s="23">
        <f>VLOOKUP($C6,Baseline_SUB!$A$1:$AT$50,O$1,FALSE)</f>
        <v>29391.552009999999</v>
      </c>
      <c r="P6" s="23">
        <f>VLOOKUP($C6,Baseline_SUB!$A$1:$AT$50,P$1,FALSE)</f>
        <v>30461.682629999999</v>
      </c>
      <c r="Q6" s="23">
        <f>VLOOKUP($C6,Baseline_SUB!$A$1:$AT$50,Q$1,FALSE)</f>
        <v>31875.537120000001</v>
      </c>
      <c r="R6" s="23">
        <f>VLOOKUP($C6,Baseline_SUB!$A$1:$AT$50,R$1,FALSE)</f>
        <v>33714.519990000001</v>
      </c>
      <c r="S6" s="23">
        <f>VLOOKUP($C6,Baseline_SUB!$A$1:$AT$50,S$1,FALSE)</f>
        <v>35917.326009999997</v>
      </c>
      <c r="T6" s="23">
        <f>VLOOKUP($C6,Baseline_SUB!$A$1:$AT$50,T$1,FALSE)</f>
        <v>37011.469620000003</v>
      </c>
      <c r="U6" s="23">
        <f>VLOOKUP($C6,Baseline_SUB!$A$1:$AT$50,U$1,FALSE)</f>
        <v>38137.095099999999</v>
      </c>
      <c r="V6" s="23">
        <f>VLOOKUP($C6,Baseline_SUB!$A$1:$AT$50,V$1,FALSE)</f>
        <v>39436.852630000001</v>
      </c>
      <c r="W6" s="23">
        <f>VLOOKUP($C6,Baseline_SUB!$A$1:$AT$50,W$1,FALSE)</f>
        <v>40903.117449999998</v>
      </c>
      <c r="X6" s="23">
        <f>VLOOKUP($C6,Baseline_SUB!$A$1:$AT$50,X$1,FALSE)</f>
        <v>42500.634510000004</v>
      </c>
      <c r="Y6" s="23">
        <f>VLOOKUP($C6,Baseline_SUB!$A$1:$AT$50,Y$1,FALSE)</f>
        <v>44187.640549999996</v>
      </c>
      <c r="Z6" s="23">
        <f>VLOOKUP($C6,Baseline_SUB!$A$1:$AT$50,Z$1,FALSE)</f>
        <v>45919.349419999999</v>
      </c>
      <c r="AA6" s="23">
        <f>VLOOKUP($C6,Baseline_SUB!$A$1:$AT$50,AA$1,FALSE)</f>
        <v>47648.371550000003</v>
      </c>
      <c r="AB6" s="23">
        <f>VLOOKUP($C6,Baseline_SUB!$A$1:$AT$50,AB$1,FALSE)</f>
        <v>49324.412049999999</v>
      </c>
      <c r="AC6" s="23">
        <f>VLOOKUP($C6,Baseline_SUB!$A$1:$AT$50,AC$1,FALSE)</f>
        <v>50894.218990000001</v>
      </c>
      <c r="AD6" s="23">
        <f>VLOOKUP($C6,Baseline_SUB!$A$1:$AT$50,AD$1,FALSE)</f>
        <v>52335.63725</v>
      </c>
      <c r="AE6" s="23">
        <f>VLOOKUP($C6,Baseline_SUB!$A$1:$AT$50,AE$1,FALSE)</f>
        <v>53661.010260000003</v>
      </c>
      <c r="AF6" s="23">
        <f>VLOOKUP($C6,Baseline_SUB!$A$1:$AT$50,AF$1,FALSE)</f>
        <v>54877.681570000001</v>
      </c>
      <c r="AG6" s="23">
        <f>VLOOKUP($C6,Baseline_SUB!$A$1:$AT$50,AG$1,FALSE)</f>
        <v>55994.75722</v>
      </c>
      <c r="AH6" s="23">
        <f>VLOOKUP($C6,Baseline_SUB!$A$1:$AT$50,AH$1,FALSE)</f>
        <v>57023.664400000001</v>
      </c>
      <c r="AI6" s="23">
        <f>VLOOKUP($C6,Baseline_SUB!$A$1:$AT$50,AI$1,FALSE)</f>
        <v>57976.925089999997</v>
      </c>
      <c r="AJ6" s="23">
        <f>VLOOKUP($C6,Baseline_SUB!$A$1:$AT$50,AJ$1,FALSE)</f>
        <v>58867.494440000002</v>
      </c>
      <c r="AK6" s="23">
        <f>VLOOKUP($C6,Baseline_SUB!$A$1:$AT$50,AK$1,FALSE)</f>
        <v>59708.725279999999</v>
      </c>
      <c r="AL6" s="23">
        <f>VLOOKUP($C6,Baseline_SUB!$A$1:$AT$50,AL$1,FALSE)</f>
        <v>60513.953289999998</v>
      </c>
      <c r="AM6" s="23">
        <f>VLOOKUP($C6,Baseline_SUB!$A$1:$AT$50,AM$1,FALSE)</f>
        <v>61296.295769999997</v>
      </c>
    </row>
    <row r="7" spans="2:39">
      <c r="B7" s="10" t="s">
        <v>388</v>
      </c>
      <c r="C7" t="s">
        <v>387</v>
      </c>
      <c r="D7" s="23">
        <f>VLOOKUP($C7,Baseline_SUB!$A$1:$AT$50,D$1,FALSE)</f>
        <v>11162.7</v>
      </c>
      <c r="E7" s="23">
        <f>VLOOKUP($C7,Baseline_SUB!$A$1:$AT$50,E$1,FALSE)</f>
        <v>11285.479928985218</v>
      </c>
      <c r="F7" s="23">
        <f>VLOOKUP($C7,Baseline_SUB!$A$1:$AT$50,F$1,FALSE)</f>
        <v>11407.308789944855</v>
      </c>
      <c r="G7" s="23">
        <f>VLOOKUP($C7,Baseline_SUB!$A$1:$AT$50,G$1,FALSE)</f>
        <v>11551.400000000005</v>
      </c>
      <c r="H7" s="23">
        <f>VLOOKUP($C7,Baseline_SUB!$A$1:$AT$50,H$1,FALSE)</f>
        <v>11770.879048631108</v>
      </c>
      <c r="I7" s="23">
        <f>VLOOKUP($C7,Baseline_SUB!$A$1:$AT$50,I$1,FALSE)</f>
        <v>11980.000000000002</v>
      </c>
      <c r="J7" s="23">
        <f>VLOOKUP($C7,Baseline_SUB!$A$1:$AT$50,J$1,FALSE)</f>
        <v>12112.666077942677</v>
      </c>
      <c r="K7" s="23">
        <f>VLOOKUP($C7,Baseline_SUB!$A$1:$AT$50,K$1,FALSE)</f>
        <v>12231.921597460443</v>
      </c>
      <c r="L7" s="23">
        <f>VLOOKUP($C7,Baseline_SUB!$A$1:$AT$50,L$1,FALSE)</f>
        <v>12340.572678531133</v>
      </c>
      <c r="M7" s="23">
        <f>VLOOKUP($C7,Baseline_SUB!$A$1:$AT$50,M$1,FALSE)</f>
        <v>12441.572796400471</v>
      </c>
      <c r="N7" s="23">
        <f>VLOOKUP($C7,Baseline_SUB!$A$1:$AT$50,N$1,FALSE)</f>
        <v>12538.000000000002</v>
      </c>
      <c r="O7" s="23">
        <f>VLOOKUP($C7,Baseline_SUB!$A$1:$AT$50,O$1,FALSE)</f>
        <v>12628.644100495194</v>
      </c>
      <c r="P7" s="23">
        <f>VLOOKUP($C7,Baseline_SUB!$A$1:$AT$50,P$1,FALSE)</f>
        <v>12711.151205467122</v>
      </c>
      <c r="Q7" s="23">
        <f>VLOOKUP($C7,Baseline_SUB!$A$1:$AT$50,Q$1,FALSE)</f>
        <v>12787.011181071741</v>
      </c>
      <c r="R7" s="23">
        <f>VLOOKUP($C7,Baseline_SUB!$A$1:$AT$50,R$1,FALSE)</f>
        <v>12857.76551901148</v>
      </c>
      <c r="S7" s="23">
        <f>VLOOKUP($C7,Baseline_SUB!$A$1:$AT$50,S$1,FALSE)</f>
        <v>12924.999999999991</v>
      </c>
      <c r="T7" s="23">
        <f>VLOOKUP($C7,Baseline_SUB!$A$1:$AT$50,T$1,FALSE)</f>
        <v>12987.339807683369</v>
      </c>
      <c r="U7" s="23">
        <f>VLOOKUP($C7,Baseline_SUB!$A$1:$AT$50,U$1,FALSE)</f>
        <v>13043.583600741978</v>
      </c>
      <c r="V7" s="23">
        <f>VLOOKUP($C7,Baseline_SUB!$A$1:$AT$50,V$1,FALSE)</f>
        <v>13095.639361843481</v>
      </c>
      <c r="W7" s="23">
        <f>VLOOKUP($C7,Baseline_SUB!$A$1:$AT$50,W$1,FALSE)</f>
        <v>13145.452294799103</v>
      </c>
      <c r="X7" s="23">
        <f>VLOOKUP($C7,Baseline_SUB!$A$1:$AT$50,X$1,FALSE)</f>
        <v>13194.999999999993</v>
      </c>
      <c r="Y7" s="23">
        <f>VLOOKUP($C7,Baseline_SUB!$A$1:$AT$50,Y$1,FALSE)</f>
        <v>13245.256873359665</v>
      </c>
      <c r="Z7" s="23">
        <f>VLOOKUP($C7,Baseline_SUB!$A$1:$AT$50,Z$1,FALSE)</f>
        <v>13294.882810161</v>
      </c>
      <c r="AA7" s="23">
        <f>VLOOKUP($C7,Baseline_SUB!$A$1:$AT$50,AA$1,FALSE)</f>
        <v>13342.390167174399</v>
      </c>
      <c r="AB7" s="23">
        <f>VLOOKUP($C7,Baseline_SUB!$A$1:$AT$50,AB$1,FALSE)</f>
        <v>13386.270942865531</v>
      </c>
      <c r="AC7" s="23">
        <f>VLOOKUP($C7,Baseline_SUB!$A$1:$AT$50,AC$1,FALSE)</f>
        <v>13424.999999999995</v>
      </c>
      <c r="AD7" s="23">
        <f>VLOOKUP($C7,Baseline_SUB!$A$1:$AT$50,AD$1,FALSE)</f>
        <v>13457.692573482454</v>
      </c>
      <c r="AE7" s="23">
        <f>VLOOKUP($C7,Baseline_SUB!$A$1:$AT$50,AE$1,FALSE)</f>
        <v>13485.300623348387</v>
      </c>
      <c r="AF7" s="23">
        <f>VLOOKUP($C7,Baseline_SUB!$A$1:$AT$50,AF$1,FALSE)</f>
        <v>13509.056174170144</v>
      </c>
      <c r="AG7" s="23">
        <f>VLOOKUP($C7,Baseline_SUB!$A$1:$AT$50,AG$1,FALSE)</f>
        <v>13530.204274765883</v>
      </c>
      <c r="AH7" s="23">
        <f>VLOOKUP($C7,Baseline_SUB!$A$1:$AT$50,AH$1,FALSE)</f>
        <v>13550.000000000007</v>
      </c>
      <c r="AI7" s="23">
        <f>VLOOKUP($C7,Baseline_SUB!$A$1:$AT$50,AI$1,FALSE)</f>
        <v>13567.99063821655</v>
      </c>
      <c r="AJ7" s="23">
        <f>VLOOKUP($C7,Baseline_SUB!$A$1:$AT$50,AJ$1,FALSE)</f>
        <v>13583.321820167159</v>
      </c>
      <c r="AK7" s="23">
        <f>VLOOKUP($C7,Baseline_SUB!$A$1:$AT$50,AK$1,FALSE)</f>
        <v>13596.655892654555</v>
      </c>
      <c r="AL7" s="23">
        <f>VLOOKUP($C7,Baseline_SUB!$A$1:$AT$50,AL$1,FALSE)</f>
        <v>13608.658946862013</v>
      </c>
      <c r="AM7" s="23">
        <f>VLOOKUP($C7,Baseline_SUB!$A$1:$AT$50,AM$1,FALSE)</f>
        <v>13620</v>
      </c>
    </row>
    <row r="8" spans="2:39">
      <c r="B8" s="10" t="s">
        <v>395</v>
      </c>
      <c r="D8" s="18">
        <f>0.0190800100009541-D9</f>
        <v>1.2780010000954099E-2</v>
      </c>
      <c r="E8" s="18">
        <f>E7/D7-1</f>
        <v>1.0999124672813609E-2</v>
      </c>
      <c r="F8" s="18">
        <f t="shared" ref="F8:S8" si="0">F7/E7-1</f>
        <v>1.0795186534046763E-2</v>
      </c>
      <c r="G8" s="18">
        <f t="shared" si="0"/>
        <v>1.2631481509658204E-2</v>
      </c>
      <c r="H8" s="18">
        <f t="shared" si="0"/>
        <v>1.9000211976998749E-2</v>
      </c>
      <c r="I8" s="18">
        <f t="shared" si="0"/>
        <v>1.7765958727884001E-2</v>
      </c>
      <c r="J8" s="18">
        <f t="shared" si="0"/>
        <v>1.1073963100390216E-2</v>
      </c>
      <c r="K8" s="18">
        <f t="shared" si="0"/>
        <v>9.8455219313717812E-3</v>
      </c>
      <c r="L8" s="18">
        <f t="shared" si="0"/>
        <v>8.8825848175193567E-3</v>
      </c>
      <c r="M8" s="18">
        <f t="shared" si="0"/>
        <v>8.1843947197886013E-3</v>
      </c>
      <c r="N8" s="18">
        <f t="shared" si="0"/>
        <v>7.7504030380650679E-3</v>
      </c>
      <c r="O8" s="18">
        <f t="shared" si="0"/>
        <v>7.2295502069861239E-3</v>
      </c>
      <c r="P8" s="18">
        <f t="shared" si="0"/>
        <v>6.533330444294716E-3</v>
      </c>
      <c r="Q8" s="18">
        <f t="shared" si="0"/>
        <v>5.9679862491126556E-3</v>
      </c>
      <c r="R8" s="18">
        <f t="shared" si="0"/>
        <v>5.5332975734372347E-3</v>
      </c>
      <c r="S8" s="18">
        <f t="shared" si="0"/>
        <v>5.2290952801323787E-3</v>
      </c>
      <c r="T8" s="18">
        <f t="shared" ref="T8" si="1">T7/S7-1</f>
        <v>4.8231959522924139E-3</v>
      </c>
      <c r="U8" s="18">
        <f t="shared" ref="U8" si="2">U7/T7-1</f>
        <v>4.3306630835466819E-3</v>
      </c>
      <c r="V8" s="18">
        <f t="shared" ref="V8" si="3">V7/U7-1</f>
        <v>3.9909094536367817E-3</v>
      </c>
      <c r="W8" s="18">
        <f t="shared" ref="W8" si="4">W7/V7-1</f>
        <v>3.8037801423242978E-3</v>
      </c>
      <c r="X8" s="18">
        <f t="shared" ref="X8" si="5">X7/W7-1</f>
        <v>3.7691898376515098E-3</v>
      </c>
      <c r="Y8" s="18">
        <f t="shared" ref="Y8" si="6">Y7/X7-1</f>
        <v>3.8087816111915807E-3</v>
      </c>
      <c r="Z8" s="18">
        <f t="shared" ref="Z8" si="7">Z7/Y7-1</f>
        <v>3.7466949320663634E-3</v>
      </c>
      <c r="AA8" s="18">
        <f t="shared" ref="AA8" si="8">AA7/Z7-1</f>
        <v>3.5733565832629655E-3</v>
      </c>
      <c r="AB8" s="18">
        <f t="shared" ref="AB8" si="9">AB7/AA7-1</f>
        <v>3.2888242017603542E-3</v>
      </c>
      <c r="AC8" s="18">
        <f t="shared" ref="AC8" si="10">AC7/AB7-1</f>
        <v>2.8931923834325524E-3</v>
      </c>
      <c r="AD8" s="18">
        <f t="shared" ref="AD8" si="11">AD7/AC7-1</f>
        <v>2.4352010042800742E-3</v>
      </c>
      <c r="AE8" s="18">
        <f t="shared" ref="AE8" si="12">AE7/AD7-1</f>
        <v>2.0514697980493768E-3</v>
      </c>
      <c r="AF8" s="18">
        <f t="shared" ref="AF8" si="13">AF7/AE7-1</f>
        <v>1.7615885240724882E-3</v>
      </c>
      <c r="AG8" s="18">
        <f t="shared" ref="AG8" si="14">AG7/AF7-1</f>
        <v>1.5654758054952644E-3</v>
      </c>
      <c r="AH8" s="18">
        <f t="shared" ref="AH8" si="15">AH7/AG7-1</f>
        <v>1.4630765975236493E-3</v>
      </c>
      <c r="AI8" s="18">
        <f t="shared" ref="AI8" si="16">AI7/AH7-1</f>
        <v>1.3277223776047009E-3</v>
      </c>
      <c r="AJ8" s="18">
        <f t="shared" ref="AJ8" si="17">AJ7/AI7-1</f>
        <v>1.129952279553148E-3</v>
      </c>
      <c r="AK8" s="18">
        <f t="shared" ref="AK8" si="18">AK7/AJ7-1</f>
        <v>9.816503403166088E-4</v>
      </c>
      <c r="AL8" s="18">
        <f t="shared" ref="AL8" si="19">AL7/AK7-1</f>
        <v>8.827945858320696E-4</v>
      </c>
      <c r="AM8" s="18">
        <f>AM7/AL7-1</f>
        <v>8.3337036972341849E-4</v>
      </c>
    </row>
    <row r="9" spans="2:39">
      <c r="B9" s="10" t="s">
        <v>389</v>
      </c>
      <c r="C9" t="s">
        <v>384</v>
      </c>
      <c r="D9" s="18">
        <f>VLOOKUP($C9,Baseline_SUB!$A$1:$AT$50,D$1,FALSE)</f>
        <v>6.3E-3</v>
      </c>
      <c r="E9" s="18">
        <f>VLOOKUP($C9,Baseline_SUB!$A$1:$AT$50,E$1,FALSE)</f>
        <v>3.1358993400000001E-3</v>
      </c>
      <c r="F9" s="18">
        <f>VLOOKUP($C9,Baseline_SUB!$A$1:$AT$50,F$1,FALSE)</f>
        <v>3.2642909899999999E-3</v>
      </c>
      <c r="G9" s="18">
        <f>VLOOKUP($C9,Baseline_SUB!$A$1:$AT$50,G$1,FALSE)</f>
        <v>1.4863808100000001E-2</v>
      </c>
      <c r="H9" s="18">
        <f>VLOOKUP($C9,Baseline_SUB!$A$1:$AT$50,H$1,FALSE)</f>
        <v>2.0186653200000002E-2</v>
      </c>
      <c r="I9" s="18">
        <f>VLOOKUP($C9,Baseline_SUB!$A$1:$AT$50,I$1,FALSE)</f>
        <v>2.2220667199999999E-2</v>
      </c>
      <c r="J9" s="18">
        <f>VLOOKUP($C9,Baseline_SUB!$A$1:$AT$50,J$1,FALSE)</f>
        <v>2.9807047499999999E-2</v>
      </c>
      <c r="K9" s="18">
        <f>VLOOKUP($C9,Baseline_SUB!$A$1:$AT$50,K$1,FALSE)</f>
        <v>3.1899952199999998E-2</v>
      </c>
      <c r="L9" s="18">
        <f>VLOOKUP($C9,Baseline_SUB!$A$1:$AT$50,L$1,FALSE)</f>
        <v>3.37444784E-2</v>
      </c>
      <c r="M9" s="18">
        <f>VLOOKUP($C9,Baseline_SUB!$A$1:$AT$50,M$1,FALSE)</f>
        <v>3.5339279899999999E-2</v>
      </c>
      <c r="N9" s="18">
        <f>VLOOKUP($C9,Baseline_SUB!$A$1:$AT$50,N$1,FALSE)</f>
        <v>3.6683191400000002E-2</v>
      </c>
      <c r="O9" s="18">
        <f>VLOOKUP($C9,Baseline_SUB!$A$1:$AT$50,O$1,FALSE)</f>
        <v>3.8136585100000002E-2</v>
      </c>
      <c r="P9" s="18">
        <f>VLOOKUP($C9,Baseline_SUB!$A$1:$AT$50,P$1,FALSE)</f>
        <v>3.9791477800000002E-2</v>
      </c>
      <c r="Q9" s="18">
        <f>VLOOKUP($C9,Baseline_SUB!$A$1:$AT$50,Q$1,FALSE)</f>
        <v>4.1332098400000003E-2</v>
      </c>
      <c r="R9" s="18">
        <f>VLOOKUP($C9,Baseline_SUB!$A$1:$AT$50,R$1,FALSE)</f>
        <v>4.2757931700000001E-2</v>
      </c>
      <c r="S9" s="18">
        <f>VLOOKUP($C9,Baseline_SUB!$A$1:$AT$50,S$1,FALSE)</f>
        <v>4.4068499999999997E-2</v>
      </c>
      <c r="T9" s="18">
        <f>VLOOKUP($C9,Baseline_SUB!$A$1:$AT$50,T$1,FALSE)</f>
        <v>4.6539746399999998E-2</v>
      </c>
      <c r="U9" s="18">
        <f>VLOOKUP($C9,Baseline_SUB!$A$1:$AT$50,U$1,FALSE)</f>
        <v>4.9765381999999997E-2</v>
      </c>
      <c r="V9" s="18">
        <f>VLOOKUP($C9,Baseline_SUB!$A$1:$AT$50,V$1,FALSE)</f>
        <v>5.2259430400000001E-2</v>
      </c>
      <c r="W9" s="18">
        <f>VLOOKUP($C9,Baseline_SUB!$A$1:$AT$50,W$1,FALSE)</f>
        <v>5.4016636700000002E-2</v>
      </c>
      <c r="X9" s="18">
        <f>VLOOKUP($C9,Baseline_SUB!$A$1:$AT$50,X$1,FALSE)</f>
        <v>5.5033293400000002E-2</v>
      </c>
      <c r="Y9" s="18">
        <f>VLOOKUP($C9,Baseline_SUB!$A$1:$AT$50,Y$1,FALSE)</f>
        <v>5.5389613900000002E-2</v>
      </c>
      <c r="Z9" s="18">
        <f>VLOOKUP($C9,Baseline_SUB!$A$1:$AT$50,Z$1,FALSE)</f>
        <v>5.5269793499999997E-2</v>
      </c>
      <c r="AA9" s="18">
        <f>VLOOKUP($C9,Baseline_SUB!$A$1:$AT$50,AA$1,FALSE)</f>
        <v>5.46840746E-2</v>
      </c>
      <c r="AB9" s="18">
        <f>VLOOKUP($C9,Baseline_SUB!$A$1:$AT$50,AB$1,FALSE)</f>
        <v>5.3633233099999997E-2</v>
      </c>
      <c r="AC9" s="18">
        <f>VLOOKUP($C9,Baseline_SUB!$A$1:$AT$50,AC$1,FALSE)</f>
        <v>5.2118659900000003E-2</v>
      </c>
      <c r="AD9" s="18">
        <f>VLOOKUP($C9,Baseline_SUB!$A$1:$AT$50,AD$1,FALSE)</f>
        <v>5.1027060899999997E-2</v>
      </c>
      <c r="AE9" s="18">
        <f>VLOOKUP($C9,Baseline_SUB!$A$1:$AT$50,AE$1,FALSE)</f>
        <v>5.0658041000000001E-2</v>
      </c>
      <c r="AF9" s="18">
        <f>VLOOKUP($C9,Baseline_SUB!$A$1:$AT$50,AF$1,FALSE)</f>
        <v>5.0276565299999999E-2</v>
      </c>
      <c r="AG9" s="18">
        <f>VLOOKUP($C9,Baseline_SUB!$A$1:$AT$50,AG$1,FALSE)</f>
        <v>4.9882647400000001E-2</v>
      </c>
      <c r="AH9" s="18">
        <f>VLOOKUP($C9,Baseline_SUB!$A$1:$AT$50,AH$1,FALSE)</f>
        <v>4.9476301399999999E-2</v>
      </c>
      <c r="AI9" s="18">
        <f>VLOOKUP($C9,Baseline_SUB!$A$1:$AT$50,AI$1,FALSE)</f>
        <v>4.9190218199999997E-2</v>
      </c>
      <c r="AJ9" s="18">
        <f>VLOOKUP($C9,Baseline_SUB!$A$1:$AT$50,AJ$1,FALSE)</f>
        <v>4.9055183799999999E-2</v>
      </c>
      <c r="AK9" s="18">
        <f>VLOOKUP($C9,Baseline_SUB!$A$1:$AT$50,AK$1,FALSE)</f>
        <v>4.8953919399999997E-2</v>
      </c>
      <c r="AL9" s="18">
        <f>VLOOKUP($C9,Baseline_SUB!$A$1:$AT$50,AL$1,FALSE)</f>
        <v>4.8886415199999998E-2</v>
      </c>
      <c r="AM9" s="18">
        <f>VLOOKUP($C9,Baseline_SUB!$A$1:$AT$50,AM$1,FALSE)</f>
        <v>4.8852664699999999E-2</v>
      </c>
    </row>
    <row r="10" spans="2:39">
      <c r="B10" s="10" t="s">
        <v>390</v>
      </c>
      <c r="C10" t="s">
        <v>391</v>
      </c>
      <c r="D10" s="23">
        <f>VLOOKUP($C10,Baseline_SUB!$A$1:$AT$50,D$1,FALSE)</f>
        <v>84688.9</v>
      </c>
      <c r="E10" s="23">
        <f>VLOOKUP($C10,Baseline_SUB!$A$1:$AT$50,E$1,FALSE)</f>
        <v>85888.328720000005</v>
      </c>
      <c r="F10" s="23">
        <f>VLOOKUP($C10,Baseline_SUB!$A$1:$AT$50,F$1,FALSE)</f>
        <v>87096.993780000004</v>
      </c>
      <c r="G10" s="23">
        <f>VLOOKUP($C10,Baseline_SUB!$A$1:$AT$50,G$1,FALSE)</f>
        <v>89503.250079999998</v>
      </c>
      <c r="H10" s="23">
        <f>VLOOKUP($C10,Baseline_SUB!$A$1:$AT$50,H$1,FALSE)</f>
        <v>93034.496639999998</v>
      </c>
      <c r="I10" s="23">
        <f>VLOOKUP($C10,Baseline_SUB!$A$1:$AT$50,I$1,FALSE)</f>
        <v>96773.007410000006</v>
      </c>
      <c r="J10" s="23">
        <f>VLOOKUP($C10,Baseline_SUB!$A$1:$AT$50,J$1,FALSE)</f>
        <v>100744.6914</v>
      </c>
      <c r="K10" s="23">
        <f>VLOOKUP($C10,Baseline_SUB!$A$1:$AT$50,K$1,FALSE)</f>
        <v>104963.45170000001</v>
      </c>
      <c r="L10" s="23">
        <f>VLOOKUP($C10,Baseline_SUB!$A$1:$AT$50,L$1,FALSE)</f>
        <v>109445.3348</v>
      </c>
      <c r="M10" s="23">
        <f>VLOOKUP($C10,Baseline_SUB!$A$1:$AT$50,M$1,FALSE)</f>
        <v>114206.2885</v>
      </c>
      <c r="N10" s="23">
        <f>VLOOKUP($C10,Baseline_SUB!$A$1:$AT$50,N$1,FALSE)</f>
        <v>119261.60950000001</v>
      </c>
      <c r="O10" s="23">
        <f>VLOOKUP($C10,Baseline_SUB!$A$1:$AT$50,O$1,FALSE)</f>
        <v>124627.95480000001</v>
      </c>
      <c r="P10" s="23">
        <f>VLOOKUP($C10,Baseline_SUB!$A$1:$AT$50,P$1,FALSE)</f>
        <v>130327.0857</v>
      </c>
      <c r="Q10" s="23">
        <f>VLOOKUP($C10,Baseline_SUB!$A$1:$AT$50,Q$1,FALSE)</f>
        <v>136383.70800000001</v>
      </c>
      <c r="R10" s="23">
        <f>VLOOKUP($C10,Baseline_SUB!$A$1:$AT$50,R$1,FALSE)</f>
        <v>142827.68640000001</v>
      </c>
      <c r="S10" s="23">
        <f>VLOOKUP($C10,Baseline_SUB!$A$1:$AT$50,S$1,FALSE)</f>
        <v>149696.68049999999</v>
      </c>
      <c r="T10" s="23">
        <f>VLOOKUP($C10,Baseline_SUB!$A$1:$AT$50,T$1,FALSE)</f>
        <v>157341.34890000001</v>
      </c>
      <c r="U10" s="23">
        <f>VLOOKUP($C10,Baseline_SUB!$A$1:$AT$50,U$1,FALSE)</f>
        <v>165855.45389999999</v>
      </c>
      <c r="V10" s="23">
        <f>VLOOKUP($C10,Baseline_SUB!$A$1:$AT$50,V$1,FALSE)</f>
        <v>175212.12580000001</v>
      </c>
      <c r="W10" s="23">
        <f>VLOOKUP($C10,Baseline_SUB!$A$1:$AT$50,W$1,FALSE)</f>
        <v>185383.72899999999</v>
      </c>
      <c r="X10" s="23">
        <f>VLOOKUP($C10,Baseline_SUB!$A$1:$AT$50,X$1,FALSE)</f>
        <v>196333.38519999999</v>
      </c>
      <c r="Y10" s="23">
        <f>VLOOKUP($C10,Baseline_SUB!$A$1:$AT$50,Y$1,FALSE)</f>
        <v>208009.89610000001</v>
      </c>
      <c r="Z10" s="23">
        <f>VLOOKUP($C10,Baseline_SUB!$A$1:$AT$50,Z$1,FALSE)</f>
        <v>220342.47070000001</v>
      </c>
      <c r="AA10" s="23">
        <f>VLOOKUP($C10,Baseline_SUB!$A$1:$AT$50,AA$1,FALSE)</f>
        <v>233236.01420000001</v>
      </c>
      <c r="AB10" s="23">
        <f>VLOOKUP($C10,Baseline_SUB!$A$1:$AT$50,AB$1,FALSE)</f>
        <v>246567.3726</v>
      </c>
      <c r="AC10" s="23">
        <f>VLOOKUP($C10,Baseline_SUB!$A$1:$AT$50,AC$1,FALSE)</f>
        <v>260182.5386</v>
      </c>
      <c r="AD10" s="23">
        <f>VLOOKUP($C10,Baseline_SUB!$A$1:$AT$50,AD$1,FALSE)</f>
        <v>274139.26740000001</v>
      </c>
      <c r="AE10" s="23">
        <f>VLOOKUP($C10,Baseline_SUB!$A$1:$AT$50,AE$1,FALSE)</f>
        <v>288632.53989999997</v>
      </c>
      <c r="AF10" s="23">
        <f>VLOOKUP($C10,Baseline_SUB!$A$1:$AT$50,AF$1,FALSE)</f>
        <v>303692.24650000001</v>
      </c>
      <c r="AG10" s="23">
        <f>VLOOKUP($C10,Baseline_SUB!$A$1:$AT$50,AG$1,FALSE)</f>
        <v>319352.9656</v>
      </c>
      <c r="AH10" s="23">
        <f>VLOOKUP($C10,Baseline_SUB!$A$1:$AT$50,AH$1,FALSE)</f>
        <v>335654.31520000001</v>
      </c>
      <c r="AI10" s="23">
        <f>VLOOKUP($C10,Baseline_SUB!$A$1:$AT$50,AI$1,FALSE)</f>
        <v>352641.17330000002</v>
      </c>
      <c r="AJ10" s="23">
        <f>VLOOKUP($C10,Baseline_SUB!$A$1:$AT$50,AJ$1,FALSE)</f>
        <v>370363.96750000003</v>
      </c>
      <c r="AK10" s="23">
        <f>VLOOKUP($C10,Baseline_SUB!$A$1:$AT$50,AK$1,FALSE)</f>
        <v>388879.13410000002</v>
      </c>
      <c r="AL10" s="23">
        <f>VLOOKUP($C10,Baseline_SUB!$A$1:$AT$50,AL$1,FALSE)</f>
        <v>408249.67950000003</v>
      </c>
      <c r="AM10" s="23">
        <f>VLOOKUP($C10,Baseline_SUB!$A$1:$AT$50,AM$1,FALSE)</f>
        <v>428545.79330000002</v>
      </c>
    </row>
    <row r="11" spans="2:39">
      <c r="B11" s="10" t="s">
        <v>392</v>
      </c>
      <c r="D11" s="18">
        <f>SUM(D12:D15)</f>
        <v>-1.0839673203E-2</v>
      </c>
      <c r="E11" s="18">
        <f t="shared" ref="E11:S11" si="20">SUM(E12:E15)</f>
        <v>-9.7261503199999998E-3</v>
      </c>
      <c r="F11" s="18">
        <f t="shared" si="20"/>
        <v>-8.5565545499999996E-3</v>
      </c>
      <c r="G11" s="18">
        <f t="shared" si="20"/>
        <v>-7.3696443800000001E-3</v>
      </c>
      <c r="H11" s="18">
        <f t="shared" si="20"/>
        <v>-6.2180499640000003E-3</v>
      </c>
      <c r="I11" s="18">
        <f t="shared" si="20"/>
        <v>-5.1410245228059991E-3</v>
      </c>
      <c r="J11" s="18">
        <f t="shared" si="20"/>
        <v>-1.5497808553879E-2</v>
      </c>
      <c r="K11" s="18">
        <f t="shared" si="20"/>
        <v>-2.5409813598999999E-2</v>
      </c>
      <c r="L11" s="18">
        <f t="shared" si="20"/>
        <v>-3.6223519317000005E-2</v>
      </c>
      <c r="M11" s="18">
        <f t="shared" si="20"/>
        <v>-4.1943611339E-2</v>
      </c>
      <c r="N11" s="18">
        <f t="shared" si="20"/>
        <v>-4.2977510861000004E-2</v>
      </c>
      <c r="O11" s="18">
        <f t="shared" si="20"/>
        <v>-4.3028803273000002E-2</v>
      </c>
      <c r="P11" s="18">
        <f t="shared" si="20"/>
        <v>-4.2899346344E-2</v>
      </c>
      <c r="Q11" s="18">
        <f t="shared" si="20"/>
        <v>-4.2673666750000006E-2</v>
      </c>
      <c r="R11" s="18">
        <f t="shared" si="20"/>
        <v>-4.2675192158999994E-2</v>
      </c>
      <c r="S11" s="18">
        <f t="shared" si="20"/>
        <v>-4.2670274378999999E-2</v>
      </c>
      <c r="T11" s="18">
        <f t="shared" ref="T11:AM11" si="21">SUM(T12:T15)</f>
        <v>-3.9861662513000003E-2</v>
      </c>
      <c r="U11" s="18">
        <f t="shared" si="21"/>
        <v>-3.7127470225E-2</v>
      </c>
      <c r="V11" s="18">
        <f t="shared" si="21"/>
        <v>-3.4613365426999998E-2</v>
      </c>
      <c r="W11" s="18">
        <f t="shared" si="21"/>
        <v>-3.2305749632000003E-2</v>
      </c>
      <c r="X11" s="18">
        <f t="shared" si="21"/>
        <v>-3.0170529724999999E-2</v>
      </c>
      <c r="Y11" s="18">
        <f t="shared" si="21"/>
        <v>-2.8176862802000002E-2</v>
      </c>
      <c r="Z11" s="18">
        <f t="shared" si="21"/>
        <v>-2.6301418443999997E-2</v>
      </c>
      <c r="AA11" s="18">
        <f t="shared" si="21"/>
        <v>-2.4527225781999999E-2</v>
      </c>
      <c r="AB11" s="18">
        <f t="shared" si="21"/>
        <v>-2.2842388976000001E-2</v>
      </c>
      <c r="AC11" s="18">
        <f t="shared" si="21"/>
        <v>-2.1239097517E-2</v>
      </c>
      <c r="AD11" s="18">
        <f t="shared" si="21"/>
        <v>-1.9712080813000001E-2</v>
      </c>
      <c r="AE11" s="18">
        <f t="shared" si="21"/>
        <v>-1.8264642057999998E-2</v>
      </c>
      <c r="AF11" s="18">
        <f t="shared" si="21"/>
        <v>-1.6905147201999999E-2</v>
      </c>
      <c r="AG11" s="18">
        <f t="shared" si="21"/>
        <v>-1.5637002231000001E-2</v>
      </c>
      <c r="AH11" s="18">
        <f t="shared" si="21"/>
        <v>-1.4460514657E-2</v>
      </c>
      <c r="AI11" s="18">
        <f t="shared" si="21"/>
        <v>-1.3374227740000001E-2</v>
      </c>
      <c r="AJ11" s="18">
        <f t="shared" si="21"/>
        <v>-1.2375287815E-2</v>
      </c>
      <c r="AK11" s="18">
        <f t="shared" si="21"/>
        <v>-1.1459442125E-2</v>
      </c>
      <c r="AL11" s="18">
        <f t="shared" si="21"/>
        <v>-1.0621692237000002E-2</v>
      </c>
      <c r="AM11" s="18">
        <f t="shared" si="21"/>
        <v>-9.8567476740000007E-3</v>
      </c>
    </row>
    <row r="12" spans="2:39">
      <c r="B12" s="29" t="s">
        <v>300</v>
      </c>
      <c r="C12" t="s">
        <v>331</v>
      </c>
      <c r="D12" s="18">
        <f>VLOOKUP($C12,Baseline_SUB!$A$1:$AT$50,D$1,FALSE)</f>
        <v>0</v>
      </c>
      <c r="E12" s="18">
        <f>VLOOKUP($C12,Baseline_SUB!$A$1:$AT$50,E$1,FALSE)</f>
        <v>0</v>
      </c>
      <c r="F12" s="18">
        <f>VLOOKUP($C12,Baseline_SUB!$A$1:$AT$50,F$1,FALSE)</f>
        <v>0</v>
      </c>
      <c r="G12" s="18">
        <f>VLOOKUP($C12,Baseline_SUB!$A$1:$AT$50,G$1,FALSE)</f>
        <v>0</v>
      </c>
      <c r="H12" s="18">
        <f>VLOOKUP($C12,Baseline_SUB!$A$1:$AT$50,H$1,FALSE)</f>
        <v>0</v>
      </c>
      <c r="I12" s="18">
        <f>VLOOKUP($C12,Baseline_SUB!$A$1:$AT$50,I$1,FALSE)</f>
        <v>0</v>
      </c>
      <c r="J12" s="18">
        <f>VLOOKUP($C12,Baseline_SUB!$A$1:$AT$50,J$1,FALSE)</f>
        <v>-1.6964841499999999E-4</v>
      </c>
      <c r="K12" s="18">
        <f>VLOOKUP($C12,Baseline_SUB!$A$1:$AT$50,K$1,FALSE)</f>
        <v>-4.19108709E-4</v>
      </c>
      <c r="L12" s="18">
        <f>VLOOKUP($C12,Baseline_SUB!$A$1:$AT$50,L$1,FALSE)</f>
        <v>-6.3535519699999996E-4</v>
      </c>
      <c r="M12" s="18">
        <f>VLOOKUP($C12,Baseline_SUB!$A$1:$AT$50,M$1,FALSE)</f>
        <v>-7.8911720900000002E-4</v>
      </c>
      <c r="N12" s="18">
        <f>VLOOKUP($C12,Baseline_SUB!$A$1:$AT$50,N$1,FALSE)</f>
        <v>-8.5121626099999995E-4</v>
      </c>
      <c r="O12" s="18">
        <f>VLOOKUP($C12,Baseline_SUB!$A$1:$AT$50,O$1,FALSE)</f>
        <v>-8.0170346299999996E-4</v>
      </c>
      <c r="P12" s="18">
        <f>VLOOKUP($C12,Baseline_SUB!$A$1:$AT$50,P$1,FALSE)</f>
        <v>-7.4854400399999995E-4</v>
      </c>
      <c r="Q12" s="18">
        <f>VLOOKUP($C12,Baseline_SUB!$A$1:$AT$50,Q$1,FALSE)</f>
        <v>-6.9372637000000002E-4</v>
      </c>
      <c r="R12" s="18">
        <f>VLOOKUP($C12,Baseline_SUB!$A$1:$AT$50,R$1,FALSE)</f>
        <v>-6.6337723899999995E-4</v>
      </c>
      <c r="S12" s="18">
        <f>VLOOKUP($C12,Baseline_SUB!$A$1:$AT$50,S$1,FALSE)</f>
        <v>-6.3162079900000001E-4</v>
      </c>
      <c r="T12" s="18">
        <f>VLOOKUP($C12,Baseline_SUB!$A$1:$AT$50,T$1,FALSE)</f>
        <v>-6.0303177300000002E-4</v>
      </c>
      <c r="U12" s="18">
        <f>VLOOKUP($C12,Baseline_SUB!$A$1:$AT$50,U$1,FALSE)</f>
        <v>-5.5750867499999998E-4</v>
      </c>
      <c r="V12" s="18">
        <f>VLOOKUP($C12,Baseline_SUB!$A$1:$AT$50,V$1,FALSE)</f>
        <v>-5.1187095699999996E-4</v>
      </c>
      <c r="W12" s="18">
        <f>VLOOKUP($C12,Baseline_SUB!$A$1:$AT$50,W$1,FALSE)</f>
        <v>-4.7137124200000001E-4</v>
      </c>
      <c r="X12" s="18">
        <f>VLOOKUP($C12,Baseline_SUB!$A$1:$AT$50,X$1,FALSE)</f>
        <v>-4.3663412500000002E-4</v>
      </c>
      <c r="Y12" s="18">
        <f>VLOOKUP($C12,Baseline_SUB!$A$1:$AT$50,Y$1,FALSE)</f>
        <v>-4.0675356200000002E-4</v>
      </c>
      <c r="Z12" s="18">
        <f>VLOOKUP($C12,Baseline_SUB!$A$1:$AT$50,Z$1,FALSE)</f>
        <v>-3.80487024E-4</v>
      </c>
      <c r="AA12" s="18">
        <f>VLOOKUP($C12,Baseline_SUB!$A$1:$AT$50,AA$1,FALSE)</f>
        <v>-3.56659272E-4</v>
      </c>
      <c r="AB12" s="18">
        <f>VLOOKUP($C12,Baseline_SUB!$A$1:$AT$50,AB$1,FALSE)</f>
        <v>-3.34275836E-4</v>
      </c>
      <c r="AC12" s="18">
        <f>VLOOKUP($C12,Baseline_SUB!$A$1:$AT$50,AC$1,FALSE)</f>
        <v>-3.12540567E-4</v>
      </c>
      <c r="AD12" s="18">
        <f>VLOOKUP($C12,Baseline_SUB!$A$1:$AT$50,AD$1,FALSE)</f>
        <v>-2.9103631299999999E-4</v>
      </c>
      <c r="AE12" s="18">
        <f>VLOOKUP($C12,Baseline_SUB!$A$1:$AT$50,AE$1,FALSE)</f>
        <v>-2.6986899800000001E-4</v>
      </c>
      <c r="AF12" s="18">
        <f>VLOOKUP($C12,Baseline_SUB!$A$1:$AT$50,AF$1,FALSE)</f>
        <v>-2.4930250200000002E-4</v>
      </c>
      <c r="AG12" s="18">
        <f>VLOOKUP($C12,Baseline_SUB!$A$1:$AT$50,AG$1,FALSE)</f>
        <v>-2.2952969099999999E-4</v>
      </c>
      <c r="AH12" s="18">
        <f>VLOOKUP($C12,Baseline_SUB!$A$1:$AT$50,AH$1,FALSE)</f>
        <v>-2.1069092700000001E-4</v>
      </c>
      <c r="AI12" s="18">
        <f>VLOOKUP($C12,Baseline_SUB!$A$1:$AT$50,AI$1,FALSE)</f>
        <v>-1.9288958E-4</v>
      </c>
      <c r="AJ12" s="18">
        <f>VLOOKUP($C12,Baseline_SUB!$A$1:$AT$50,AJ$1,FALSE)</f>
        <v>-1.7619907500000001E-4</v>
      </c>
      <c r="AK12" s="18">
        <f>VLOOKUP($C12,Baseline_SUB!$A$1:$AT$50,AK$1,FALSE)</f>
        <v>-1.6066602499999999E-4</v>
      </c>
      <c r="AL12" s="18">
        <f>VLOOKUP($C12,Baseline_SUB!$A$1:$AT$50,AL$1,FALSE)</f>
        <v>-1.4631397699999999E-4</v>
      </c>
      <c r="AM12" s="18">
        <f>VLOOKUP($C12,Baseline_SUB!$A$1:$AT$50,AM$1,FALSE)</f>
        <v>-1.3314748400000001E-4</v>
      </c>
    </row>
    <row r="13" spans="2:39">
      <c r="B13" s="29" t="s">
        <v>148</v>
      </c>
      <c r="C13" t="s">
        <v>332</v>
      </c>
      <c r="D13" s="18">
        <f>VLOOKUP($C13,Baseline_SUB!$A$1:$AT$50,D$1,FALSE)</f>
        <v>-7.08475373E-4</v>
      </c>
      <c r="E13" s="18">
        <f>VLOOKUP($C13,Baseline_SUB!$A$1:$AT$50,E$1,FALSE)</f>
        <v>-1.78429923E-3</v>
      </c>
      <c r="F13" s="18">
        <f>VLOOKUP($C13,Baseline_SUB!$A$1:$AT$50,F$1,FALSE)</f>
        <v>-2.7580525599999999E-3</v>
      </c>
      <c r="G13" s="18">
        <f>VLOOKUP($C13,Baseline_SUB!$A$1:$AT$50,G$1,FALSE)</f>
        <v>-3.6217141199999998E-3</v>
      </c>
      <c r="H13" s="18">
        <f>VLOOKUP($C13,Baseline_SUB!$A$1:$AT$50,H$1,FALSE)</f>
        <v>-4.3788477700000003E-3</v>
      </c>
      <c r="I13" s="18">
        <f>VLOOKUP($C13,Baseline_SUB!$A$1:$AT$50,I$1,FALSE)</f>
        <v>-5.0556162099999998E-3</v>
      </c>
      <c r="J13" s="18">
        <f>VLOOKUP($C13,Baseline_SUB!$A$1:$AT$50,J$1,FALSE)</f>
        <v>-1.27496899E-2</v>
      </c>
      <c r="K13" s="18">
        <f>VLOOKUP($C13,Baseline_SUB!$A$1:$AT$50,K$1,FALSE)</f>
        <v>-1.5309989600000001E-2</v>
      </c>
      <c r="L13" s="18">
        <f>VLOOKUP($C13,Baseline_SUB!$A$1:$AT$50,L$1,FALSE)</f>
        <v>-1.7576613200000001E-2</v>
      </c>
      <c r="M13" s="18">
        <f>VLOOKUP($C13,Baseline_SUB!$A$1:$AT$50,M$1,FALSE)</f>
        <v>-1.92528912E-2</v>
      </c>
      <c r="N13" s="18">
        <f>VLOOKUP($C13,Baseline_SUB!$A$1:$AT$50,N$1,FALSE)</f>
        <v>-2.0027306200000001E-2</v>
      </c>
      <c r="O13" s="18">
        <f>VLOOKUP($C13,Baseline_SUB!$A$1:$AT$50,O$1,FALSE)</f>
        <v>-1.98002244E-2</v>
      </c>
      <c r="P13" s="18">
        <f>VLOOKUP($C13,Baseline_SUB!$A$1:$AT$50,P$1,FALSE)</f>
        <v>-1.94784112E-2</v>
      </c>
      <c r="Q13" s="18">
        <f>VLOOKUP($C13,Baseline_SUB!$A$1:$AT$50,Q$1,FALSE)</f>
        <v>-1.9101681400000001E-2</v>
      </c>
      <c r="R13" s="18">
        <f>VLOOKUP($C13,Baseline_SUB!$A$1:$AT$50,R$1,FALSE)</f>
        <v>-1.8936543199999999E-2</v>
      </c>
      <c r="S13" s="18">
        <f>VLOOKUP($C13,Baseline_SUB!$A$1:$AT$50,S$1,FALSE)</f>
        <v>-1.8753988900000001E-2</v>
      </c>
      <c r="T13" s="18">
        <f>VLOOKUP($C13,Baseline_SUB!$A$1:$AT$50,T$1,FALSE)</f>
        <v>-1.7662303300000001E-2</v>
      </c>
      <c r="U13" s="18">
        <f>VLOOKUP($C13,Baseline_SUB!$A$1:$AT$50,U$1,FALSE)</f>
        <v>-1.6507329899999999E-2</v>
      </c>
      <c r="V13" s="18">
        <f>VLOOKUP($C13,Baseline_SUB!$A$1:$AT$50,V$1,FALSE)</f>
        <v>-1.5390042499999999E-2</v>
      </c>
      <c r="W13" s="18">
        <f>VLOOKUP($C13,Baseline_SUB!$A$1:$AT$50,W$1,FALSE)</f>
        <v>-1.4333521300000001E-2</v>
      </c>
      <c r="X13" s="18">
        <f>VLOOKUP($C13,Baseline_SUB!$A$1:$AT$50,X$1,FALSE)</f>
        <v>-1.33406631E-2</v>
      </c>
      <c r="Y13" s="18">
        <f>VLOOKUP($C13,Baseline_SUB!$A$1:$AT$50,Y$1,FALSE)</f>
        <v>-1.24067117E-2</v>
      </c>
      <c r="Z13" s="18">
        <f>VLOOKUP($C13,Baseline_SUB!$A$1:$AT$50,Z$1,FALSE)</f>
        <v>-1.15242339E-2</v>
      </c>
      <c r="AA13" s="18">
        <f>VLOOKUP($C13,Baseline_SUB!$A$1:$AT$50,AA$1,FALSE)</f>
        <v>-1.0685396600000001E-2</v>
      </c>
      <c r="AB13" s="18">
        <f>VLOOKUP($C13,Baseline_SUB!$A$1:$AT$50,AB$1,FALSE)</f>
        <v>-9.8834390699999997E-3</v>
      </c>
      <c r="AC13" s="18">
        <f>VLOOKUP($C13,Baseline_SUB!$A$1:$AT$50,AC$1,FALSE)</f>
        <v>-9.11353453E-3</v>
      </c>
      <c r="AD13" s="18">
        <f>VLOOKUP($C13,Baseline_SUB!$A$1:$AT$50,AD$1,FALSE)</f>
        <v>-8.3744294100000002E-3</v>
      </c>
      <c r="AE13" s="18">
        <f>VLOOKUP($C13,Baseline_SUB!$A$1:$AT$50,AE$1,FALSE)</f>
        <v>-7.6712744700000004E-3</v>
      </c>
      <c r="AF13" s="18">
        <f>VLOOKUP($C13,Baseline_SUB!$A$1:$AT$50,AF$1,FALSE)</f>
        <v>-7.0111006000000003E-3</v>
      </c>
      <c r="AG13" s="18">
        <f>VLOOKUP($C13,Baseline_SUB!$A$1:$AT$50,AG$1,FALSE)</f>
        <v>-6.3978830999999996E-3</v>
      </c>
      <c r="AH13" s="18">
        <f>VLOOKUP($C13,Baseline_SUB!$A$1:$AT$50,AH$1,FALSE)</f>
        <v>-5.8333601500000004E-3</v>
      </c>
      <c r="AI13" s="18">
        <f>VLOOKUP($C13,Baseline_SUB!$A$1:$AT$50,AI$1,FALSE)</f>
        <v>-5.3177225100000001E-3</v>
      </c>
      <c r="AJ13" s="18">
        <f>VLOOKUP($C13,Baseline_SUB!$A$1:$AT$50,AJ$1,FALSE)</f>
        <v>-4.84995162E-3</v>
      </c>
      <c r="AK13" s="18">
        <f>VLOOKUP($C13,Baseline_SUB!$A$1:$AT$50,AK$1,FALSE)</f>
        <v>-4.4280280099999996E-3</v>
      </c>
      <c r="AL13" s="18">
        <f>VLOOKUP($C13,Baseline_SUB!$A$1:$AT$50,AL$1,FALSE)</f>
        <v>-4.0493496E-3</v>
      </c>
      <c r="AM13" s="18">
        <f>VLOOKUP($C13,Baseline_SUB!$A$1:$AT$50,AM$1,FALSE)</f>
        <v>-3.7110341200000002E-3</v>
      </c>
    </row>
    <row r="14" spans="2:39">
      <c r="B14" s="29" t="s">
        <v>159</v>
      </c>
      <c r="C14" t="s">
        <v>333</v>
      </c>
      <c r="D14" s="18">
        <f>VLOOKUP($C14,Baseline_SUB!$A$1:$AT$50,D$1,FALSE)</f>
        <v>-3.88126425E-3</v>
      </c>
      <c r="E14" s="18">
        <f>VLOOKUP($C14,Baseline_SUB!$A$1:$AT$50,E$1,FALSE)</f>
        <v>-3.0559331400000001E-3</v>
      </c>
      <c r="F14" s="18">
        <f>VLOOKUP($C14,Baseline_SUB!$A$1:$AT$50,F$1,FALSE)</f>
        <v>-2.24569136E-3</v>
      </c>
      <c r="G14" s="18">
        <f>VLOOKUP($C14,Baseline_SUB!$A$1:$AT$50,G$1,FALSE)</f>
        <v>-1.46698611E-3</v>
      </c>
      <c r="H14" s="18">
        <f>VLOOKUP($C14,Baseline_SUB!$A$1:$AT$50,H$1,FALSE)</f>
        <v>-7.4437159399999998E-4</v>
      </c>
      <c r="I14" s="18">
        <f>VLOOKUP($C14,Baseline_SUB!$A$1:$AT$50,I$1,FALSE)</f>
        <v>-8.5247228300000004E-5</v>
      </c>
      <c r="J14" s="18">
        <f>VLOOKUP($C14,Baseline_SUB!$A$1:$AT$50,J$1,FALSE)</f>
        <v>-2.5784243500000001E-3</v>
      </c>
      <c r="K14" s="18">
        <f>VLOOKUP($C14,Baseline_SUB!$A$1:$AT$50,K$1,FALSE)</f>
        <v>-4.9319340099999998E-3</v>
      </c>
      <c r="L14" s="18">
        <f>VLOOKUP($C14,Baseline_SUB!$A$1:$AT$50,L$1,FALSE)</f>
        <v>-6.98341862E-3</v>
      </c>
      <c r="M14" s="18">
        <f>VLOOKUP($C14,Baseline_SUB!$A$1:$AT$50,M$1,FALSE)</f>
        <v>-8.2129327300000006E-3</v>
      </c>
      <c r="N14" s="18">
        <f>VLOOKUP($C14,Baseline_SUB!$A$1:$AT$50,N$1,FALSE)</f>
        <v>-8.1551327999999992E-3</v>
      </c>
      <c r="O14" s="18">
        <f>VLOOKUP($C14,Baseline_SUB!$A$1:$AT$50,O$1,FALSE)</f>
        <v>-8.1761763099999999E-3</v>
      </c>
      <c r="P14" s="18">
        <f>VLOOKUP($C14,Baseline_SUB!$A$1:$AT$50,P$1,FALSE)</f>
        <v>-8.1645170399999994E-3</v>
      </c>
      <c r="Q14" s="18">
        <f>VLOOKUP($C14,Baseline_SUB!$A$1:$AT$50,Q$1,FALSE)</f>
        <v>-8.1369598800000009E-3</v>
      </c>
      <c r="R14" s="18">
        <f>VLOOKUP($C14,Baseline_SUB!$A$1:$AT$50,R$1,FALSE)</f>
        <v>-8.1048559199999991E-3</v>
      </c>
      <c r="S14" s="18">
        <f>VLOOKUP($C14,Baseline_SUB!$A$1:$AT$50,S$1,FALSE)</f>
        <v>-8.0756875799999992E-3</v>
      </c>
      <c r="T14" s="18">
        <f>VLOOKUP($C14,Baseline_SUB!$A$1:$AT$50,T$1,FALSE)</f>
        <v>-7.4919945399999997E-3</v>
      </c>
      <c r="U14" s="18">
        <f>VLOOKUP($C14,Baseline_SUB!$A$1:$AT$50,U$1,FALSE)</f>
        <v>-6.9489058500000001E-3</v>
      </c>
      <c r="V14" s="18">
        <f>VLOOKUP($C14,Baseline_SUB!$A$1:$AT$50,V$1,FALSE)</f>
        <v>-6.4767856699999996E-3</v>
      </c>
      <c r="W14" s="18">
        <f>VLOOKUP($C14,Baseline_SUB!$A$1:$AT$50,W$1,FALSE)</f>
        <v>-6.0603825899999998E-3</v>
      </c>
      <c r="X14" s="18">
        <f>VLOOKUP($C14,Baseline_SUB!$A$1:$AT$50,X$1,FALSE)</f>
        <v>-5.6830083999999999E-3</v>
      </c>
      <c r="Y14" s="18">
        <f>VLOOKUP($C14,Baseline_SUB!$A$1:$AT$50,Y$1,FALSE)</f>
        <v>-5.3330618400000002E-3</v>
      </c>
      <c r="Z14" s="18">
        <f>VLOOKUP($C14,Baseline_SUB!$A$1:$AT$50,Z$1,FALSE)</f>
        <v>-5.0036752999999996E-3</v>
      </c>
      <c r="AA14" s="18">
        <f>VLOOKUP($C14,Baseline_SUB!$A$1:$AT$50,AA$1,FALSE)</f>
        <v>-4.6911280000000001E-3</v>
      </c>
      <c r="AB14" s="18">
        <f>VLOOKUP($C14,Baseline_SUB!$A$1:$AT$50,AB$1,FALSE)</f>
        <v>-4.3935683499999999E-3</v>
      </c>
      <c r="AC14" s="18">
        <f>VLOOKUP($C14,Baseline_SUB!$A$1:$AT$50,AC$1,FALSE)</f>
        <v>-4.1101460999999999E-3</v>
      </c>
      <c r="AD14" s="18">
        <f>VLOOKUP($C14,Baseline_SUB!$A$1:$AT$50,AD$1,FALSE)</f>
        <v>-3.8397703999999999E-3</v>
      </c>
      <c r="AE14" s="18">
        <f>VLOOKUP($C14,Baseline_SUB!$A$1:$AT$50,AE$1,FALSE)</f>
        <v>-3.5822572999999998E-3</v>
      </c>
      <c r="AF14" s="18">
        <f>VLOOKUP($C14,Baseline_SUB!$A$1:$AT$50,AF$1,FALSE)</f>
        <v>-3.3386003999999999E-3</v>
      </c>
      <c r="AG14" s="18">
        <f>VLOOKUP($C14,Baseline_SUB!$A$1:$AT$50,AG$1,FALSE)</f>
        <v>-3.1090417000000001E-3</v>
      </c>
      <c r="AH14" s="18">
        <f>VLOOKUP($C14,Baseline_SUB!$A$1:$AT$50,AH$1,FALSE)</f>
        <v>-2.8934676599999998E-3</v>
      </c>
      <c r="AI14" s="18">
        <f>VLOOKUP($C14,Baseline_SUB!$A$1:$AT$50,AI$1,FALSE)</f>
        <v>-2.69162532E-3</v>
      </c>
      <c r="AJ14" s="18">
        <f>VLOOKUP($C14,Baseline_SUB!$A$1:$AT$50,AJ$1,FALSE)</f>
        <v>-2.5031300900000002E-3</v>
      </c>
      <c r="AK14" s="18">
        <f>VLOOKUP($C14,Baseline_SUB!$A$1:$AT$50,AK$1,FALSE)</f>
        <v>-2.3274051300000002E-3</v>
      </c>
      <c r="AL14" s="18">
        <f>VLOOKUP($C14,Baseline_SUB!$A$1:$AT$50,AL$1,FALSE)</f>
        <v>-2.1637726799999999E-3</v>
      </c>
      <c r="AM14" s="18">
        <f>VLOOKUP($C14,Baseline_SUB!$A$1:$AT$50,AM$1,FALSE)</f>
        <v>-2.01151373E-3</v>
      </c>
    </row>
    <row r="15" spans="2:39">
      <c r="B15" s="29" t="s">
        <v>140</v>
      </c>
      <c r="C15" t="s">
        <v>334</v>
      </c>
      <c r="D15" s="18">
        <f>VLOOKUP($C15,Baseline_SUB!$A$1:$AT$50,D$1,FALSE)</f>
        <v>-6.2499335800000003E-3</v>
      </c>
      <c r="E15" s="18">
        <f>VLOOKUP($C15,Baseline_SUB!$A$1:$AT$50,E$1,FALSE)</f>
        <v>-4.8859179499999997E-3</v>
      </c>
      <c r="F15" s="18">
        <f>VLOOKUP($C15,Baseline_SUB!$A$1:$AT$50,F$1,FALSE)</f>
        <v>-3.5528106300000001E-3</v>
      </c>
      <c r="G15" s="18">
        <f>VLOOKUP($C15,Baseline_SUB!$A$1:$AT$50,G$1,FALSE)</f>
        <v>-2.2809441499999999E-3</v>
      </c>
      <c r="H15" s="18">
        <f>VLOOKUP($C15,Baseline_SUB!$A$1:$AT$50,H$1,FALSE)</f>
        <v>-1.0948306E-3</v>
      </c>
      <c r="I15" s="18">
        <f>VLOOKUP($C15,Baseline_SUB!$A$1:$AT$50,I$1,FALSE)</f>
        <v>-1.61084506E-7</v>
      </c>
      <c r="J15" s="18">
        <f>VLOOKUP($C15,Baseline_SUB!$A$1:$AT$50,J$1,FALSE)</f>
        <v>-4.5888878999999999E-8</v>
      </c>
      <c r="K15" s="18">
        <f>VLOOKUP($C15,Baseline_SUB!$A$1:$AT$50,K$1,FALSE)</f>
        <v>-4.7487812800000003E-3</v>
      </c>
      <c r="L15" s="18">
        <f>VLOOKUP($C15,Baseline_SUB!$A$1:$AT$50,L$1,FALSE)</f>
        <v>-1.10281323E-2</v>
      </c>
      <c r="M15" s="18">
        <f>VLOOKUP($C15,Baseline_SUB!$A$1:$AT$50,M$1,FALSE)</f>
        <v>-1.3688670199999999E-2</v>
      </c>
      <c r="N15" s="18">
        <f>VLOOKUP($C15,Baseline_SUB!$A$1:$AT$50,N$1,FALSE)</f>
        <v>-1.3943855600000001E-2</v>
      </c>
      <c r="O15" s="18">
        <f>VLOOKUP($C15,Baseline_SUB!$A$1:$AT$50,O$1,FALSE)</f>
        <v>-1.42506991E-2</v>
      </c>
      <c r="P15" s="18">
        <f>VLOOKUP($C15,Baseline_SUB!$A$1:$AT$50,P$1,FALSE)</f>
        <v>-1.45078741E-2</v>
      </c>
      <c r="Q15" s="18">
        <f>VLOOKUP($C15,Baseline_SUB!$A$1:$AT$50,Q$1,FALSE)</f>
        <v>-1.4741299100000001E-2</v>
      </c>
      <c r="R15" s="18">
        <f>VLOOKUP($C15,Baseline_SUB!$A$1:$AT$50,R$1,FALSE)</f>
        <v>-1.4970415799999999E-2</v>
      </c>
      <c r="S15" s="18">
        <f>VLOOKUP($C15,Baseline_SUB!$A$1:$AT$50,S$1,FALSE)</f>
        <v>-1.52089771E-2</v>
      </c>
      <c r="T15" s="18">
        <f>VLOOKUP($C15,Baseline_SUB!$A$1:$AT$50,T$1,FALSE)</f>
        <v>-1.4104332900000001E-2</v>
      </c>
      <c r="U15" s="18">
        <f>VLOOKUP($C15,Baseline_SUB!$A$1:$AT$50,U$1,FALSE)</f>
        <v>-1.31137258E-2</v>
      </c>
      <c r="V15" s="18">
        <f>VLOOKUP($C15,Baseline_SUB!$A$1:$AT$50,V$1,FALSE)</f>
        <v>-1.22346663E-2</v>
      </c>
      <c r="W15" s="18">
        <f>VLOOKUP($C15,Baseline_SUB!$A$1:$AT$50,W$1,FALSE)</f>
        <v>-1.1440474500000001E-2</v>
      </c>
      <c r="X15" s="18">
        <f>VLOOKUP($C15,Baseline_SUB!$A$1:$AT$50,X$1,FALSE)</f>
        <v>-1.07102241E-2</v>
      </c>
      <c r="Y15" s="18">
        <f>VLOOKUP($C15,Baseline_SUB!$A$1:$AT$50,Y$1,FALSE)</f>
        <v>-1.00303357E-2</v>
      </c>
      <c r="Z15" s="18">
        <f>VLOOKUP($C15,Baseline_SUB!$A$1:$AT$50,Z$1,FALSE)</f>
        <v>-9.39302222E-3</v>
      </c>
      <c r="AA15" s="18">
        <f>VLOOKUP($C15,Baseline_SUB!$A$1:$AT$50,AA$1,FALSE)</f>
        <v>-8.7940419099999997E-3</v>
      </c>
      <c r="AB15" s="18">
        <f>VLOOKUP($C15,Baseline_SUB!$A$1:$AT$50,AB$1,FALSE)</f>
        <v>-8.2311057199999996E-3</v>
      </c>
      <c r="AC15" s="18">
        <f>VLOOKUP($C15,Baseline_SUB!$A$1:$AT$50,AC$1,FALSE)</f>
        <v>-7.7028763199999996E-3</v>
      </c>
      <c r="AD15" s="18">
        <f>VLOOKUP($C15,Baseline_SUB!$A$1:$AT$50,AD$1,FALSE)</f>
        <v>-7.2068446900000003E-3</v>
      </c>
      <c r="AE15" s="18">
        <f>VLOOKUP($C15,Baseline_SUB!$A$1:$AT$50,AE$1,FALSE)</f>
        <v>-6.74124129E-3</v>
      </c>
      <c r="AF15" s="18">
        <f>VLOOKUP($C15,Baseline_SUB!$A$1:$AT$50,AF$1,FALSE)</f>
        <v>-6.3061437E-3</v>
      </c>
      <c r="AG15" s="18">
        <f>VLOOKUP($C15,Baseline_SUB!$A$1:$AT$50,AG$1,FALSE)</f>
        <v>-5.9005477400000004E-3</v>
      </c>
      <c r="AH15" s="18">
        <f>VLOOKUP($C15,Baseline_SUB!$A$1:$AT$50,AH$1,FALSE)</f>
        <v>-5.52299592E-3</v>
      </c>
      <c r="AI15" s="18">
        <f>VLOOKUP($C15,Baseline_SUB!$A$1:$AT$50,AI$1,FALSE)</f>
        <v>-5.17199033E-3</v>
      </c>
      <c r="AJ15" s="18">
        <f>VLOOKUP($C15,Baseline_SUB!$A$1:$AT$50,AJ$1,FALSE)</f>
        <v>-4.8460070300000001E-3</v>
      </c>
      <c r="AK15" s="18">
        <f>VLOOKUP($C15,Baseline_SUB!$A$1:$AT$50,AK$1,FALSE)</f>
        <v>-4.5433429600000002E-3</v>
      </c>
      <c r="AL15" s="18">
        <f>VLOOKUP($C15,Baseline_SUB!$A$1:$AT$50,AL$1,FALSE)</f>
        <v>-4.2622559799999999E-3</v>
      </c>
      <c r="AM15" s="18">
        <f>VLOOKUP($C15,Baseline_SUB!$A$1:$AT$50,AM$1,FALSE)</f>
        <v>-4.0010523400000001E-3</v>
      </c>
    </row>
    <row r="16" spans="2:39">
      <c r="B16" s="10" t="s">
        <v>393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2:42">
      <c r="B17" s="29" t="s">
        <v>300</v>
      </c>
      <c r="C17" t="s">
        <v>364</v>
      </c>
      <c r="D17" s="23">
        <f>VLOOKUP($C17,Baseline_SUB!$A$1:$AT$50,D$1,FALSE)</f>
        <v>-2.73985583E-7</v>
      </c>
      <c r="E17" s="23">
        <f>VLOOKUP($C17,Baseline_SUB!$A$1:$AT$50,E$1,FALSE)</f>
        <v>-2.75757074E-7</v>
      </c>
      <c r="F17" s="23">
        <f>VLOOKUP($C17,Baseline_SUB!$A$1:$AT$50,F$1,FALSE)</f>
        <v>-2.7648926599999999E-7</v>
      </c>
      <c r="G17" s="23">
        <f>VLOOKUP($C17,Baseline_SUB!$A$1:$AT$50,G$1,FALSE)</f>
        <v>-2.8031152200000002E-7</v>
      </c>
      <c r="H17" s="23">
        <f>VLOOKUP($C17,Baseline_SUB!$A$1:$AT$50,H$1,FALSE)</f>
        <v>-2.8901560300000001E-7</v>
      </c>
      <c r="I17" s="23">
        <f>VLOOKUP($C17,Baseline_SUB!$A$1:$AT$50,I$1,FALSE)</f>
        <v>-3.01662155E-7</v>
      </c>
      <c r="J17" s="23">
        <f>VLOOKUP($C17,Baseline_SUB!$A$1:$AT$50,J$1,FALSE)</f>
        <v>-16.952190170000002</v>
      </c>
      <c r="K17" s="23">
        <f>VLOOKUP($C17,Baseline_SUB!$A$1:$AT$50,K$1,FALSE)</f>
        <v>-43.203131659999997</v>
      </c>
      <c r="L17" s="23">
        <f>VLOOKUP($C17,Baseline_SUB!$A$1:$AT$50,L$1,FALSE)</f>
        <v>-67.621881299999998</v>
      </c>
      <c r="M17" s="23">
        <f>VLOOKUP($C17,Baseline_SUB!$A$1:$AT$50,M$1,FALSE)</f>
        <v>-86.980374760000004</v>
      </c>
      <c r="N17" s="23">
        <f>VLOOKUP($C17,Baseline_SUB!$A$1:$AT$50,N$1,FALSE)</f>
        <v>-97.728622470000005</v>
      </c>
      <c r="O17" s="23">
        <f>VLOOKUP($C17,Baseline_SUB!$A$1:$AT$50,O$1,FALSE)</f>
        <v>-96.493987430000004</v>
      </c>
      <c r="P17" s="23">
        <f>VLOOKUP($C17,Baseline_SUB!$A$1:$AT$50,P$1,FALSE)</f>
        <v>-94.819436159999995</v>
      </c>
      <c r="Q17" s="23">
        <f>VLOOKUP($C17,Baseline_SUB!$A$1:$AT$50,Q$1,FALSE)</f>
        <v>-92.661464190000004</v>
      </c>
      <c r="R17" s="23">
        <f>VLOOKUP($C17,Baseline_SUB!$A$1:$AT$50,R$1,FALSE)</f>
        <v>-93.483771180000005</v>
      </c>
      <c r="S17" s="23">
        <f>VLOOKUP($C17,Baseline_SUB!$A$1:$AT$50,S$1,FALSE)</f>
        <v>-93.870032140000006</v>
      </c>
      <c r="T17" s="23">
        <f>VLOOKUP($C17,Baseline_SUB!$A$1:$AT$50,T$1,FALSE)</f>
        <v>-94.829387440000005</v>
      </c>
      <c r="U17" s="23">
        <f>VLOOKUP($C17,Baseline_SUB!$A$1:$AT$50,U$1,FALSE)</f>
        <v>-92.997828560000002</v>
      </c>
      <c r="V17" s="23">
        <f>VLOOKUP($C17,Baseline_SUB!$A$1:$AT$50,V$1,FALSE)</f>
        <v>-90.699397500000003</v>
      </c>
      <c r="W17" s="23">
        <f>VLOOKUP($C17,Baseline_SUB!$A$1:$AT$50,W$1,FALSE)</f>
        <v>-88.797060520000002</v>
      </c>
      <c r="X17" s="23">
        <f>VLOOKUP($C17,Baseline_SUB!$A$1:$AT$50,X$1,FALSE)</f>
        <v>-87.485241200000004</v>
      </c>
      <c r="Y17" s="23">
        <f>VLOOKUP($C17,Baseline_SUB!$A$1:$AT$50,Y$1,FALSE)</f>
        <v>-86.683615810000006</v>
      </c>
      <c r="Z17" s="23">
        <f>VLOOKUP($C17,Baseline_SUB!$A$1:$AT$50,Z$1,FALSE)</f>
        <v>-86.205203010000005</v>
      </c>
      <c r="AA17" s="23">
        <f>VLOOKUP($C17,Baseline_SUB!$A$1:$AT$50,AA$1,FALSE)</f>
        <v>-85.824130400000001</v>
      </c>
      <c r="AB17" s="23">
        <f>VLOOKUP($C17,Baseline_SUB!$A$1:$AT$50,AB$1,FALSE)</f>
        <v>-85.30239392</v>
      </c>
      <c r="AC17" s="23">
        <f>VLOOKUP($C17,Baseline_SUB!$A$1:$AT$50,AC$1,FALSE)</f>
        <v>-84.403071209999993</v>
      </c>
      <c r="AD17" s="23">
        <f>VLOOKUP($C17,Baseline_SUB!$A$1:$AT$50,AD$1,FALSE)</f>
        <v>-83.026944470000004</v>
      </c>
      <c r="AE17" s="23">
        <f>VLOOKUP($C17,Baseline_SUB!$A$1:$AT$50,AE$1,FALSE)</f>
        <v>-81.241547949999998</v>
      </c>
      <c r="AF17" s="23">
        <f>VLOOKUP($C17,Baseline_SUB!$A$1:$AT$50,AF$1,FALSE)</f>
        <v>-79.115965689999996</v>
      </c>
      <c r="AG17" s="23">
        <f>VLOOKUP($C17,Baseline_SUB!$A$1:$AT$50,AG$1,FALSE)</f>
        <v>-76.715786859999994</v>
      </c>
      <c r="AH17" s="23">
        <f>VLOOKUP($C17,Baseline_SUB!$A$1:$AT$50,AH$1,FALSE)</f>
        <v>-74.103704879999995</v>
      </c>
      <c r="AI17" s="23">
        <f>VLOOKUP($C17,Baseline_SUB!$A$1:$AT$50,AI$1,FALSE)</f>
        <v>-71.339933220000006</v>
      </c>
      <c r="AJ17" s="23">
        <f>VLOOKUP($C17,Baseline_SUB!$A$1:$AT$50,AJ$1,FALSE)</f>
        <v>-68.482552080000005</v>
      </c>
      <c r="AK17" s="23">
        <f>VLOOKUP($C17,Baseline_SUB!$A$1:$AT$50,AK$1,FALSE)</f>
        <v>-65.587654349999994</v>
      </c>
      <c r="AL17" s="23">
        <f>VLOOKUP($C17,Baseline_SUB!$A$1:$AT$50,AL$1,FALSE)</f>
        <v>-62.708151520000001</v>
      </c>
      <c r="AM17" s="23">
        <f>VLOOKUP($C17,Baseline_SUB!$A$1:$AT$50,AM$1,FALSE)</f>
        <v>-59.89337416</v>
      </c>
    </row>
    <row r="18" spans="2:42">
      <c r="B18" s="29" t="s">
        <v>148</v>
      </c>
      <c r="C18" t="s">
        <v>365</v>
      </c>
      <c r="D18" s="23">
        <f>VLOOKUP($C18,Baseline_SUB!$A$1:$AT$50,D$1,FALSE)</f>
        <v>-60</v>
      </c>
      <c r="E18" s="23">
        <f>VLOOKUP($C18,Baseline_SUB!$A$1:$AT$50,E$1,FALSE)</f>
        <v>-153.26965870000001</v>
      </c>
      <c r="F18" s="23">
        <f>VLOOKUP($C18,Baseline_SUB!$A$1:$AT$50,F$1,FALSE)</f>
        <v>-240.37665530000001</v>
      </c>
      <c r="G18" s="23">
        <f>VLOOKUP($C18,Baseline_SUB!$A$1:$AT$50,G$1,FALSE)</f>
        <v>-324.38653040000003</v>
      </c>
      <c r="H18" s="23">
        <f>VLOOKUP($C18,Baseline_SUB!$A$1:$AT$50,H$1,FALSE)</f>
        <v>-407.66909629999998</v>
      </c>
      <c r="I18" s="23">
        <f>VLOOKUP($C18,Baseline_SUB!$A$1:$AT$50,I$1,FALSE)</f>
        <v>-489.67102249999999</v>
      </c>
      <c r="J18" s="23">
        <f>VLOOKUP($C18,Baseline_SUB!$A$1:$AT$50,J$1,FALSE)</f>
        <v>-1274.0181950000001</v>
      </c>
      <c r="K18" s="23">
        <f>VLOOKUP($C18,Baseline_SUB!$A$1:$AT$50,K$1,FALSE)</f>
        <v>-1578.205087</v>
      </c>
      <c r="L18" s="23">
        <f>VLOOKUP($C18,Baseline_SUB!$A$1:$AT$50,L$1,FALSE)</f>
        <v>-1870.7073760000001</v>
      </c>
      <c r="M18" s="23">
        <f>VLOOKUP($C18,Baseline_SUB!$A$1:$AT$50,M$1,FALSE)</f>
        <v>-2122.1482329999999</v>
      </c>
      <c r="N18" s="23">
        <f>VLOOKUP($C18,Baseline_SUB!$A$1:$AT$50,N$1,FALSE)</f>
        <v>-2299.346399</v>
      </c>
      <c r="O18" s="23">
        <f>VLOOKUP($C18,Baseline_SUB!$A$1:$AT$50,O$1,FALSE)</f>
        <v>-2383.1786849999999</v>
      </c>
      <c r="P18" s="23">
        <f>VLOOKUP($C18,Baseline_SUB!$A$1:$AT$50,P$1,FALSE)</f>
        <v>-2467.3659269999998</v>
      </c>
      <c r="Q18" s="23">
        <f>VLOOKUP($C18,Baseline_SUB!$A$1:$AT$50,Q$1,FALSE)</f>
        <v>-2551.4235060000001</v>
      </c>
      <c r="R18" s="23">
        <f>VLOOKUP($C18,Baseline_SUB!$A$1:$AT$50,R$1,FALSE)</f>
        <v>-2668.5562410000002</v>
      </c>
      <c r="S18" s="23">
        <f>VLOOKUP($C18,Baseline_SUB!$A$1:$AT$50,S$1,FALSE)</f>
        <v>-2787.1747500000001</v>
      </c>
      <c r="T18" s="23">
        <f>VLOOKUP($C18,Baseline_SUB!$A$1:$AT$50,T$1,FALSE)</f>
        <v>-2777.474549</v>
      </c>
      <c r="U18" s="23">
        <f>VLOOKUP($C18,Baseline_SUB!$A$1:$AT$50,U$1,FALSE)</f>
        <v>-2753.5819740000002</v>
      </c>
      <c r="V18" s="23">
        <f>VLOOKUP($C18,Baseline_SUB!$A$1:$AT$50,V$1,FALSE)</f>
        <v>-2726.9911790000001</v>
      </c>
      <c r="W18" s="23">
        <f>VLOOKUP($C18,Baseline_SUB!$A$1:$AT$50,W$1,FALSE)</f>
        <v>-2700.1531730000002</v>
      </c>
      <c r="X18" s="23">
        <f>VLOOKUP($C18,Baseline_SUB!$A$1:$AT$50,X$1,FALSE)</f>
        <v>-2672.972784</v>
      </c>
      <c r="Y18" s="23">
        <f>VLOOKUP($C18,Baseline_SUB!$A$1:$AT$50,Y$1,FALSE)</f>
        <v>-2644.0054380000001</v>
      </c>
      <c r="Z18" s="23">
        <f>VLOOKUP($C18,Baseline_SUB!$A$1:$AT$50,Z$1,FALSE)</f>
        <v>-2610.992921</v>
      </c>
      <c r="AA18" s="23">
        <f>VLOOKUP($C18,Baseline_SUB!$A$1:$AT$50,AA$1,FALSE)</f>
        <v>-2571.2632370000001</v>
      </c>
      <c r="AB18" s="23">
        <f>VLOOKUP($C18,Baseline_SUB!$A$1:$AT$50,AB$1,FALSE)</f>
        <v>-2522.1117450000002</v>
      </c>
      <c r="AC18" s="23">
        <f>VLOOKUP($C18,Baseline_SUB!$A$1:$AT$50,AC$1,FALSE)</f>
        <v>-2461.1534769999998</v>
      </c>
      <c r="AD18" s="23">
        <f>VLOOKUP($C18,Baseline_SUB!$A$1:$AT$50,AD$1,FALSE)</f>
        <v>-2389.0602450000001</v>
      </c>
      <c r="AE18" s="23">
        <f>VLOOKUP($C18,Baseline_SUB!$A$1:$AT$50,AE$1,FALSE)</f>
        <v>-2309.3657210000001</v>
      </c>
      <c r="AF18" s="23">
        <f>VLOOKUP($C18,Baseline_SUB!$A$1:$AT$50,AF$1,FALSE)</f>
        <v>-2224.9676250000002</v>
      </c>
      <c r="AG18" s="23">
        <f>VLOOKUP($C18,Baseline_SUB!$A$1:$AT$50,AG$1,FALSE)</f>
        <v>-2138.366653</v>
      </c>
      <c r="AH18" s="23">
        <f>VLOOKUP($C18,Baseline_SUB!$A$1:$AT$50,AH$1,FALSE)</f>
        <v>-2051.6953709999998</v>
      </c>
      <c r="AI18" s="23">
        <f>VLOOKUP($C18,Baseline_SUB!$A$1:$AT$50,AI$1,FALSE)</f>
        <v>-1966.7520019999999</v>
      </c>
      <c r="AJ18" s="23">
        <f>VLOOKUP($C18,Baseline_SUB!$A$1:$AT$50,AJ$1,FALSE)</f>
        <v>-1885.0102589999999</v>
      </c>
      <c r="AK18" s="23">
        <f>VLOOKUP($C18,Baseline_SUB!$A$1:$AT$50,AK$1,FALSE)</f>
        <v>-1807.6252959999999</v>
      </c>
      <c r="AL18" s="23">
        <f>VLOOKUP($C18,Baseline_SUB!$A$1:$AT$50,AL$1,FALSE)</f>
        <v>-1735.495353</v>
      </c>
      <c r="AM18" s="23">
        <f>VLOOKUP($C18,Baseline_SUB!$A$1:$AT$50,AM$1,FALSE)</f>
        <v>-1669.324484</v>
      </c>
    </row>
    <row r="19" spans="2:42">
      <c r="B19" s="29" t="s">
        <v>159</v>
      </c>
      <c r="C19" t="s">
        <v>366</v>
      </c>
      <c r="D19" s="23">
        <f>VLOOKUP($C19,Baseline_SUB!$A$1:$AT$50,D$1,FALSE)</f>
        <v>-328.7</v>
      </c>
      <c r="E19" s="23">
        <f>VLOOKUP($C19,Baseline_SUB!$A$1:$AT$50,E$1,FALSE)</f>
        <v>-262.50183950000002</v>
      </c>
      <c r="F19" s="23">
        <f>VLOOKUP($C19,Baseline_SUB!$A$1:$AT$50,F$1,FALSE)</f>
        <v>-195.72207779999999</v>
      </c>
      <c r="G19" s="23">
        <f>VLOOKUP($C19,Baseline_SUB!$A$1:$AT$50,G$1,FALSE)</f>
        <v>-131.393732</v>
      </c>
      <c r="H19" s="23">
        <f>VLOOKUP($C19,Baseline_SUB!$A$1:$AT$50,H$1,FALSE)</f>
        <v>-69.300718119999999</v>
      </c>
      <c r="I19" s="23">
        <f>VLOOKUP($C19,Baseline_SUB!$A$1:$AT$50,I$1,FALSE)</f>
        <v>-8.2567773550000005</v>
      </c>
      <c r="J19" s="23">
        <f>VLOOKUP($C19,Baseline_SUB!$A$1:$AT$50,J$1,FALSE)</f>
        <v>-257.65015160000002</v>
      </c>
      <c r="K19" s="23">
        <f>VLOOKUP($C19,Baseline_SUB!$A$1:$AT$50,K$1,FALSE)</f>
        <v>-508.40030200000001</v>
      </c>
      <c r="L19" s="23">
        <f>VLOOKUP($C19,Baseline_SUB!$A$1:$AT$50,L$1,FALSE)</f>
        <v>-743.2565396</v>
      </c>
      <c r="M19" s="23">
        <f>VLOOKUP($C19,Baseline_SUB!$A$1:$AT$50,M$1,FALSE)</f>
        <v>-905.26978570000006</v>
      </c>
      <c r="N19" s="23">
        <f>VLOOKUP($C19,Baseline_SUB!$A$1:$AT$50,N$1,FALSE)</f>
        <v>-936.29542979999997</v>
      </c>
      <c r="O19" s="23">
        <f>VLOOKUP($C19,Baseline_SUB!$A$1:$AT$50,O$1,FALSE)</f>
        <v>-984.09435740000004</v>
      </c>
      <c r="P19" s="23">
        <f>VLOOKUP($C19,Baseline_SUB!$A$1:$AT$50,P$1,FALSE)</f>
        <v>-1034.2142859999999</v>
      </c>
      <c r="Q19" s="23">
        <f>VLOOKUP($C19,Baseline_SUB!$A$1:$AT$50,Q$1,FALSE)</f>
        <v>-1086.8588090000001</v>
      </c>
      <c r="R19" s="23">
        <f>VLOOKUP($C19,Baseline_SUB!$A$1:$AT$50,R$1,FALSE)</f>
        <v>-1142.1442460000001</v>
      </c>
      <c r="S19" s="23">
        <f>VLOOKUP($C19,Baseline_SUB!$A$1:$AT$50,S$1,FALSE)</f>
        <v>-1200.1901359999999</v>
      </c>
      <c r="T19" s="23">
        <f>VLOOKUP($C19,Baseline_SUB!$A$1:$AT$50,T$1,FALSE)</f>
        <v>-1178.148956</v>
      </c>
      <c r="U19" s="23">
        <f>VLOOKUP($C19,Baseline_SUB!$A$1:$AT$50,U$1,FALSE)</f>
        <v>-1159.1445719999999</v>
      </c>
      <c r="V19" s="23">
        <f>VLOOKUP($C19,Baseline_SUB!$A$1:$AT$50,V$1,FALSE)</f>
        <v>-1147.634086</v>
      </c>
      <c r="W19" s="23">
        <f>VLOOKUP($C19,Baseline_SUB!$A$1:$AT$50,W$1,FALSE)</f>
        <v>-1141.6567480000001</v>
      </c>
      <c r="X19" s="23">
        <f>VLOOKUP($C19,Baseline_SUB!$A$1:$AT$50,X$1,FALSE)</f>
        <v>-1138.663546</v>
      </c>
      <c r="Y19" s="23">
        <f>VLOOKUP($C19,Baseline_SUB!$A$1:$AT$50,Y$1,FALSE)</f>
        <v>-1136.533584</v>
      </c>
      <c r="Z19" s="23">
        <f>VLOOKUP($C19,Baseline_SUB!$A$1:$AT$50,Z$1,FALSE)</f>
        <v>-1133.6598039999999</v>
      </c>
      <c r="AA19" s="23">
        <f>VLOOKUP($C19,Baseline_SUB!$A$1:$AT$50,AA$1,FALSE)</f>
        <v>-1128.8420450000001</v>
      </c>
      <c r="AB19" s="23">
        <f>VLOOKUP($C19,Baseline_SUB!$A$1:$AT$50,AB$1,FALSE)</f>
        <v>-1121.1755599999999</v>
      </c>
      <c r="AC19" s="23">
        <f>VLOOKUP($C19,Baseline_SUB!$A$1:$AT$50,AC$1,FALSE)</f>
        <v>-1109.964563</v>
      </c>
      <c r="AD19" s="23">
        <f>VLOOKUP($C19,Baseline_SUB!$A$1:$AT$50,AD$1,FALSE)</f>
        <v>-1095.4110860000001</v>
      </c>
      <c r="AE19" s="23">
        <f>VLOOKUP($C19,Baseline_SUB!$A$1:$AT$50,AE$1,FALSE)</f>
        <v>-1078.4051899999999</v>
      </c>
      <c r="AF19" s="23">
        <f>VLOOKUP($C19,Baseline_SUB!$A$1:$AT$50,AF$1,FALSE)</f>
        <v>-1059.5023819999999</v>
      </c>
      <c r="AG19" s="23">
        <f>VLOOKUP($C19,Baseline_SUB!$A$1:$AT$50,AG$1,FALSE)</f>
        <v>-1039.1360709999999</v>
      </c>
      <c r="AH19" s="23">
        <f>VLOOKUP($C19,Baseline_SUB!$A$1:$AT$50,AH$1,FALSE)</f>
        <v>-1017.6834720000001</v>
      </c>
      <c r="AI19" s="23">
        <f>VLOOKUP($C19,Baseline_SUB!$A$1:$AT$50,AI$1,FALSE)</f>
        <v>-995.49374390000003</v>
      </c>
      <c r="AJ19" s="23">
        <f>VLOOKUP($C19,Baseline_SUB!$A$1:$AT$50,AJ$1,FALSE)</f>
        <v>-972.88102419999996</v>
      </c>
      <c r="AK19" s="23">
        <f>VLOOKUP($C19,Baseline_SUB!$A$1:$AT$50,AK$1,FALSE)</f>
        <v>-950.10157460000005</v>
      </c>
      <c r="AL19" s="23">
        <f>VLOOKUP($C19,Baseline_SUB!$A$1:$AT$50,AL$1,FALSE)</f>
        <v>-927.36310730000002</v>
      </c>
      <c r="AM19" s="23">
        <f>VLOOKUP($C19,Baseline_SUB!$A$1:$AT$50,AM$1,FALSE)</f>
        <v>-904.83380590000002</v>
      </c>
    </row>
    <row r="20" spans="2:42">
      <c r="B20" s="29" t="s">
        <v>140</v>
      </c>
      <c r="C20" t="s">
        <v>367</v>
      </c>
      <c r="D20" s="23">
        <f>VLOOKUP($C20,Baseline_SUB!$A$1:$AT$50,D$1,FALSE)</f>
        <v>-529.29999999999995</v>
      </c>
      <c r="E20" s="23">
        <f>VLOOKUP($C20,Baseline_SUB!$A$1:$AT$50,E$1,FALSE)</f>
        <v>-419.69584750000001</v>
      </c>
      <c r="F20" s="23">
        <f>VLOOKUP($C20,Baseline_SUB!$A$1:$AT$50,F$1,FALSE)</f>
        <v>-309.6433869</v>
      </c>
      <c r="G20" s="23">
        <f>VLOOKUP($C20,Baseline_SUB!$A$1:$AT$50,G$1,FALSE)</f>
        <v>-204.29761590000001</v>
      </c>
      <c r="H20" s="23">
        <f>VLOOKUP($C20,Baseline_SUB!$A$1:$AT$50,H$1,FALSE)</f>
        <v>-101.92832110000001</v>
      </c>
      <c r="I20" s="23">
        <f>VLOOKUP($C20,Baseline_SUB!$A$1:$AT$50,I$1,FALSE)</f>
        <v>-1.56021366E-2</v>
      </c>
      <c r="J20" s="23">
        <f>VLOOKUP($C20,Baseline_SUB!$A$1:$AT$50,J$1,FALSE)</f>
        <v>-4.5854657899999998E-3</v>
      </c>
      <c r="K20" s="23">
        <f>VLOOKUP($C20,Baseline_SUB!$A$1:$AT$50,K$1,FALSE)</f>
        <v>-489.52030400000001</v>
      </c>
      <c r="L20" s="23">
        <f>VLOOKUP($C20,Baseline_SUB!$A$1:$AT$50,L$1,FALSE)</f>
        <v>-1173.7419609999999</v>
      </c>
      <c r="M20" s="23">
        <f>VLOOKUP($C20,Baseline_SUB!$A$1:$AT$50,M$1,FALSE)</f>
        <v>-1508.8324620000001</v>
      </c>
      <c r="N20" s="23">
        <f>VLOOKUP($C20,Baseline_SUB!$A$1:$AT$50,N$1,FALSE)</f>
        <v>-1600.901979</v>
      </c>
      <c r="O20" s="23">
        <f>VLOOKUP($C20,Baseline_SUB!$A$1:$AT$50,O$1,FALSE)</f>
        <v>-1715.2311850000001</v>
      </c>
      <c r="P20" s="23">
        <f>VLOOKUP($C20,Baseline_SUB!$A$1:$AT$50,P$1,FALSE)</f>
        <v>-1837.73891</v>
      </c>
      <c r="Q20" s="23">
        <f>VLOOKUP($C20,Baseline_SUB!$A$1:$AT$50,Q$1,FALSE)</f>
        <v>-1969.0045190000001</v>
      </c>
      <c r="R20" s="23">
        <f>VLOOKUP($C20,Baseline_SUB!$A$1:$AT$50,R$1,FALSE)</f>
        <v>-2109.6456750000002</v>
      </c>
      <c r="S20" s="23">
        <f>VLOOKUP($C20,Baseline_SUB!$A$1:$AT$50,S$1,FALSE)</f>
        <v>-2260.3232419999999</v>
      </c>
      <c r="T20" s="23">
        <f>VLOOKUP($C20,Baseline_SUB!$A$1:$AT$50,T$1,FALSE)</f>
        <v>-2217.968124</v>
      </c>
      <c r="U20" s="23">
        <f>VLOOKUP($C20,Baseline_SUB!$A$1:$AT$50,U$1,FALSE)</f>
        <v>-2187.4960470000001</v>
      </c>
      <c r="V20" s="23">
        <f>VLOOKUP($C20,Baseline_SUB!$A$1:$AT$50,V$1,FALSE)</f>
        <v>-2167.8840100000002</v>
      </c>
      <c r="W20" s="23">
        <f>VLOOKUP($C20,Baseline_SUB!$A$1:$AT$50,W$1,FALSE)</f>
        <v>-2155.160124</v>
      </c>
      <c r="X20" s="23">
        <f>VLOOKUP($C20,Baseline_SUB!$A$1:$AT$50,X$1,FALSE)</f>
        <v>-2145.9306179999999</v>
      </c>
      <c r="Y20" s="23">
        <f>VLOOKUP($C20,Baseline_SUB!$A$1:$AT$50,Y$1,FALSE)</f>
        <v>-2137.573821</v>
      </c>
      <c r="Z20" s="23">
        <f>VLOOKUP($C20,Baseline_SUB!$A$1:$AT$50,Z$1,FALSE)</f>
        <v>-2128.134039</v>
      </c>
      <c r="AA20" s="23">
        <f>VLOOKUP($C20,Baseline_SUB!$A$1:$AT$50,AA$1,FALSE)</f>
        <v>-2116.140136</v>
      </c>
      <c r="AB20" s="23">
        <f>VLOOKUP($C20,Baseline_SUB!$A$1:$AT$50,AB$1,FALSE)</f>
        <v>-2100.4599969999999</v>
      </c>
      <c r="AC20" s="23">
        <f>VLOOKUP($C20,Baseline_SUB!$A$1:$AT$50,AC$1,FALSE)</f>
        <v>-2080.1984990000001</v>
      </c>
      <c r="AD20" s="23">
        <f>VLOOKUP($C20,Baseline_SUB!$A$1:$AT$50,AD$1,FALSE)</f>
        <v>-2055.9712549999999</v>
      </c>
      <c r="AE20" s="23">
        <f>VLOOKUP($C20,Baseline_SUB!$A$1:$AT$50,AE$1,FALSE)</f>
        <v>-2029.3878950000001</v>
      </c>
      <c r="AF20" s="23">
        <f>VLOOKUP($C20,Baseline_SUB!$A$1:$AT$50,AF$1,FALSE)</f>
        <v>-2001.2500689999999</v>
      </c>
      <c r="AG20" s="23">
        <f>VLOOKUP($C20,Baseline_SUB!$A$1:$AT$50,AG$1,FALSE)</f>
        <v>-1972.142085</v>
      </c>
      <c r="AH20" s="23">
        <f>VLOOKUP($C20,Baseline_SUB!$A$1:$AT$50,AH$1,FALSE)</f>
        <v>-1942.534815</v>
      </c>
      <c r="AI20" s="23">
        <f>VLOOKUP($C20,Baseline_SUB!$A$1:$AT$50,AI$1,FALSE)</f>
        <v>-1912.853165</v>
      </c>
      <c r="AJ20" s="23">
        <f>VLOOKUP($C20,Baseline_SUB!$A$1:$AT$50,AJ$1,FALSE)</f>
        <v>-1883.477132</v>
      </c>
      <c r="AK20" s="23">
        <f>VLOOKUP($C20,Baseline_SUB!$A$1:$AT$50,AK$1,FALSE)</f>
        <v>-1854.6995750000001</v>
      </c>
      <c r="AL20" s="23">
        <f>VLOOKUP($C20,Baseline_SUB!$A$1:$AT$50,AL$1,FALSE)</f>
        <v>-1826.744091</v>
      </c>
      <c r="AM20" s="23">
        <f>VLOOKUP($C20,Baseline_SUB!$A$1:$AT$50,AM$1,FALSE)</f>
        <v>-1799.782598</v>
      </c>
      <c r="AO20" t="s">
        <v>398</v>
      </c>
      <c r="AP20" t="s">
        <v>399</v>
      </c>
    </row>
    <row r="21" spans="2:42">
      <c r="B21" s="29"/>
      <c r="C21" t="s">
        <v>321</v>
      </c>
      <c r="D21" s="18">
        <f>VLOOKUP($C21,Baseline_SUB!$A$1:$AT$50,D$1,FALSE)</f>
        <v>1.9080010000964043E-2</v>
      </c>
      <c r="E21" s="18">
        <f>VLOOKUP($C21,Baseline_SUB!$A$1:$AT$50,E$1,FALSE)</f>
        <v>1.4162761825930126E-2</v>
      </c>
      <c r="F21" s="18">
        <f>VLOOKUP($C21,Baseline_SUB!$A$1:$AT$50,F$1,FALSE)</f>
        <v>1.4072518094283781E-2</v>
      </c>
      <c r="G21" s="18">
        <f>VLOOKUP($C21,Baseline_SUB!$A$1:$AT$50,G$1,FALSE)</f>
        <v>2.762731749476921E-2</v>
      </c>
      <c r="H21" s="18">
        <f>VLOOKUP($C21,Baseline_SUB!$A$1:$AT$50,H$1,FALSE)</f>
        <v>3.9453836110350027E-2</v>
      </c>
      <c r="I21" s="18">
        <f>VLOOKUP($C21,Baseline_SUB!$A$1:$AT$50,I$1,FALSE)</f>
        <v>4.0184134971636309E-2</v>
      </c>
      <c r="J21" s="18">
        <f>VLOOKUP($C21,Baseline_SUB!$A$1:$AT$50,J$1,FALSE)</f>
        <v>4.1041237596069369E-2</v>
      </c>
      <c r="K21" s="18">
        <f>VLOOKUP($C21,Baseline_SUB!$A$1:$AT$50,K$1,FALSE)</f>
        <v>4.1875757832734894E-2</v>
      </c>
      <c r="L21" s="18">
        <f>VLOOKUP($C21,Baseline_SUB!$A$1:$AT$50,L$1,FALSE)</f>
        <v>4.26994637410536E-2</v>
      </c>
      <c r="M21" s="18">
        <f>VLOOKUP($C21,Baseline_SUB!$A$1:$AT$50,M$1,FALSE)</f>
        <v>4.3500745908449545E-2</v>
      </c>
      <c r="N21" s="18">
        <f>VLOOKUP($C21,Baseline_SUB!$A$1:$AT$50,N$1,FALSE)</f>
        <v>4.4264821722141967E-2</v>
      </c>
      <c r="O21" s="18">
        <f>VLOOKUP($C21,Baseline_SUB!$A$1:$AT$50,O$1,FALSE)</f>
        <v>4.4996418566697338E-2</v>
      </c>
      <c r="P21" s="18">
        <f>VLOOKUP($C21,Baseline_SUB!$A$1:$AT$50,P$1,FALSE)</f>
        <v>4.5729153697064318E-2</v>
      </c>
      <c r="Q21" s="18">
        <f>VLOOKUP($C21,Baseline_SUB!$A$1:$AT$50,Q$1,FALSE)</f>
        <v>4.6472475521640577E-2</v>
      </c>
      <c r="R21" s="18">
        <f>VLOOKUP($C21,Baseline_SUB!$A$1:$AT$50,R$1,FALSE)</f>
        <v>4.7248886941833268E-2</v>
      </c>
      <c r="S21" s="18">
        <f>VLOOKUP($C21,Baseline_SUB!$A$1:$AT$50,S$1,FALSE)</f>
        <v>4.8092875220024478E-2</v>
      </c>
      <c r="T21" s="18">
        <f>VLOOKUP($C21,Baseline_SUB!$A$1:$AT$50,T$1,FALSE)</f>
        <v>5.1067721571822267E-2</v>
      </c>
      <c r="U21" s="18">
        <f>VLOOKUP($C21,Baseline_SUB!$A$1:$AT$50,U$1,FALSE)</f>
        <v>5.411231732487054E-2</v>
      </c>
      <c r="V21" s="18">
        <f>VLOOKUP($C21,Baseline_SUB!$A$1:$AT$50,V$1,FALSE)</f>
        <v>5.6414616944954199E-2</v>
      </c>
      <c r="W21" s="18">
        <f>VLOOKUP($C21,Baseline_SUB!$A$1:$AT$50,W$1,FALSE)</f>
        <v>5.8053077967963329E-2</v>
      </c>
      <c r="X21" s="18">
        <f>VLOOKUP($C21,Baseline_SUB!$A$1:$AT$50,X$1,FALSE)</f>
        <v>5.9064817926928193E-2</v>
      </c>
      <c r="Y21" s="18">
        <f>VLOOKUP($C21,Baseline_SUB!$A$1:$AT$50,Y$1,FALSE)</f>
        <v>5.9472875120578417E-2</v>
      </c>
      <c r="Z21" s="18">
        <f>VLOOKUP($C21,Baseline_SUB!$A$1:$AT$50,Z$1,FALSE)</f>
        <v>5.9288403250156607E-2</v>
      </c>
      <c r="AA21" s="18">
        <f>VLOOKUP($C21,Baseline_SUB!$A$1:$AT$50,AA$1,FALSE)</f>
        <v>5.8515925046310091E-2</v>
      </c>
      <c r="AB21" s="18">
        <f>VLOOKUP($C21,Baseline_SUB!$A$1:$AT$50,AB$1,FALSE)</f>
        <v>5.7158232812915211E-2</v>
      </c>
      <c r="AC21" s="18">
        <f>VLOOKUP($C21,Baseline_SUB!$A$1:$AT$50,AC$1,FALSE)</f>
        <v>5.5218846907565178E-2</v>
      </c>
      <c r="AD21" s="18">
        <f>VLOOKUP($C21,Baseline_SUB!$A$1:$AT$50,AD$1,FALSE)</f>
        <v>5.3642065586333665E-2</v>
      </c>
      <c r="AE21" s="18">
        <f>VLOOKUP($C21,Baseline_SUB!$A$1:$AT$50,AE$1,FALSE)</f>
        <v>5.2868283473059163E-2</v>
      </c>
      <c r="AF21" s="18">
        <f>VLOOKUP($C21,Baseline_SUB!$A$1:$AT$50,AF$1,FALSE)</f>
        <v>5.2176052655801275E-2</v>
      </c>
      <c r="AG21" s="18">
        <f>VLOOKUP($C21,Baseline_SUB!$A$1:$AT$50,AG$1,FALSE)</f>
        <v>5.1567727791825613E-2</v>
      </c>
      <c r="AH21" s="18">
        <f>VLOOKUP($C21,Baseline_SUB!$A$1:$AT$50,AH$1,FALSE)</f>
        <v>5.104492945407002E-2</v>
      </c>
      <c r="AI21" s="18">
        <f>VLOOKUP($C21,Baseline_SUB!$A$1:$AT$50,AI$1,FALSE)</f>
        <v>5.0608192210722436E-2</v>
      </c>
      <c r="AJ21" s="18">
        <f>VLOOKUP($C21,Baseline_SUB!$A$1:$AT$50,AJ$1,FALSE)</f>
        <v>5.0257302725461361E-2</v>
      </c>
      <c r="AK21" s="18">
        <f>VLOOKUP($C21,Baseline_SUB!$A$1:$AT$50,AK$1,FALSE)</f>
        <v>4.9991814065983631E-2</v>
      </c>
      <c r="AL21" s="18">
        <f>VLOOKUP($C21,Baseline_SUB!$A$1:$AT$50,AL$1,FALSE)</f>
        <v>4.9811223337631994E-2</v>
      </c>
      <c r="AM21" s="18">
        <f>VLOOKUP($C21,Baseline_SUB!$A$1:$AT$50,AM$1,FALSE)</f>
        <v>4.9714953419822461E-2</v>
      </c>
      <c r="AO21" s="80">
        <f>AVERAGE(D21:S21)</f>
        <v>3.7531400952852678E-2</v>
      </c>
      <c r="AP21" s="80">
        <f>AVERAGE(I21:S21)</f>
        <v>4.4191451974485971E-2</v>
      </c>
    </row>
    <row r="22" spans="2:42">
      <c r="B22" s="2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2:42">
      <c r="B23" s="2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2:42">
      <c r="B24" s="29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2:42">
      <c r="B25" s="29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2" sqref="A2:XFD55"/>
    </sheetView>
  </sheetViews>
  <sheetFormatPr baseColWidth="10" defaultColWidth="11.453125" defaultRowHeight="14.5"/>
  <cols>
    <col min="1" max="1" width="19.81640625" customWidth="1"/>
  </cols>
  <sheetData>
    <row r="1" spans="1:37" s="14" customFormat="1">
      <c r="A1" s="14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340</v>
      </c>
      <c r="B2">
        <v>23895.68173</v>
      </c>
      <c r="C2">
        <v>24338.60715</v>
      </c>
      <c r="D2">
        <v>24740.977080000001</v>
      </c>
      <c r="E2">
        <v>25335.44989</v>
      </c>
      <c r="F2">
        <v>26229.82532</v>
      </c>
      <c r="G2">
        <v>27316.607769999999</v>
      </c>
      <c r="H2">
        <v>28008.501690000001</v>
      </c>
      <c r="I2">
        <v>28354.959859999999</v>
      </c>
      <c r="J2">
        <v>27947.32548</v>
      </c>
      <c r="K2">
        <v>27263.482120000001</v>
      </c>
      <c r="L2">
        <v>26938.434290000001</v>
      </c>
      <c r="M2">
        <v>27151.474880000002</v>
      </c>
      <c r="N2">
        <v>27969.846570000002</v>
      </c>
      <c r="O2">
        <v>29432.706259999999</v>
      </c>
      <c r="P2">
        <v>31533.72278</v>
      </c>
      <c r="Q2">
        <v>34167.940849999999</v>
      </c>
      <c r="R2">
        <v>35408.18619</v>
      </c>
      <c r="S2">
        <v>36507.376819999998</v>
      </c>
      <c r="T2">
        <v>37747.599990000002</v>
      </c>
      <c r="U2">
        <v>39199.693979999996</v>
      </c>
      <c r="V2">
        <v>40860.664259999998</v>
      </c>
      <c r="W2">
        <v>42698.383020000001</v>
      </c>
      <c r="X2">
        <v>44666.836210000001</v>
      </c>
      <c r="Y2">
        <v>46711.292229999999</v>
      </c>
      <c r="Z2">
        <v>48769.25877</v>
      </c>
      <c r="AA2">
        <v>50770.34158</v>
      </c>
      <c r="AB2">
        <v>52674.983139999997</v>
      </c>
      <c r="AC2">
        <v>54485.831969999999</v>
      </c>
      <c r="AD2">
        <v>56204.249629999998</v>
      </c>
      <c r="AE2">
        <v>57833.902560000002</v>
      </c>
      <c r="AF2">
        <v>59381.597220000003</v>
      </c>
      <c r="AG2">
        <v>60856.613830000002</v>
      </c>
      <c r="AH2">
        <v>62270.822569999997</v>
      </c>
      <c r="AI2">
        <v>63639.489450000001</v>
      </c>
      <c r="AJ2">
        <v>64980.902979999999</v>
      </c>
      <c r="AK2">
        <v>66316.237479999996</v>
      </c>
    </row>
    <row r="3" spans="1:37">
      <c r="A3" t="s">
        <v>451</v>
      </c>
      <c r="B3">
        <v>18609.931690000001</v>
      </c>
      <c r="C3">
        <v>19045.121760000002</v>
      </c>
      <c r="D3">
        <v>19463.32287</v>
      </c>
      <c r="E3">
        <v>20035.802220000001</v>
      </c>
      <c r="F3">
        <v>20824.456450000001</v>
      </c>
      <c r="G3">
        <v>21721.19729</v>
      </c>
      <c r="H3">
        <v>22578.981390000001</v>
      </c>
      <c r="I3">
        <v>23400.253809999998</v>
      </c>
      <c r="J3">
        <v>23746.217949999998</v>
      </c>
      <c r="K3">
        <v>23579.655579999999</v>
      </c>
      <c r="L3">
        <v>23483.225610000001</v>
      </c>
      <c r="M3">
        <v>23643.665110000002</v>
      </c>
      <c r="N3">
        <v>24129.470710000001</v>
      </c>
      <c r="O3">
        <v>24963.733700000001</v>
      </c>
      <c r="P3">
        <v>26134.800009999999</v>
      </c>
      <c r="Q3">
        <v>27592.40077</v>
      </c>
      <c r="R3">
        <v>28246.317190000002</v>
      </c>
      <c r="S3">
        <v>29043.796180000001</v>
      </c>
      <c r="T3">
        <v>30062.30805</v>
      </c>
      <c r="U3">
        <v>31276.477859999999</v>
      </c>
      <c r="V3">
        <v>32647.812129999998</v>
      </c>
      <c r="W3">
        <v>34138.360630000003</v>
      </c>
      <c r="X3">
        <v>35711.576300000001</v>
      </c>
      <c r="Y3">
        <v>37331.190139999999</v>
      </c>
      <c r="Z3">
        <v>38959.715519999998</v>
      </c>
      <c r="AA3">
        <v>40557.175029999999</v>
      </c>
      <c r="AB3">
        <v>42104.249759999999</v>
      </c>
      <c r="AC3">
        <v>43604.128559999997</v>
      </c>
      <c r="AD3">
        <v>45054.650600000001</v>
      </c>
      <c r="AE3">
        <v>46454.446329999999</v>
      </c>
      <c r="AF3">
        <v>47804.146549999998</v>
      </c>
      <c r="AG3">
        <v>49105.942799999997</v>
      </c>
      <c r="AH3">
        <v>50363.376049999999</v>
      </c>
      <c r="AI3">
        <v>51581.504000000001</v>
      </c>
      <c r="AJ3">
        <v>52766.616909999997</v>
      </c>
      <c r="AK3">
        <v>53926.0219</v>
      </c>
    </row>
    <row r="4" spans="1:37">
      <c r="A4" t="s">
        <v>450</v>
      </c>
      <c r="B4">
        <v>5285.7500440000003</v>
      </c>
      <c r="C4">
        <v>5293.4853899999998</v>
      </c>
      <c r="D4">
        <v>5277.6542060000002</v>
      </c>
      <c r="E4">
        <v>5299.6476629999997</v>
      </c>
      <c r="F4">
        <v>5405.3688700000002</v>
      </c>
      <c r="G4">
        <v>5595.4104799999996</v>
      </c>
      <c r="H4">
        <v>5429.5203090000005</v>
      </c>
      <c r="I4">
        <v>4954.7060499999998</v>
      </c>
      <c r="J4">
        <v>4201.1075229999997</v>
      </c>
      <c r="K4">
        <v>3683.8265430000001</v>
      </c>
      <c r="L4">
        <v>3455.208682</v>
      </c>
      <c r="M4">
        <v>3507.8097790000002</v>
      </c>
      <c r="N4">
        <v>3840.3758619999999</v>
      </c>
      <c r="O4">
        <v>4468.9725559999997</v>
      </c>
      <c r="P4">
        <v>5398.9227709999996</v>
      </c>
      <c r="Q4">
        <v>6575.5400799999998</v>
      </c>
      <c r="R4">
        <v>7161.8690040000001</v>
      </c>
      <c r="S4">
        <v>7463.580645</v>
      </c>
      <c r="T4">
        <v>7685.2919419999998</v>
      </c>
      <c r="U4">
        <v>7923.2161210000004</v>
      </c>
      <c r="V4">
        <v>8212.8521239999991</v>
      </c>
      <c r="W4">
        <v>8560.0223910000004</v>
      </c>
      <c r="X4">
        <v>8955.2599169999994</v>
      </c>
      <c r="Y4">
        <v>9380.1020970000009</v>
      </c>
      <c r="Z4">
        <v>9809.5432500000006</v>
      </c>
      <c r="AA4">
        <v>10213.16655</v>
      </c>
      <c r="AB4">
        <v>10570.73337</v>
      </c>
      <c r="AC4">
        <v>10881.70341</v>
      </c>
      <c r="AD4">
        <v>11149.599029999999</v>
      </c>
      <c r="AE4">
        <v>11379.45624</v>
      </c>
      <c r="AF4">
        <v>11577.45067</v>
      </c>
      <c r="AG4">
        <v>11750.67103</v>
      </c>
      <c r="AH4">
        <v>11907.44652</v>
      </c>
      <c r="AI4">
        <v>12057.98545</v>
      </c>
      <c r="AJ4">
        <v>12214.28607</v>
      </c>
      <c r="AK4">
        <v>12390.21557</v>
      </c>
    </row>
    <row r="5" spans="1:37">
      <c r="A5" t="s">
        <v>479</v>
      </c>
      <c r="B5">
        <v>11651.815259999999</v>
      </c>
      <c r="C5">
        <v>11916.97978</v>
      </c>
      <c r="D5">
        <v>12133.82684</v>
      </c>
      <c r="E5">
        <v>12378.73897</v>
      </c>
      <c r="F5">
        <v>12689.562400000001</v>
      </c>
      <c r="G5">
        <v>13031.643599999999</v>
      </c>
      <c r="H5">
        <v>13522.28594</v>
      </c>
      <c r="I5">
        <v>14273.925230000001</v>
      </c>
      <c r="J5">
        <v>15011.4267</v>
      </c>
      <c r="K5">
        <v>15333.54883</v>
      </c>
      <c r="L5">
        <v>15586.40634</v>
      </c>
      <c r="M5">
        <v>15866.131170000001</v>
      </c>
      <c r="N5">
        <v>16222.680179999999</v>
      </c>
      <c r="O5">
        <v>16685.770390000001</v>
      </c>
      <c r="P5">
        <v>17268.99063</v>
      </c>
      <c r="Q5">
        <v>17972.885490000001</v>
      </c>
      <c r="R5">
        <v>18321.827529999999</v>
      </c>
      <c r="S5">
        <v>18758.547790000001</v>
      </c>
      <c r="T5">
        <v>19319.539000000001</v>
      </c>
      <c r="U5">
        <v>19986.21688</v>
      </c>
      <c r="V5">
        <v>20734.23444</v>
      </c>
      <c r="W5">
        <v>21541.830709999998</v>
      </c>
      <c r="X5">
        <v>22390.22912</v>
      </c>
      <c r="Y5">
        <v>23262.770339999999</v>
      </c>
      <c r="Z5">
        <v>24143.898550000002</v>
      </c>
      <c r="AA5">
        <v>25018.259590000001</v>
      </c>
      <c r="AB5">
        <v>25879.909790000002</v>
      </c>
      <c r="AC5">
        <v>26731.9954</v>
      </c>
      <c r="AD5">
        <v>27574.789550000001</v>
      </c>
      <c r="AE5">
        <v>28408.50417</v>
      </c>
      <c r="AF5">
        <v>29233.911169999999</v>
      </c>
      <c r="AG5">
        <v>30052.179</v>
      </c>
      <c r="AH5">
        <v>30864.76698</v>
      </c>
      <c r="AI5">
        <v>31673.474490000001</v>
      </c>
      <c r="AJ5">
        <v>32480.382799999999</v>
      </c>
      <c r="AK5">
        <v>33287.830719999998</v>
      </c>
    </row>
    <row r="6" spans="1:37">
      <c r="A6" t="s">
        <v>480</v>
      </c>
      <c r="B6">
        <v>7532.0000010000003</v>
      </c>
      <c r="C6">
        <v>7642.0958549999996</v>
      </c>
      <c r="D6">
        <v>7742.733604</v>
      </c>
      <c r="E6">
        <v>7896.6287730000004</v>
      </c>
      <c r="F6">
        <v>8140.4894400000003</v>
      </c>
      <c r="G6">
        <v>8447.3053639999998</v>
      </c>
      <c r="H6">
        <v>8569.6816920000001</v>
      </c>
      <c r="I6">
        <v>8553.5990970000003</v>
      </c>
      <c r="J6">
        <v>8297.1809229999999</v>
      </c>
      <c r="K6">
        <v>7953.9330289999998</v>
      </c>
      <c r="L6">
        <v>7716.3112860000001</v>
      </c>
      <c r="M6">
        <v>7667.436283</v>
      </c>
      <c r="N6">
        <v>7837.5457489999999</v>
      </c>
      <c r="O6">
        <v>8243.2535979999993</v>
      </c>
      <c r="P6">
        <v>8884.2177790000005</v>
      </c>
      <c r="Q6">
        <v>9721.6515020000006</v>
      </c>
      <c r="R6">
        <v>10124.162189999999</v>
      </c>
      <c r="S6">
        <v>10430.88111</v>
      </c>
      <c r="T6">
        <v>10767.226780000001</v>
      </c>
      <c r="U6">
        <v>11171.53673</v>
      </c>
      <c r="V6">
        <v>11647.81914</v>
      </c>
      <c r="W6">
        <v>12186.49843</v>
      </c>
      <c r="X6">
        <v>12771.693939999999</v>
      </c>
      <c r="Y6">
        <v>13383.717710000001</v>
      </c>
      <c r="Z6">
        <v>13999.683419999999</v>
      </c>
      <c r="AA6">
        <v>14593.59297</v>
      </c>
      <c r="AB6">
        <v>15149.249299999999</v>
      </c>
      <c r="AC6">
        <v>15665.46099</v>
      </c>
      <c r="AD6">
        <v>16142.01859</v>
      </c>
      <c r="AE6">
        <v>16579.777399999999</v>
      </c>
      <c r="AF6">
        <v>16980.849010000002</v>
      </c>
      <c r="AG6">
        <v>17348.334910000001</v>
      </c>
      <c r="AH6">
        <v>17686.31969</v>
      </c>
      <c r="AI6">
        <v>18000.126270000001</v>
      </c>
      <c r="AJ6">
        <v>18296.156739999999</v>
      </c>
      <c r="AK6">
        <v>18581.815019999998</v>
      </c>
    </row>
    <row r="7" spans="1:37">
      <c r="A7" t="s">
        <v>481</v>
      </c>
      <c r="B7">
        <v>14205.15351</v>
      </c>
      <c r="C7">
        <v>14566.04702</v>
      </c>
      <c r="D7">
        <v>14873.455169999999</v>
      </c>
      <c r="E7">
        <v>15241.802180000001</v>
      </c>
      <c r="F7">
        <v>15729.278630000001</v>
      </c>
      <c r="G7">
        <v>16276.56292</v>
      </c>
      <c r="H7">
        <v>16900.644540000001</v>
      </c>
      <c r="I7">
        <v>17736.411359999998</v>
      </c>
      <c r="J7">
        <v>18422.987229999999</v>
      </c>
      <c r="K7">
        <v>18556.524529999999</v>
      </c>
      <c r="L7">
        <v>18618.778699999999</v>
      </c>
      <c r="M7">
        <v>18791.955040000001</v>
      </c>
      <c r="N7">
        <v>19157.186140000002</v>
      </c>
      <c r="O7">
        <v>19756.12415</v>
      </c>
      <c r="P7">
        <v>20601.430779999999</v>
      </c>
      <c r="Q7">
        <v>21675.358270000001</v>
      </c>
      <c r="R7">
        <v>22176.465779999999</v>
      </c>
      <c r="S7">
        <v>22772.10526</v>
      </c>
      <c r="T7">
        <v>23549.591619999999</v>
      </c>
      <c r="U7">
        <v>24493.89042</v>
      </c>
      <c r="V7">
        <v>25571.910360000002</v>
      </c>
      <c r="W7">
        <v>26750.26179</v>
      </c>
      <c r="X7">
        <v>27997.69974</v>
      </c>
      <c r="Y7">
        <v>29284.47683</v>
      </c>
      <c r="Z7">
        <v>30581.06061</v>
      </c>
      <c r="AA7">
        <v>31856.922910000001</v>
      </c>
      <c r="AB7">
        <v>33096.948880000004</v>
      </c>
      <c r="AC7">
        <v>34303.045409999999</v>
      </c>
      <c r="AD7">
        <v>35473.943460000002</v>
      </c>
      <c r="AE7">
        <v>36608.848839999999</v>
      </c>
      <c r="AF7">
        <v>37708.390910000002</v>
      </c>
      <c r="AG7">
        <v>38774.271999999997</v>
      </c>
      <c r="AH7">
        <v>39809.037389999998</v>
      </c>
      <c r="AI7">
        <v>40816.154629999997</v>
      </c>
      <c r="AJ7">
        <v>41799.827190000004</v>
      </c>
      <c r="AK7">
        <v>42764.863960000002</v>
      </c>
    </row>
    <row r="8" spans="1:37">
      <c r="A8" t="s">
        <v>482</v>
      </c>
      <c r="B8">
        <v>2263.6441289999998</v>
      </c>
      <c r="C8">
        <v>2277.451008</v>
      </c>
      <c r="D8">
        <v>2287.0938259999998</v>
      </c>
      <c r="E8">
        <v>2316.1327580000002</v>
      </c>
      <c r="F8">
        <v>2381.258851</v>
      </c>
      <c r="G8">
        <v>2481.0243580000001</v>
      </c>
      <c r="H8">
        <v>2467.982845</v>
      </c>
      <c r="I8">
        <v>2365.2087609999999</v>
      </c>
      <c r="J8">
        <v>2157.4806669999998</v>
      </c>
      <c r="K8">
        <v>2001.894354</v>
      </c>
      <c r="L8">
        <v>1953.6645169999999</v>
      </c>
      <c r="M8">
        <v>2009.7810500000001</v>
      </c>
      <c r="N8">
        <v>2169.2228690000002</v>
      </c>
      <c r="O8">
        <v>2436.59521</v>
      </c>
      <c r="P8">
        <v>2812.431392</v>
      </c>
      <c r="Q8">
        <v>3276.2273230000001</v>
      </c>
      <c r="R8">
        <v>3523.1310749999998</v>
      </c>
      <c r="S8">
        <v>3666.9929499999998</v>
      </c>
      <c r="T8">
        <v>3782.3588249999998</v>
      </c>
      <c r="U8">
        <v>3904.069371</v>
      </c>
      <c r="V8">
        <v>4044.956052</v>
      </c>
      <c r="W8">
        <v>4207.1546909999997</v>
      </c>
      <c r="X8">
        <v>4387.3338299999996</v>
      </c>
      <c r="Y8">
        <v>4578.9753479999999</v>
      </c>
      <c r="Z8">
        <v>4773.2563049999999</v>
      </c>
      <c r="AA8">
        <v>4959.4483140000002</v>
      </c>
      <c r="AB8">
        <v>5130.4466270000003</v>
      </c>
      <c r="AC8">
        <v>5286.1429699999999</v>
      </c>
      <c r="AD8">
        <v>5427.8786890000001</v>
      </c>
      <c r="AE8">
        <v>5557.5129230000002</v>
      </c>
      <c r="AF8">
        <v>5677.2851360000004</v>
      </c>
      <c r="AG8">
        <v>5789.7390249999999</v>
      </c>
      <c r="AH8">
        <v>5897.8442569999997</v>
      </c>
      <c r="AI8">
        <v>6005.2238749999997</v>
      </c>
      <c r="AJ8">
        <v>6116.1220130000002</v>
      </c>
      <c r="AK8">
        <v>6235.4325660000004</v>
      </c>
    </row>
    <row r="9" spans="1:37">
      <c r="A9" t="s">
        <v>483</v>
      </c>
      <c r="B9">
        <v>2698.017621</v>
      </c>
      <c r="C9">
        <v>2698.2532460000002</v>
      </c>
      <c r="D9">
        <v>2698.3565400000002</v>
      </c>
      <c r="E9">
        <v>2699.4410419999999</v>
      </c>
      <c r="F9">
        <v>2701.1793130000001</v>
      </c>
      <c r="G9">
        <v>2702.6768010000001</v>
      </c>
      <c r="H9">
        <v>2704.298855</v>
      </c>
      <c r="I9">
        <v>2706.4995100000001</v>
      </c>
      <c r="J9">
        <v>2708.364783</v>
      </c>
      <c r="K9">
        <v>2708.9107250000002</v>
      </c>
      <c r="L9">
        <v>2709.7376509999999</v>
      </c>
      <c r="M9">
        <v>2710.9027700000001</v>
      </c>
      <c r="N9">
        <v>2712.489012</v>
      </c>
      <c r="O9">
        <v>2714.569778</v>
      </c>
      <c r="P9">
        <v>2717.196684</v>
      </c>
      <c r="Q9">
        <v>2720.3792330000001</v>
      </c>
      <c r="R9">
        <v>2723.390026</v>
      </c>
      <c r="S9">
        <v>2726.8889559999998</v>
      </c>
      <c r="T9">
        <v>2730.9263289999999</v>
      </c>
      <c r="U9">
        <v>2735.449016</v>
      </c>
      <c r="V9">
        <v>2740.3778689999999</v>
      </c>
      <c r="W9">
        <v>2745.6300019999999</v>
      </c>
      <c r="X9">
        <v>2751.1244240000001</v>
      </c>
      <c r="Y9">
        <v>2756.7792159999999</v>
      </c>
      <c r="Z9">
        <v>2762.5074209999998</v>
      </c>
      <c r="AA9">
        <v>2768.2131720000002</v>
      </c>
      <c r="AB9">
        <v>2773.9751350000001</v>
      </c>
      <c r="AC9">
        <v>2779.9493699999998</v>
      </c>
      <c r="AD9">
        <v>2786.1270169999998</v>
      </c>
      <c r="AE9">
        <v>2792.5102120000001</v>
      </c>
      <c r="AF9">
        <v>2799.1134059999999</v>
      </c>
      <c r="AG9">
        <v>2805.9603090000001</v>
      </c>
      <c r="AH9">
        <v>2813.0796959999998</v>
      </c>
      <c r="AI9">
        <v>2820.5030539999998</v>
      </c>
      <c r="AJ9">
        <v>2828.2659370000001</v>
      </c>
      <c r="AK9">
        <v>2836.408046</v>
      </c>
    </row>
    <row r="10" spans="1:37">
      <c r="A10" t="s">
        <v>97</v>
      </c>
      <c r="B10">
        <v>3392.8195249999999</v>
      </c>
      <c r="C10">
        <v>3436.211041</v>
      </c>
      <c r="D10">
        <v>3478.6179940000002</v>
      </c>
      <c r="E10">
        <v>3523.650412</v>
      </c>
      <c r="F10">
        <v>3584.3362120000002</v>
      </c>
      <c r="G10">
        <v>3651.798346</v>
      </c>
      <c r="H10">
        <v>3708.2448829999998</v>
      </c>
      <c r="I10">
        <v>3753.1552200000001</v>
      </c>
      <c r="J10">
        <v>3785.7044609999998</v>
      </c>
      <c r="K10">
        <v>3805.6199620000002</v>
      </c>
      <c r="L10">
        <v>3820.251002</v>
      </c>
      <c r="M10">
        <v>3833.2970070000001</v>
      </c>
      <c r="N10">
        <v>3845.4406300000001</v>
      </c>
      <c r="O10">
        <v>3856.451986</v>
      </c>
      <c r="P10">
        <v>3866.1225960000002</v>
      </c>
      <c r="Q10">
        <v>3874.6605639999998</v>
      </c>
      <c r="R10">
        <v>3884.0328129999998</v>
      </c>
      <c r="S10">
        <v>3895.9027590000001</v>
      </c>
      <c r="T10">
        <v>3910.7596530000001</v>
      </c>
      <c r="U10">
        <v>3928.3801579999999</v>
      </c>
      <c r="V10">
        <v>3948.3075090000002</v>
      </c>
      <c r="W10">
        <v>3969.9838159999999</v>
      </c>
      <c r="X10">
        <v>3992.557041</v>
      </c>
      <c r="Y10">
        <v>4015.1129249999999</v>
      </c>
      <c r="Z10">
        <v>4036.7812130000002</v>
      </c>
      <c r="AA10">
        <v>4056.766991</v>
      </c>
      <c r="AB10">
        <v>4074.4779640000002</v>
      </c>
      <c r="AC10">
        <v>4089.8702629999998</v>
      </c>
      <c r="AD10">
        <v>4103.2749960000001</v>
      </c>
      <c r="AE10">
        <v>4115.1334340000003</v>
      </c>
      <c r="AF10">
        <v>4125.930961</v>
      </c>
      <c r="AG10">
        <v>4135.8576510000003</v>
      </c>
      <c r="AH10">
        <v>4144.8670330000004</v>
      </c>
      <c r="AI10">
        <v>4153.0585129999999</v>
      </c>
      <c r="AJ10">
        <v>4160.6039920000003</v>
      </c>
      <c r="AK10">
        <v>4167.7066889999996</v>
      </c>
    </row>
    <row r="11" spans="1:37">
      <c r="A11" t="s">
        <v>98</v>
      </c>
      <c r="B11">
        <v>16808.7</v>
      </c>
      <c r="C11">
        <v>17099.806840000001</v>
      </c>
      <c r="D11">
        <v>17381.929380000001</v>
      </c>
      <c r="E11">
        <v>17807.64977</v>
      </c>
      <c r="F11">
        <v>18437.63653</v>
      </c>
      <c r="G11">
        <v>19184.010869999998</v>
      </c>
      <c r="H11">
        <v>20019.271659999999</v>
      </c>
      <c r="I11">
        <v>20952.33093</v>
      </c>
      <c r="J11">
        <v>21959.52476</v>
      </c>
      <c r="K11">
        <v>22972.743160000002</v>
      </c>
      <c r="L11">
        <v>24059.034930000002</v>
      </c>
      <c r="M11">
        <v>25259.243299999998</v>
      </c>
      <c r="N11">
        <v>26593.4931</v>
      </c>
      <c r="O11">
        <v>28075.278689999999</v>
      </c>
      <c r="P11">
        <v>29717.981390000001</v>
      </c>
      <c r="Q11">
        <v>31535.35685</v>
      </c>
      <c r="R11">
        <v>33423.667560000002</v>
      </c>
      <c r="S11">
        <v>35468.407740000002</v>
      </c>
      <c r="T11">
        <v>37719.269630000003</v>
      </c>
      <c r="U11">
        <v>40194.236429999997</v>
      </c>
      <c r="V11">
        <v>42895.04664</v>
      </c>
      <c r="W11">
        <v>45815.174469999998</v>
      </c>
      <c r="X11">
        <v>48942.241699999999</v>
      </c>
      <c r="Y11">
        <v>52258.015659999997</v>
      </c>
      <c r="Z11">
        <v>55737.33034</v>
      </c>
      <c r="AA11">
        <v>59346.713300000003</v>
      </c>
      <c r="AB11">
        <v>63078.697359999998</v>
      </c>
      <c r="AC11">
        <v>66957.983779999995</v>
      </c>
      <c r="AD11">
        <v>70999.285579999996</v>
      </c>
      <c r="AE11">
        <v>75212.372940000001</v>
      </c>
      <c r="AF11">
        <v>79605.551359999998</v>
      </c>
      <c r="AG11">
        <v>84187.072549999997</v>
      </c>
      <c r="AH11">
        <v>88965.983420000004</v>
      </c>
      <c r="AI11">
        <v>93952.817819999997</v>
      </c>
      <c r="AJ11">
        <v>99159.763139999995</v>
      </c>
      <c r="AK11">
        <v>104600.8535</v>
      </c>
    </row>
    <row r="12" spans="1:37">
      <c r="A12" t="s">
        <v>211</v>
      </c>
      <c r="B12">
        <v>78446.300010000006</v>
      </c>
      <c r="C12">
        <v>79547.086580000003</v>
      </c>
      <c r="D12">
        <v>80646.797290000002</v>
      </c>
      <c r="E12">
        <v>82887.701400000005</v>
      </c>
      <c r="F12">
        <v>86173.643419999993</v>
      </c>
      <c r="G12">
        <v>89610.486340000003</v>
      </c>
      <c r="H12">
        <v>93251.00851</v>
      </c>
      <c r="I12">
        <v>97041.57286</v>
      </c>
      <c r="J12">
        <v>100825.2061</v>
      </c>
      <c r="K12">
        <v>104510.5083</v>
      </c>
      <c r="L12">
        <v>108582.6113</v>
      </c>
      <c r="M12">
        <v>113031.65</v>
      </c>
      <c r="N12">
        <v>117850.9396</v>
      </c>
      <c r="O12">
        <v>123032.28019999999</v>
      </c>
      <c r="P12">
        <v>128581.3977</v>
      </c>
      <c r="Q12">
        <v>134514.59650000001</v>
      </c>
      <c r="R12">
        <v>141297.91310000001</v>
      </c>
      <c r="S12">
        <v>149012.28779999999</v>
      </c>
      <c r="T12">
        <v>157577.94080000001</v>
      </c>
      <c r="U12">
        <v>166931.15719999999</v>
      </c>
      <c r="V12">
        <v>177015.50880000001</v>
      </c>
      <c r="W12">
        <v>187771.54819999999</v>
      </c>
      <c r="X12">
        <v>199128.14850000001</v>
      </c>
      <c r="Y12">
        <v>210995.70790000001</v>
      </c>
      <c r="Z12">
        <v>223261.3107</v>
      </c>
      <c r="AA12">
        <v>235785.3241</v>
      </c>
      <c r="AB12">
        <v>248630.88140000001</v>
      </c>
      <c r="AC12">
        <v>261987.77989999999</v>
      </c>
      <c r="AD12">
        <v>275884.23070000001</v>
      </c>
      <c r="AE12">
        <v>290353.19520000002</v>
      </c>
      <c r="AF12">
        <v>305432.6581</v>
      </c>
      <c r="AG12">
        <v>321165.5674</v>
      </c>
      <c r="AH12">
        <v>337599.71360000002</v>
      </c>
      <c r="AI12">
        <v>354787.8786</v>
      </c>
      <c r="AJ12">
        <v>372788.49540000001</v>
      </c>
      <c r="AK12">
        <v>391666.2291</v>
      </c>
    </row>
    <row r="13" spans="1:37">
      <c r="A13" t="s">
        <v>217</v>
      </c>
      <c r="B13">
        <v>150502.7647</v>
      </c>
      <c r="C13">
        <v>152874.29740000001</v>
      </c>
      <c r="D13">
        <v>155181.16080000001</v>
      </c>
      <c r="E13">
        <v>159396.25700000001</v>
      </c>
      <c r="F13">
        <v>165576.8253</v>
      </c>
      <c r="G13">
        <v>172248.4791</v>
      </c>
      <c r="H13">
        <v>179328.8786</v>
      </c>
      <c r="I13">
        <v>186798.70740000001</v>
      </c>
      <c r="J13">
        <v>194129.8039</v>
      </c>
      <c r="K13">
        <v>200886.36069999999</v>
      </c>
      <c r="L13">
        <v>208223.41589999999</v>
      </c>
      <c r="M13">
        <v>216350.36670000001</v>
      </c>
      <c r="N13">
        <v>225350.07939999999</v>
      </c>
      <c r="O13">
        <v>235254.92009999999</v>
      </c>
      <c r="P13">
        <v>246090.3272</v>
      </c>
      <c r="Q13">
        <v>257871.9319</v>
      </c>
      <c r="R13">
        <v>270413.65779999999</v>
      </c>
      <c r="S13">
        <v>284547.49900000001</v>
      </c>
      <c r="T13">
        <v>300319.63929999998</v>
      </c>
      <c r="U13">
        <v>317656.04479999997</v>
      </c>
      <c r="V13">
        <v>336446.94630000001</v>
      </c>
      <c r="W13">
        <v>356562.28129999997</v>
      </c>
      <c r="X13">
        <v>377847.18119999999</v>
      </c>
      <c r="Y13">
        <v>400113.1483</v>
      </c>
      <c r="Z13">
        <v>423129.68520000001</v>
      </c>
      <c r="AA13">
        <v>446617.56929999997</v>
      </c>
      <c r="AB13">
        <v>470634.61829999997</v>
      </c>
      <c r="AC13">
        <v>495490.0111</v>
      </c>
      <c r="AD13">
        <v>521257.99770000001</v>
      </c>
      <c r="AE13">
        <v>548004.71849999996</v>
      </c>
      <c r="AF13">
        <v>575801.76560000004</v>
      </c>
      <c r="AG13">
        <v>604728.79099999997</v>
      </c>
      <c r="AH13">
        <v>634874.28139999998</v>
      </c>
      <c r="AI13">
        <v>666336.41379999998</v>
      </c>
      <c r="AJ13">
        <v>699223.88269999996</v>
      </c>
      <c r="AK13">
        <v>733656.78689999995</v>
      </c>
    </row>
    <row r="14" spans="1:37">
      <c r="A14" t="s">
        <v>249</v>
      </c>
      <c r="B14">
        <v>542</v>
      </c>
      <c r="C14">
        <v>554.43031259999998</v>
      </c>
      <c r="D14">
        <v>567.05901089999998</v>
      </c>
      <c r="E14">
        <v>581.47676060000003</v>
      </c>
      <c r="F14">
        <v>599.91273839999997</v>
      </c>
      <c r="G14">
        <v>621.15851959999998</v>
      </c>
      <c r="H14">
        <v>592.29468729999996</v>
      </c>
      <c r="I14">
        <v>514.94509930000004</v>
      </c>
      <c r="J14">
        <v>370.1179156</v>
      </c>
      <c r="K14">
        <v>290.32102470000001</v>
      </c>
      <c r="L14">
        <v>255.0175342</v>
      </c>
      <c r="M14">
        <v>240.96610269999999</v>
      </c>
      <c r="N14">
        <v>238.89530930000001</v>
      </c>
      <c r="O14">
        <v>244.2046824</v>
      </c>
      <c r="P14">
        <v>253.5511893</v>
      </c>
      <c r="Q14">
        <v>263.37999309999998</v>
      </c>
      <c r="R14">
        <v>278.26927080000002</v>
      </c>
      <c r="S14">
        <v>295.58187889999999</v>
      </c>
      <c r="T14">
        <v>314.55599000000001</v>
      </c>
      <c r="U14">
        <v>335.07734850000003</v>
      </c>
      <c r="V14">
        <v>357.1936321</v>
      </c>
      <c r="W14">
        <v>380.91865180000002</v>
      </c>
      <c r="X14">
        <v>406.15314050000001</v>
      </c>
      <c r="Y14">
        <v>432.66741480000002</v>
      </c>
      <c r="Z14">
        <v>460.10301759999999</v>
      </c>
      <c r="AA14">
        <v>487.98750369999999</v>
      </c>
      <c r="AB14">
        <v>516.11364319999996</v>
      </c>
      <c r="AC14">
        <v>544.80012409999995</v>
      </c>
      <c r="AD14">
        <v>574.54729810000003</v>
      </c>
      <c r="AE14">
        <v>605.99307729999998</v>
      </c>
      <c r="AF14">
        <v>639.92037649999997</v>
      </c>
      <c r="AG14">
        <v>677.27254370000003</v>
      </c>
      <c r="AH14">
        <v>719.18920209999999</v>
      </c>
      <c r="AI14">
        <v>767.05873099999997</v>
      </c>
      <c r="AJ14">
        <v>822.56169199999999</v>
      </c>
      <c r="AK14">
        <v>887.72686599999997</v>
      </c>
    </row>
    <row r="15" spans="1:37">
      <c r="A15" t="s">
        <v>250</v>
      </c>
      <c r="B15">
        <v>216</v>
      </c>
      <c r="C15">
        <v>219.514161</v>
      </c>
      <c r="D15">
        <v>223.34945999999999</v>
      </c>
      <c r="E15">
        <v>229.0885735</v>
      </c>
      <c r="F15">
        <v>237.5232796</v>
      </c>
      <c r="G15">
        <v>248.024271</v>
      </c>
      <c r="H15">
        <v>263.23091449999998</v>
      </c>
      <c r="I15">
        <v>276.28314710000001</v>
      </c>
      <c r="J15">
        <v>283.20450460000001</v>
      </c>
      <c r="K15">
        <v>288.5329327</v>
      </c>
      <c r="L15">
        <v>296.26759129999999</v>
      </c>
      <c r="M15">
        <v>307.52417860000003</v>
      </c>
      <c r="N15">
        <v>322.44233480000003</v>
      </c>
      <c r="O15">
        <v>340.47901380000002</v>
      </c>
      <c r="P15">
        <v>360.70580310000003</v>
      </c>
      <c r="Q15">
        <v>381.99404479999998</v>
      </c>
      <c r="R15">
        <v>400.98096930000003</v>
      </c>
      <c r="S15">
        <v>419.31305420000001</v>
      </c>
      <c r="T15">
        <v>437.7596552</v>
      </c>
      <c r="U15">
        <v>456.64865229999998</v>
      </c>
      <c r="V15">
        <v>476.10432550000002</v>
      </c>
      <c r="W15">
        <v>496.15751169999999</v>
      </c>
      <c r="X15">
        <v>516.79019819999996</v>
      </c>
      <c r="Y15">
        <v>537.95411579999995</v>
      </c>
      <c r="Z15">
        <v>559.57601369999998</v>
      </c>
      <c r="AA15">
        <v>581.55902930000002</v>
      </c>
      <c r="AB15">
        <v>603.85662290000005</v>
      </c>
      <c r="AC15">
        <v>626.52025019999996</v>
      </c>
      <c r="AD15">
        <v>649.62698279999995</v>
      </c>
      <c r="AE15">
        <v>673.2510499</v>
      </c>
      <c r="AF15">
        <v>697.45957859999999</v>
      </c>
      <c r="AG15">
        <v>722.31396610000002</v>
      </c>
      <c r="AH15">
        <v>747.87502819999997</v>
      </c>
      <c r="AI15">
        <v>774.20789860000002</v>
      </c>
      <c r="AJ15">
        <v>801.38178549999998</v>
      </c>
      <c r="AK15">
        <v>829.47078139999996</v>
      </c>
    </row>
    <row r="16" spans="1:37">
      <c r="A16" t="s">
        <v>484</v>
      </c>
      <c r="B16">
        <v>396.00360000000001</v>
      </c>
      <c r="C16">
        <v>406.69549280000001</v>
      </c>
      <c r="D16">
        <v>421.34275129999997</v>
      </c>
      <c r="E16">
        <v>441.92637830000001</v>
      </c>
      <c r="F16">
        <v>469.08867659999999</v>
      </c>
      <c r="G16">
        <v>501.27940510000002</v>
      </c>
      <c r="H16">
        <v>542.62722210000004</v>
      </c>
      <c r="I16">
        <v>601.15613399999995</v>
      </c>
      <c r="J16">
        <v>651.80009759999996</v>
      </c>
      <c r="K16">
        <v>673.82602569999995</v>
      </c>
      <c r="L16">
        <v>703.0719752</v>
      </c>
      <c r="M16">
        <v>738.68992739999999</v>
      </c>
      <c r="N16">
        <v>779.94479779999995</v>
      </c>
      <c r="O16">
        <v>825.90544260000001</v>
      </c>
      <c r="P16">
        <v>875.38448940000001</v>
      </c>
      <c r="Q16">
        <v>927.014004</v>
      </c>
      <c r="R16">
        <v>967.09979350000003</v>
      </c>
      <c r="S16">
        <v>1003.05152</v>
      </c>
      <c r="T16">
        <v>1038.2641060000001</v>
      </c>
      <c r="U16">
        <v>1074.132085</v>
      </c>
      <c r="V16">
        <v>1111.1473699999999</v>
      </c>
      <c r="W16">
        <v>1149.42028</v>
      </c>
      <c r="X16">
        <v>1188.9066330000001</v>
      </c>
      <c r="Y16">
        <v>1229.5009250000001</v>
      </c>
      <c r="Z16">
        <v>1271.066333</v>
      </c>
      <c r="AA16">
        <v>1313.441313</v>
      </c>
      <c r="AB16">
        <v>1356.5497270000001</v>
      </c>
      <c r="AC16">
        <v>1400.4645680000001</v>
      </c>
      <c r="AD16">
        <v>1445.29639</v>
      </c>
      <c r="AE16">
        <v>1491.1508369999999</v>
      </c>
      <c r="AF16">
        <v>1538.121699</v>
      </c>
      <c r="AG16">
        <v>1586.293332</v>
      </c>
      <c r="AH16">
        <v>1635.748192</v>
      </c>
      <c r="AI16">
        <v>1686.5724070000001</v>
      </c>
      <c r="AJ16">
        <v>1738.8550359999999</v>
      </c>
      <c r="AK16">
        <v>1792.689867</v>
      </c>
    </row>
    <row r="17" spans="1:37">
      <c r="A17" t="s">
        <v>248</v>
      </c>
      <c r="B17">
        <v>1109.2441289999999</v>
      </c>
      <c r="C17">
        <v>1096.4773250000001</v>
      </c>
      <c r="D17">
        <v>1075.070518</v>
      </c>
      <c r="E17">
        <v>1063.425336</v>
      </c>
      <c r="F17">
        <v>1074.5672199999999</v>
      </c>
      <c r="G17">
        <v>1110.4383479999999</v>
      </c>
      <c r="H17">
        <v>1069.709501</v>
      </c>
      <c r="I17">
        <v>972.63868690000004</v>
      </c>
      <c r="J17">
        <v>852.15599859999998</v>
      </c>
      <c r="K17">
        <v>749.12269900000001</v>
      </c>
      <c r="L17">
        <v>699.23836659999995</v>
      </c>
      <c r="M17">
        <v>722.54460159999996</v>
      </c>
      <c r="N17">
        <v>827.88063350000004</v>
      </c>
      <c r="O17">
        <v>1025.9220829999999</v>
      </c>
      <c r="P17">
        <v>1322.657747</v>
      </c>
      <c r="Q17">
        <v>1703.631359</v>
      </c>
      <c r="R17">
        <v>1876.531262</v>
      </c>
      <c r="S17">
        <v>1948.7512139999999</v>
      </c>
      <c r="T17">
        <v>1991.435962</v>
      </c>
      <c r="U17">
        <v>2037.8191569999999</v>
      </c>
      <c r="V17">
        <v>2100.0690679999998</v>
      </c>
      <c r="W17">
        <v>2180.1669139999999</v>
      </c>
      <c r="X17">
        <v>2274.9429220000002</v>
      </c>
      <c r="Y17">
        <v>2378.2626380000002</v>
      </c>
      <c r="Z17">
        <v>2481.871971</v>
      </c>
      <c r="AA17">
        <v>2575.7738749999999</v>
      </c>
      <c r="AB17">
        <v>2653.1934860000001</v>
      </c>
      <c r="AC17">
        <v>2713.5786859999998</v>
      </c>
      <c r="AD17">
        <v>2757.5822389999998</v>
      </c>
      <c r="AE17">
        <v>2786.2451540000002</v>
      </c>
      <c r="AF17">
        <v>2800.8628480000002</v>
      </c>
      <c r="AG17">
        <v>2802.8897740000002</v>
      </c>
      <c r="AH17">
        <v>2794.012557</v>
      </c>
      <c r="AI17">
        <v>2776.3144499999999</v>
      </c>
      <c r="AJ17">
        <v>2752.2006200000001</v>
      </c>
      <c r="AK17">
        <v>2724.3681569999999</v>
      </c>
    </row>
    <row r="18" spans="1:37">
      <c r="A18" t="s">
        <v>485</v>
      </c>
      <c r="B18">
        <v>0.39639999999999997</v>
      </c>
      <c r="C18">
        <v>0.33371667630000001</v>
      </c>
      <c r="D18">
        <v>0.27208573079999998</v>
      </c>
      <c r="E18">
        <v>0.21570937100000001</v>
      </c>
      <c r="F18">
        <v>0.16693644329999999</v>
      </c>
      <c r="G18">
        <v>0.12381525559999999</v>
      </c>
      <c r="H18">
        <v>0.1205198064</v>
      </c>
      <c r="I18">
        <v>0.18569382779999999</v>
      </c>
      <c r="J18">
        <v>0.20215054339999999</v>
      </c>
      <c r="K18">
        <v>9.1672256199999996E-2</v>
      </c>
      <c r="L18">
        <v>6.9049618699999996E-2</v>
      </c>
      <c r="M18">
        <v>5.6239170599999999E-2</v>
      </c>
      <c r="N18">
        <v>5.9793562000000001E-2</v>
      </c>
      <c r="O18">
        <v>8.3988787999999995E-2</v>
      </c>
      <c r="P18">
        <v>0.1321638004</v>
      </c>
      <c r="Q18">
        <v>0.20792207970000001</v>
      </c>
      <c r="R18">
        <v>0.24977899140000001</v>
      </c>
      <c r="S18">
        <v>0.29528369760000001</v>
      </c>
      <c r="T18">
        <v>0.34311150740000002</v>
      </c>
      <c r="U18">
        <v>0.39212875860000002</v>
      </c>
      <c r="V18">
        <v>0.4416566616</v>
      </c>
      <c r="W18">
        <v>0.49133375359999998</v>
      </c>
      <c r="X18">
        <v>0.54093595080000001</v>
      </c>
      <c r="Y18">
        <v>0.59025388590000005</v>
      </c>
      <c r="Z18">
        <v>0.63897027390000005</v>
      </c>
      <c r="AA18">
        <v>0.68659352849999999</v>
      </c>
      <c r="AB18">
        <v>0.73314773150000001</v>
      </c>
      <c r="AC18">
        <v>0.77934166910000002</v>
      </c>
      <c r="AD18">
        <v>0.82577812839999998</v>
      </c>
      <c r="AE18">
        <v>0.87280457889999996</v>
      </c>
      <c r="AF18">
        <v>0.92063322780000001</v>
      </c>
      <c r="AG18">
        <v>0.96940969789999998</v>
      </c>
      <c r="AH18">
        <v>1.0192775679999999</v>
      </c>
      <c r="AI18">
        <v>1.0703889520000001</v>
      </c>
      <c r="AJ18">
        <v>1.1228795970000001</v>
      </c>
      <c r="AK18">
        <v>1.176894911</v>
      </c>
    </row>
    <row r="19" spans="1:37">
      <c r="A19" t="s">
        <v>486</v>
      </c>
      <c r="B19">
        <v>1154.0036</v>
      </c>
      <c r="C19">
        <v>1180.639966</v>
      </c>
      <c r="D19">
        <v>1211.7512220000001</v>
      </c>
      <c r="E19">
        <v>1252.491712</v>
      </c>
      <c r="F19">
        <v>1306.5246950000001</v>
      </c>
      <c r="G19">
        <v>1370.4621959999999</v>
      </c>
      <c r="H19">
        <v>1398.152824</v>
      </c>
      <c r="I19">
        <v>1392.38438</v>
      </c>
      <c r="J19">
        <v>1305.1225179999999</v>
      </c>
      <c r="K19">
        <v>1252.679983</v>
      </c>
      <c r="L19">
        <v>1254.3571010000001</v>
      </c>
      <c r="M19">
        <v>1287.1802090000001</v>
      </c>
      <c r="N19">
        <v>1341.2824419999999</v>
      </c>
      <c r="O19">
        <v>1410.5891389999999</v>
      </c>
      <c r="P19">
        <v>1489.641482</v>
      </c>
      <c r="Q19">
        <v>1572.388042</v>
      </c>
      <c r="R19">
        <v>1646.3500340000001</v>
      </c>
      <c r="S19">
        <v>1717.946453</v>
      </c>
      <c r="T19">
        <v>1790.5797520000001</v>
      </c>
      <c r="U19">
        <v>1865.858086</v>
      </c>
      <c r="V19">
        <v>1944.445328</v>
      </c>
      <c r="W19">
        <v>2026.4964440000001</v>
      </c>
      <c r="X19">
        <v>2111.849972</v>
      </c>
      <c r="Y19">
        <v>2200.1224560000001</v>
      </c>
      <c r="Z19">
        <v>2290.7453639999999</v>
      </c>
      <c r="AA19">
        <v>2382.987846</v>
      </c>
      <c r="AB19">
        <v>2476.5199929999999</v>
      </c>
      <c r="AC19">
        <v>2571.7849419999998</v>
      </c>
      <c r="AD19">
        <v>2669.470671</v>
      </c>
      <c r="AE19">
        <v>2770.3949640000001</v>
      </c>
      <c r="AF19">
        <v>2875.5016540000001</v>
      </c>
      <c r="AG19">
        <v>2985.8798409999999</v>
      </c>
      <c r="AH19">
        <v>3102.812422</v>
      </c>
      <c r="AI19">
        <v>3227.8390370000002</v>
      </c>
      <c r="AJ19">
        <v>3362.7985140000001</v>
      </c>
      <c r="AK19">
        <v>3509.887514</v>
      </c>
    </row>
    <row r="20" spans="1:37">
      <c r="A20" t="s">
        <v>487</v>
      </c>
      <c r="B20">
        <v>1109.640529</v>
      </c>
      <c r="C20">
        <v>1096.811042</v>
      </c>
      <c r="D20">
        <v>1075.3426039999999</v>
      </c>
      <c r="E20">
        <v>1063.6410450000001</v>
      </c>
      <c r="F20">
        <v>1074.734156</v>
      </c>
      <c r="G20">
        <v>1110.5621630000001</v>
      </c>
      <c r="H20">
        <v>1069.830021</v>
      </c>
      <c r="I20">
        <v>972.82438070000001</v>
      </c>
      <c r="J20">
        <v>852.35814919999996</v>
      </c>
      <c r="K20">
        <v>749.21437130000004</v>
      </c>
      <c r="L20">
        <v>699.30741620000003</v>
      </c>
      <c r="M20">
        <v>722.60084080000001</v>
      </c>
      <c r="N20">
        <v>827.940427</v>
      </c>
      <c r="O20">
        <v>1026.006071</v>
      </c>
      <c r="P20">
        <v>1322.7899110000001</v>
      </c>
      <c r="Q20">
        <v>1703.839281</v>
      </c>
      <c r="R20">
        <v>1876.781041</v>
      </c>
      <c r="S20">
        <v>1949.046497</v>
      </c>
      <c r="T20">
        <v>1991.7790729999999</v>
      </c>
      <c r="U20">
        <v>2038.211286</v>
      </c>
      <c r="V20">
        <v>2100.5107240000002</v>
      </c>
      <c r="W20">
        <v>2180.6582480000002</v>
      </c>
      <c r="X20">
        <v>2275.4838580000001</v>
      </c>
      <c r="Y20">
        <v>2378.8528919999999</v>
      </c>
      <c r="Z20">
        <v>2482.510941</v>
      </c>
      <c r="AA20">
        <v>2576.4604680000002</v>
      </c>
      <c r="AB20">
        <v>2653.9266339999999</v>
      </c>
      <c r="AC20">
        <v>2714.3580280000001</v>
      </c>
      <c r="AD20">
        <v>2758.4080180000001</v>
      </c>
      <c r="AE20">
        <v>2787.1179590000002</v>
      </c>
      <c r="AF20">
        <v>2801.7834819999998</v>
      </c>
      <c r="AG20">
        <v>2803.859183</v>
      </c>
      <c r="AH20">
        <v>2795.0318349999998</v>
      </c>
      <c r="AI20">
        <v>2777.3848389999998</v>
      </c>
      <c r="AJ20">
        <v>2753.3235</v>
      </c>
      <c r="AK20">
        <v>2725.5450519999999</v>
      </c>
    </row>
    <row r="21" spans="1:37">
      <c r="A21" t="s">
        <v>99</v>
      </c>
      <c r="B21">
        <v>3353.1214869999999</v>
      </c>
      <c r="C21">
        <v>3407.0923630000002</v>
      </c>
      <c r="D21">
        <v>3455.0852559999998</v>
      </c>
      <c r="E21">
        <v>3526.3756360000002</v>
      </c>
      <c r="F21">
        <v>3635.5350509999998</v>
      </c>
      <c r="G21">
        <v>3768.3737000000001</v>
      </c>
      <c r="H21">
        <v>3919.3372039999999</v>
      </c>
      <c r="I21">
        <v>4084.789233</v>
      </c>
      <c r="J21">
        <v>4270.7387799999997</v>
      </c>
      <c r="K21">
        <v>4471.6780179999996</v>
      </c>
      <c r="L21">
        <v>4688.2002679999996</v>
      </c>
      <c r="M21">
        <v>4922.9307230000004</v>
      </c>
      <c r="N21">
        <v>5175.9527159999998</v>
      </c>
      <c r="O21">
        <v>5446.9840640000002</v>
      </c>
      <c r="P21">
        <v>5736.6833029999998</v>
      </c>
      <c r="Q21">
        <v>6047.0375400000003</v>
      </c>
      <c r="R21">
        <v>6408.9756719999996</v>
      </c>
      <c r="S21">
        <v>6828.0761839999996</v>
      </c>
      <c r="T21">
        <v>7300.9746269999996</v>
      </c>
      <c r="U21">
        <v>7824.2784970000002</v>
      </c>
      <c r="V21">
        <v>8395.9366439999994</v>
      </c>
      <c r="W21">
        <v>9014.608322</v>
      </c>
      <c r="X21">
        <v>9678.7153070000004</v>
      </c>
      <c r="Y21">
        <v>10385.72039</v>
      </c>
      <c r="Z21">
        <v>11131.614219999999</v>
      </c>
      <c r="AA21">
        <v>11910.556329999999</v>
      </c>
      <c r="AB21">
        <v>12721.02274</v>
      </c>
      <c r="AC21">
        <v>13567.63596</v>
      </c>
      <c r="AD21">
        <v>14453.99963</v>
      </c>
      <c r="AE21">
        <v>15382.91921</v>
      </c>
      <c r="AF21">
        <v>16356.8523</v>
      </c>
      <c r="AG21">
        <v>17378.14961</v>
      </c>
      <c r="AH21">
        <v>18449.259160000001</v>
      </c>
      <c r="AI21">
        <v>19572.895079999998</v>
      </c>
      <c r="AJ21">
        <v>20752.057830000002</v>
      </c>
      <c r="AK21">
        <v>21990.07026</v>
      </c>
    </row>
    <row r="22" spans="1:37">
      <c r="A22" t="s">
        <v>100</v>
      </c>
      <c r="B22">
        <v>2603.9507410000001</v>
      </c>
      <c r="C22">
        <v>2665.3262530000002</v>
      </c>
      <c r="D22">
        <v>2740.2968529999998</v>
      </c>
      <c r="E22">
        <v>2849.1341499999999</v>
      </c>
      <c r="F22">
        <v>3000.0236490000002</v>
      </c>
      <c r="G22">
        <v>3179.1880200000001</v>
      </c>
      <c r="H22">
        <v>3379.8704269999998</v>
      </c>
      <c r="I22">
        <v>3598.78757</v>
      </c>
      <c r="J22">
        <v>3831.9125909999998</v>
      </c>
      <c r="K22">
        <v>4079.0453870000001</v>
      </c>
      <c r="L22">
        <v>4353.7944020000004</v>
      </c>
      <c r="M22">
        <v>4665.6868270000004</v>
      </c>
      <c r="N22">
        <v>5022.482008</v>
      </c>
      <c r="O22">
        <v>5431.2380119999998</v>
      </c>
      <c r="P22">
        <v>5898.671773</v>
      </c>
      <c r="Q22">
        <v>6430.7012789999999</v>
      </c>
      <c r="R22">
        <v>6911.2048420000001</v>
      </c>
      <c r="S22">
        <v>7355.8534060000002</v>
      </c>
      <c r="T22">
        <v>7798.59764</v>
      </c>
      <c r="U22">
        <v>8262.1355199999998</v>
      </c>
      <c r="V22">
        <v>8756.8679069999998</v>
      </c>
      <c r="W22">
        <v>9285.2627809999994</v>
      </c>
      <c r="X22">
        <v>9845.3331899999994</v>
      </c>
      <c r="Y22">
        <v>10432.5627</v>
      </c>
      <c r="Z22">
        <v>11040.69245</v>
      </c>
      <c r="AA22">
        <v>11661.9089</v>
      </c>
      <c r="AB22">
        <v>12292.967629999999</v>
      </c>
      <c r="AC22">
        <v>12936.89256</v>
      </c>
      <c r="AD22">
        <v>13595.90841</v>
      </c>
      <c r="AE22">
        <v>14271.51973</v>
      </c>
      <c r="AF22">
        <v>14964.85902</v>
      </c>
      <c r="AG22">
        <v>15676.92865</v>
      </c>
      <c r="AH22">
        <v>16408.830600000001</v>
      </c>
      <c r="AI22">
        <v>17161.952720000001</v>
      </c>
      <c r="AJ22">
        <v>17938.00952</v>
      </c>
      <c r="AK22">
        <v>18739.072530000001</v>
      </c>
    </row>
    <row r="23" spans="1:37">
      <c r="A23" t="s">
        <v>101</v>
      </c>
      <c r="B23">
        <v>8879.3744210000004</v>
      </c>
      <c r="C23">
        <v>9013.293662</v>
      </c>
      <c r="D23">
        <v>9133.7532680000004</v>
      </c>
      <c r="E23">
        <v>9337.5270569999993</v>
      </c>
      <c r="F23">
        <v>9656.0866050000004</v>
      </c>
      <c r="G23">
        <v>10031.68353</v>
      </c>
      <c r="H23">
        <v>10437.416069999999</v>
      </c>
      <c r="I23">
        <v>10859.36996</v>
      </c>
      <c r="J23">
        <v>11287.68295</v>
      </c>
      <c r="K23">
        <v>11726.80357</v>
      </c>
      <c r="L23">
        <v>12211.59815</v>
      </c>
      <c r="M23">
        <v>12756.02593</v>
      </c>
      <c r="N23">
        <v>13363.46675</v>
      </c>
      <c r="O23">
        <v>14033.58959</v>
      </c>
      <c r="P23">
        <v>14766.01802</v>
      </c>
      <c r="Q23">
        <v>15561.01878</v>
      </c>
      <c r="R23">
        <v>16475.76756</v>
      </c>
      <c r="S23">
        <v>17535.322609999999</v>
      </c>
      <c r="T23">
        <v>18737.36203</v>
      </c>
      <c r="U23">
        <v>20074.582709999999</v>
      </c>
      <c r="V23">
        <v>21540.7264</v>
      </c>
      <c r="W23">
        <v>23130.52997</v>
      </c>
      <c r="X23">
        <v>24838.09347</v>
      </c>
      <c r="Y23">
        <v>26655.242440000002</v>
      </c>
      <c r="Z23">
        <v>28570.137019999998</v>
      </c>
      <c r="AA23">
        <v>30566.158619999998</v>
      </c>
      <c r="AB23">
        <v>32642.410919999998</v>
      </c>
      <c r="AC23">
        <v>34815.873299999999</v>
      </c>
      <c r="AD23">
        <v>37095.329689999999</v>
      </c>
      <c r="AE23">
        <v>39486.207219999997</v>
      </c>
      <c r="AF23">
        <v>41993.149559999998</v>
      </c>
      <c r="AG23">
        <v>44620.917930000003</v>
      </c>
      <c r="AH23">
        <v>47374.794190000001</v>
      </c>
      <c r="AI23">
        <v>50260.893730000003</v>
      </c>
      <c r="AJ23">
        <v>53286.280149999999</v>
      </c>
      <c r="AK23">
        <v>56459.097399999999</v>
      </c>
    </row>
    <row r="24" spans="1:37">
      <c r="A24" t="s">
        <v>102</v>
      </c>
      <c r="B24">
        <v>1590.655315</v>
      </c>
      <c r="C24">
        <v>1620.5690669999999</v>
      </c>
      <c r="D24">
        <v>1646.845309</v>
      </c>
      <c r="E24">
        <v>1673.9241420000001</v>
      </c>
      <c r="F24">
        <v>1706.4658400000001</v>
      </c>
      <c r="G24">
        <v>1743.0712590000001</v>
      </c>
      <c r="H24">
        <v>1792.673223</v>
      </c>
      <c r="I24">
        <v>1874.832138</v>
      </c>
      <c r="J24">
        <v>1976.7463399999999</v>
      </c>
      <c r="K24">
        <v>2052.8880570000001</v>
      </c>
      <c r="L24">
        <v>2113.436502</v>
      </c>
      <c r="M24">
        <v>2169.406794</v>
      </c>
      <c r="N24">
        <v>2228.0750929999999</v>
      </c>
      <c r="O24">
        <v>2295.0634460000001</v>
      </c>
      <c r="P24">
        <v>2374.9904160000001</v>
      </c>
      <c r="Q24">
        <v>2471.261677</v>
      </c>
      <c r="R24">
        <v>2540.674023</v>
      </c>
      <c r="S24">
        <v>2604.827076</v>
      </c>
      <c r="T24">
        <v>2677.325593</v>
      </c>
      <c r="U24">
        <v>2761.8572119999999</v>
      </c>
      <c r="V24">
        <v>2857.780444</v>
      </c>
      <c r="W24">
        <v>2963.0756339999998</v>
      </c>
      <c r="X24">
        <v>3075.4150599999998</v>
      </c>
      <c r="Y24">
        <v>3192.4648539999998</v>
      </c>
      <c r="Z24">
        <v>3311.9059710000001</v>
      </c>
      <c r="AA24">
        <v>3431.3671319999999</v>
      </c>
      <c r="AB24">
        <v>3549.389416</v>
      </c>
      <c r="AC24">
        <v>3665.744948</v>
      </c>
      <c r="AD24">
        <v>3780.2701820000002</v>
      </c>
      <c r="AE24">
        <v>3892.7737050000001</v>
      </c>
      <c r="AF24">
        <v>4003.0991640000002</v>
      </c>
      <c r="AG24">
        <v>4111.1371449999997</v>
      </c>
      <c r="AH24">
        <v>4216.82539</v>
      </c>
      <c r="AI24">
        <v>4320.1584009999997</v>
      </c>
      <c r="AJ24">
        <v>4421.1779280000001</v>
      </c>
      <c r="AK24">
        <v>4519.9653449999996</v>
      </c>
    </row>
    <row r="25" spans="1:37">
      <c r="A25" t="s">
        <v>103</v>
      </c>
      <c r="B25">
        <v>381.5980361</v>
      </c>
      <c r="C25">
        <v>393.52549679999998</v>
      </c>
      <c r="D25">
        <v>405.94869590000002</v>
      </c>
      <c r="E25">
        <v>420.68878319999999</v>
      </c>
      <c r="F25">
        <v>439.5253889</v>
      </c>
      <c r="G25">
        <v>461.69435809999999</v>
      </c>
      <c r="H25">
        <v>489.97473300000001</v>
      </c>
      <c r="I25">
        <v>534.5520262</v>
      </c>
      <c r="J25">
        <v>592.4440912</v>
      </c>
      <c r="K25">
        <v>642.32812290000004</v>
      </c>
      <c r="L25">
        <v>692.00561540000001</v>
      </c>
      <c r="M25">
        <v>745.19302389999996</v>
      </c>
      <c r="N25">
        <v>803.51652909999996</v>
      </c>
      <c r="O25">
        <v>868.4035768</v>
      </c>
      <c r="P25">
        <v>941.61788300000001</v>
      </c>
      <c r="Q25">
        <v>1025.3375779999999</v>
      </c>
      <c r="R25">
        <v>1087.0454609999999</v>
      </c>
      <c r="S25">
        <v>1144.32846</v>
      </c>
      <c r="T25">
        <v>1205.00974</v>
      </c>
      <c r="U25">
        <v>1271.3824959999999</v>
      </c>
      <c r="V25">
        <v>1343.735244</v>
      </c>
      <c r="W25">
        <v>1421.6977569999999</v>
      </c>
      <c r="X25">
        <v>1504.684673</v>
      </c>
      <c r="Y25">
        <v>1592.0252820000001</v>
      </c>
      <c r="Z25">
        <v>1682.9806679999999</v>
      </c>
      <c r="AA25">
        <v>1776.722313</v>
      </c>
      <c r="AB25">
        <v>1872.9066539999999</v>
      </c>
      <c r="AC25">
        <v>1971.8370050000001</v>
      </c>
      <c r="AD25">
        <v>2073.7776669999998</v>
      </c>
      <c r="AE25">
        <v>2178.9530709999999</v>
      </c>
      <c r="AF25">
        <v>2287.5913150000001</v>
      </c>
      <c r="AG25">
        <v>2399.9392120000002</v>
      </c>
      <c r="AH25">
        <v>2516.2740760000002</v>
      </c>
      <c r="AI25">
        <v>2636.9178830000001</v>
      </c>
      <c r="AJ25">
        <v>2762.2377099999999</v>
      </c>
      <c r="AK25">
        <v>2892.6479770000001</v>
      </c>
    </row>
    <row r="26" spans="1:37">
      <c r="A26" t="s">
        <v>104</v>
      </c>
      <c r="B26">
        <v>1593.2937340000001</v>
      </c>
      <c r="C26">
        <v>1615.485852</v>
      </c>
      <c r="D26">
        <v>1637.1273699999999</v>
      </c>
      <c r="E26">
        <v>1657.236136</v>
      </c>
      <c r="F26">
        <v>1682.3293369999999</v>
      </c>
      <c r="G26">
        <v>1710.541176</v>
      </c>
      <c r="H26">
        <v>1734.4010290000001</v>
      </c>
      <c r="I26">
        <v>1754.269779</v>
      </c>
      <c r="J26">
        <v>1770.0630020000001</v>
      </c>
      <c r="K26">
        <v>1780.56448</v>
      </c>
      <c r="L26">
        <v>1787.735717</v>
      </c>
      <c r="M26">
        <v>1792.859929</v>
      </c>
      <c r="N26">
        <v>1796.245471</v>
      </c>
      <c r="O26">
        <v>1797.9847319999999</v>
      </c>
      <c r="P26">
        <v>1798.2709629999999</v>
      </c>
      <c r="Q26">
        <v>1797.5319099999999</v>
      </c>
      <c r="R26">
        <v>1800.501884</v>
      </c>
      <c r="S26">
        <v>1807.106074</v>
      </c>
      <c r="T26">
        <v>1816.4982419999999</v>
      </c>
      <c r="U26">
        <v>1827.878297</v>
      </c>
      <c r="V26">
        <v>1840.685465</v>
      </c>
      <c r="W26">
        <v>1854.5270459999999</v>
      </c>
      <c r="X26">
        <v>1868.9771270000001</v>
      </c>
      <c r="Y26">
        <v>1883.6184470000001</v>
      </c>
      <c r="Z26">
        <v>1898.059585</v>
      </c>
      <c r="AA26">
        <v>1911.9376970000001</v>
      </c>
      <c r="AB26">
        <v>1924.807155</v>
      </c>
      <c r="AC26">
        <v>1936.4122729999999</v>
      </c>
      <c r="AD26">
        <v>1946.875444</v>
      </c>
      <c r="AE26">
        <v>1956.4386420000001</v>
      </c>
      <c r="AF26">
        <v>1965.372697</v>
      </c>
      <c r="AG26">
        <v>1973.7953030000001</v>
      </c>
      <c r="AH26">
        <v>1981.6975050000001</v>
      </c>
      <c r="AI26">
        <v>1989.130795</v>
      </c>
      <c r="AJ26">
        <v>1996.1742159999999</v>
      </c>
      <c r="AK26">
        <v>2002.9168649999999</v>
      </c>
    </row>
    <row r="27" spans="1:37">
      <c r="A27" t="s">
        <v>105</v>
      </c>
      <c r="B27">
        <v>124.3163492</v>
      </c>
      <c r="C27">
        <v>126.61503999999999</v>
      </c>
      <c r="D27">
        <v>129.64028709999999</v>
      </c>
      <c r="E27">
        <v>133.28394030000001</v>
      </c>
      <c r="F27">
        <v>137.86984050000001</v>
      </c>
      <c r="G27">
        <v>143.04701209999999</v>
      </c>
      <c r="H27">
        <v>147.9882514</v>
      </c>
      <c r="I27">
        <v>152.5550868</v>
      </c>
      <c r="J27">
        <v>156.65836759999999</v>
      </c>
      <c r="K27">
        <v>160.3342217</v>
      </c>
      <c r="L27">
        <v>163.8994304</v>
      </c>
      <c r="M27">
        <v>167.620968</v>
      </c>
      <c r="N27">
        <v>171.6502069</v>
      </c>
      <c r="O27">
        <v>176.07149910000001</v>
      </c>
      <c r="P27">
        <v>180.91753</v>
      </c>
      <c r="Q27">
        <v>186.17592200000001</v>
      </c>
      <c r="R27">
        <v>188.81908240000001</v>
      </c>
      <c r="S27">
        <v>188.96514719999999</v>
      </c>
      <c r="T27">
        <v>187.6289668</v>
      </c>
      <c r="U27">
        <v>185.7086396</v>
      </c>
      <c r="V27">
        <v>183.75042120000001</v>
      </c>
      <c r="W27">
        <v>182.0025377</v>
      </c>
      <c r="X27">
        <v>180.51787859999999</v>
      </c>
      <c r="Y27">
        <v>179.25593119999999</v>
      </c>
      <c r="Z27">
        <v>178.14318259999999</v>
      </c>
      <c r="AA27">
        <v>177.10289700000001</v>
      </c>
      <c r="AB27">
        <v>176.05849570000001</v>
      </c>
      <c r="AC27">
        <v>174.96414150000001</v>
      </c>
      <c r="AD27">
        <v>173.81844860000001</v>
      </c>
      <c r="AE27">
        <v>172.63680880000001</v>
      </c>
      <c r="AF27">
        <v>171.4400168</v>
      </c>
      <c r="AG27">
        <v>170.23706519999999</v>
      </c>
      <c r="AH27">
        <v>169.0274738</v>
      </c>
      <c r="AI27">
        <v>167.8170791</v>
      </c>
      <c r="AJ27">
        <v>166.61464520000001</v>
      </c>
      <c r="AK27">
        <v>165.4300145</v>
      </c>
    </row>
    <row r="28" spans="1:37">
      <c r="A28" t="s">
        <v>106</v>
      </c>
      <c r="B28">
        <v>1643.358651</v>
      </c>
      <c r="C28">
        <v>1661.761624</v>
      </c>
      <c r="D28">
        <v>1679.018656</v>
      </c>
      <c r="E28">
        <v>1699.9879579999999</v>
      </c>
      <c r="F28">
        <v>1730.769227</v>
      </c>
      <c r="G28">
        <v>1764.6524199999999</v>
      </c>
      <c r="H28">
        <v>1792.087309</v>
      </c>
      <c r="I28">
        <v>1811.9576959999999</v>
      </c>
      <c r="J28">
        <v>1823.7790689999999</v>
      </c>
      <c r="K28">
        <v>1829.1874310000001</v>
      </c>
      <c r="L28">
        <v>1833.125869</v>
      </c>
      <c r="M28">
        <v>1837.565081</v>
      </c>
      <c r="N28">
        <v>1842.5907549999999</v>
      </c>
      <c r="O28">
        <v>1847.6953040000001</v>
      </c>
      <c r="P28">
        <v>1852.375802</v>
      </c>
      <c r="Q28">
        <v>1856.3846510000001</v>
      </c>
      <c r="R28">
        <v>1860.685475</v>
      </c>
      <c r="S28">
        <v>1866.6186459999999</v>
      </c>
      <c r="T28">
        <v>1874.2791139999999</v>
      </c>
      <c r="U28">
        <v>1883.23595</v>
      </c>
      <c r="V28">
        <v>1893.011313</v>
      </c>
      <c r="W28">
        <v>1903.1927370000001</v>
      </c>
      <c r="X28">
        <v>1913.3182220000001</v>
      </c>
      <c r="Y28">
        <v>1922.951339</v>
      </c>
      <c r="Z28">
        <v>1931.7043530000001</v>
      </c>
      <c r="AA28">
        <v>1939.2354680000001</v>
      </c>
      <c r="AB28">
        <v>1945.4905900000001</v>
      </c>
      <c r="AC28">
        <v>1950.7418009999999</v>
      </c>
      <c r="AD28">
        <v>1955.2039299999999</v>
      </c>
      <c r="AE28">
        <v>1959.0607580000001</v>
      </c>
      <c r="AF28">
        <v>1962.5033969999999</v>
      </c>
      <c r="AG28">
        <v>1965.593427</v>
      </c>
      <c r="AH28">
        <v>1968.293028</v>
      </c>
      <c r="AI28">
        <v>1970.6424440000001</v>
      </c>
      <c r="AJ28">
        <v>1972.7235889999999</v>
      </c>
      <c r="AK28">
        <v>1974.6385849999999</v>
      </c>
    </row>
    <row r="29" spans="1:37">
      <c r="A29" t="s">
        <v>107</v>
      </c>
      <c r="B29">
        <v>25.254320929999999</v>
      </c>
      <c r="C29">
        <v>25.57909519</v>
      </c>
      <c r="D29">
        <v>25.860383299999999</v>
      </c>
      <c r="E29">
        <v>25.971212529999999</v>
      </c>
      <c r="F29">
        <v>25.977111829999998</v>
      </c>
      <c r="G29">
        <v>25.926042800000001</v>
      </c>
      <c r="H29">
        <v>25.85202129</v>
      </c>
      <c r="I29">
        <v>25.996641060000002</v>
      </c>
      <c r="J29">
        <v>26.2422787</v>
      </c>
      <c r="K29">
        <v>26.128186960000001</v>
      </c>
      <c r="L29">
        <v>25.721633059999998</v>
      </c>
      <c r="M29">
        <v>25.160255329999998</v>
      </c>
      <c r="N29">
        <v>24.555955090000001</v>
      </c>
      <c r="O29">
        <v>23.989134700000001</v>
      </c>
      <c r="P29">
        <v>23.508678079999999</v>
      </c>
      <c r="Q29">
        <v>23.135015209999999</v>
      </c>
      <c r="R29">
        <v>22.538085500000001</v>
      </c>
      <c r="S29">
        <v>21.836692710000001</v>
      </c>
      <c r="T29">
        <v>21.143383780000001</v>
      </c>
      <c r="U29">
        <v>20.50970478</v>
      </c>
      <c r="V29">
        <v>19.947604770000002</v>
      </c>
      <c r="W29">
        <v>19.450393389999999</v>
      </c>
      <c r="X29">
        <v>19.00392905</v>
      </c>
      <c r="Y29">
        <v>18.593765739999998</v>
      </c>
      <c r="Z29">
        <v>18.20793299</v>
      </c>
      <c r="AA29">
        <v>17.837468950000002</v>
      </c>
      <c r="AB29">
        <v>17.471884490000001</v>
      </c>
      <c r="AC29">
        <v>17.101810440000001</v>
      </c>
      <c r="AD29">
        <v>16.72434664</v>
      </c>
      <c r="AE29">
        <v>16.339821180000001</v>
      </c>
      <c r="AF29">
        <v>15.950221730000001</v>
      </c>
      <c r="AG29">
        <v>15.55706824</v>
      </c>
      <c r="AH29">
        <v>15.1612765</v>
      </c>
      <c r="AI29">
        <v>14.76437613</v>
      </c>
      <c r="AJ29">
        <v>14.368049539999999</v>
      </c>
      <c r="AK29">
        <v>13.97390388</v>
      </c>
    </row>
    <row r="30" spans="1:37">
      <c r="A30" t="s">
        <v>108</v>
      </c>
      <c r="B30">
        <v>6.5964696939999996</v>
      </c>
      <c r="C30">
        <v>6.7694301320000001</v>
      </c>
      <c r="D30">
        <v>6.9712975869999996</v>
      </c>
      <c r="E30">
        <v>7.1711659369999996</v>
      </c>
      <c r="F30">
        <v>7.3906958349999998</v>
      </c>
      <c r="G30">
        <v>7.6316948580000004</v>
      </c>
      <c r="H30">
        <v>7.916273211</v>
      </c>
      <c r="I30">
        <v>8.3760175310000005</v>
      </c>
      <c r="J30">
        <v>8.9617428159999992</v>
      </c>
      <c r="K30">
        <v>9.4056416909999996</v>
      </c>
      <c r="L30">
        <v>9.7683525650000007</v>
      </c>
      <c r="M30">
        <v>10.0907737</v>
      </c>
      <c r="N30">
        <v>10.39824263</v>
      </c>
      <c r="O30">
        <v>10.71131617</v>
      </c>
      <c r="P30">
        <v>11.0496233</v>
      </c>
      <c r="Q30">
        <v>11.43306621</v>
      </c>
      <c r="R30">
        <v>11.48828647</v>
      </c>
      <c r="S30">
        <v>11.376199039999999</v>
      </c>
      <c r="T30">
        <v>11.20994593</v>
      </c>
      <c r="U30">
        <v>11.04756691</v>
      </c>
      <c r="V30">
        <v>10.91270572</v>
      </c>
      <c r="W30">
        <v>10.811102480000001</v>
      </c>
      <c r="X30">
        <v>10.73988486</v>
      </c>
      <c r="Y30">
        <v>10.69344147</v>
      </c>
      <c r="Z30">
        <v>10.666159670000001</v>
      </c>
      <c r="AA30">
        <v>10.6534589</v>
      </c>
      <c r="AB30">
        <v>10.64983891</v>
      </c>
      <c r="AC30">
        <v>10.650237300000001</v>
      </c>
      <c r="AD30">
        <v>10.65282728</v>
      </c>
      <c r="AE30">
        <v>10.65740351</v>
      </c>
      <c r="AF30">
        <v>10.66462774</v>
      </c>
      <c r="AG30">
        <v>10.674788599999999</v>
      </c>
      <c r="AH30">
        <v>10.687749520000001</v>
      </c>
      <c r="AI30">
        <v>10.70381873</v>
      </c>
      <c r="AJ30">
        <v>10.72349193</v>
      </c>
      <c r="AK30">
        <v>10.747320520000001</v>
      </c>
    </row>
    <row r="31" spans="1:37">
      <c r="A31" t="s">
        <v>206</v>
      </c>
      <c r="B31">
        <v>25790.12515</v>
      </c>
      <c r="C31">
        <v>26162.90307</v>
      </c>
      <c r="D31">
        <v>26518.165110000002</v>
      </c>
      <c r="E31">
        <v>27214.960579999999</v>
      </c>
      <c r="F31">
        <v>28231.34518</v>
      </c>
      <c r="G31">
        <v>29298.989710000002</v>
      </c>
      <c r="H31">
        <v>30451.045259999999</v>
      </c>
      <c r="I31">
        <v>31663.997459999999</v>
      </c>
      <c r="J31">
        <v>32903.777069999996</v>
      </c>
      <c r="K31">
        <v>34123.848980000002</v>
      </c>
      <c r="L31">
        <v>35429.590929999998</v>
      </c>
      <c r="M31">
        <v>36821.043169999997</v>
      </c>
      <c r="N31">
        <v>38299.02852</v>
      </c>
      <c r="O31">
        <v>39862.836139999999</v>
      </c>
      <c r="P31">
        <v>41516.451809999999</v>
      </c>
      <c r="Q31">
        <v>43268.765200000002</v>
      </c>
      <c r="R31">
        <v>45540.708939999997</v>
      </c>
      <c r="S31">
        <v>48166.531510000001</v>
      </c>
      <c r="T31">
        <v>51089.586900000002</v>
      </c>
      <c r="U31">
        <v>54282.975930000001</v>
      </c>
      <c r="V31">
        <v>57731.330620000001</v>
      </c>
      <c r="W31">
        <v>61420.554300000003</v>
      </c>
      <c r="X31">
        <v>65332.063770000001</v>
      </c>
      <c r="Y31">
        <v>69439.838390000004</v>
      </c>
      <c r="Z31">
        <v>73708.864740000005</v>
      </c>
      <c r="AA31">
        <v>78094.25834</v>
      </c>
      <c r="AB31">
        <v>82612.202959999995</v>
      </c>
      <c r="AC31">
        <v>87319.116750000001</v>
      </c>
      <c r="AD31">
        <v>92225.290479999996</v>
      </c>
      <c r="AE31">
        <v>97344.229770000005</v>
      </c>
      <c r="AF31">
        <v>102690.7499</v>
      </c>
      <c r="AG31">
        <v>108280.8336</v>
      </c>
      <c r="AH31">
        <v>114131.93700000001</v>
      </c>
      <c r="AI31">
        <v>120263.1805</v>
      </c>
      <c r="AJ31">
        <v>126695.39599999999</v>
      </c>
      <c r="AK31">
        <v>133451.35889999999</v>
      </c>
    </row>
    <row r="32" spans="1:37">
      <c r="A32" t="s">
        <v>207</v>
      </c>
      <c r="B32">
        <v>5303.6276660000003</v>
      </c>
      <c r="C32">
        <v>5433.7760779999999</v>
      </c>
      <c r="D32">
        <v>5589.2273599999999</v>
      </c>
      <c r="E32">
        <v>5831.7699919999995</v>
      </c>
      <c r="F32">
        <v>6157.966625</v>
      </c>
      <c r="G32">
        <v>6512.6078100000004</v>
      </c>
      <c r="H32">
        <v>6891.4099749999996</v>
      </c>
      <c r="I32">
        <v>7289.9953830000004</v>
      </c>
      <c r="J32">
        <v>7698.6651279999996</v>
      </c>
      <c r="K32">
        <v>8119.5019190000003</v>
      </c>
      <c r="L32">
        <v>8585.4594450000004</v>
      </c>
      <c r="M32">
        <v>9108.7754459999996</v>
      </c>
      <c r="N32">
        <v>9697.9518810000009</v>
      </c>
      <c r="O32">
        <v>10359.465099999999</v>
      </c>
      <c r="P32">
        <v>11098.173779999999</v>
      </c>
      <c r="Q32">
        <v>11916.64918</v>
      </c>
      <c r="R32">
        <v>12547.01334</v>
      </c>
      <c r="S32">
        <v>13132.11354</v>
      </c>
      <c r="T32">
        <v>13743.107459999999</v>
      </c>
      <c r="U32">
        <v>14405.43678</v>
      </c>
      <c r="V32">
        <v>15123.882890000001</v>
      </c>
      <c r="W32">
        <v>15894.542589999999</v>
      </c>
      <c r="X32">
        <v>16709.916929999999</v>
      </c>
      <c r="Y32">
        <v>17560.781879999999</v>
      </c>
      <c r="Z32">
        <v>18436.570100000001</v>
      </c>
      <c r="AA32">
        <v>19325.228770000002</v>
      </c>
      <c r="AB32">
        <v>20228.51353</v>
      </c>
      <c r="AC32">
        <v>21158.93691</v>
      </c>
      <c r="AD32">
        <v>22120.235840000001</v>
      </c>
      <c r="AE32">
        <v>23115.418389999999</v>
      </c>
      <c r="AF32">
        <v>24147.150399999999</v>
      </c>
      <c r="AG32">
        <v>25218.055400000001</v>
      </c>
      <c r="AH32">
        <v>26330.99077</v>
      </c>
      <c r="AI32">
        <v>27489.210050000002</v>
      </c>
      <c r="AJ32">
        <v>28696.376550000001</v>
      </c>
      <c r="AK32">
        <v>29956.609659999998</v>
      </c>
    </row>
    <row r="33" spans="1:37">
      <c r="A33" t="s">
        <v>208</v>
      </c>
      <c r="B33">
        <v>45086.461799999997</v>
      </c>
      <c r="C33">
        <v>45634.200799999999</v>
      </c>
      <c r="D33">
        <v>46183.59001</v>
      </c>
      <c r="E33">
        <v>47433.002860000001</v>
      </c>
      <c r="F33">
        <v>49309.716500000002</v>
      </c>
      <c r="G33">
        <v>51254.664550000001</v>
      </c>
      <c r="H33">
        <v>53266.338620000002</v>
      </c>
      <c r="I33">
        <v>55278.271769999999</v>
      </c>
      <c r="J33">
        <v>57233.168980000002</v>
      </c>
      <c r="K33">
        <v>59177.993430000002</v>
      </c>
      <c r="L33">
        <v>61359.595809999999</v>
      </c>
      <c r="M33">
        <v>63770.769350000002</v>
      </c>
      <c r="N33">
        <v>66396.859800000006</v>
      </c>
      <c r="O33">
        <v>69220.358489999999</v>
      </c>
      <c r="P33">
        <v>72233.583849999995</v>
      </c>
      <c r="Q33">
        <v>75436.883809999999</v>
      </c>
      <c r="R33">
        <v>79280.651060000004</v>
      </c>
      <c r="S33">
        <v>83711.539929999999</v>
      </c>
      <c r="T33">
        <v>88648.105639999994</v>
      </c>
      <c r="U33">
        <v>94035.209010000006</v>
      </c>
      <c r="V33">
        <v>99830.790049999996</v>
      </c>
      <c r="W33">
        <v>105995.9917</v>
      </c>
      <c r="X33">
        <v>112487.89139999999</v>
      </c>
      <c r="Y33">
        <v>119254.05100000001</v>
      </c>
      <c r="Z33">
        <v>126229.00320000001</v>
      </c>
      <c r="AA33">
        <v>133331.97640000001</v>
      </c>
      <c r="AB33">
        <v>140607.4602</v>
      </c>
      <c r="AC33">
        <v>148173.99900000001</v>
      </c>
      <c r="AD33">
        <v>156045.3713</v>
      </c>
      <c r="AE33">
        <v>164237.6679</v>
      </c>
      <c r="AF33">
        <v>172771.00810000001</v>
      </c>
      <c r="AG33">
        <v>181669.3529</v>
      </c>
      <c r="AH33">
        <v>190959.79070000001</v>
      </c>
      <c r="AI33">
        <v>200672.31479999999</v>
      </c>
      <c r="AJ33">
        <v>210840.42679999999</v>
      </c>
      <c r="AK33">
        <v>221501.432</v>
      </c>
    </row>
    <row r="34" spans="1:37">
      <c r="A34" t="s">
        <v>209</v>
      </c>
      <c r="B34">
        <v>2194.228188</v>
      </c>
      <c r="C34">
        <v>2231.143051</v>
      </c>
      <c r="D34">
        <v>2260.8101069999998</v>
      </c>
      <c r="E34">
        <v>2298.042363</v>
      </c>
      <c r="F34">
        <v>2346.4615600000002</v>
      </c>
      <c r="G34">
        <v>2397.691816</v>
      </c>
      <c r="H34">
        <v>2472.4746169999999</v>
      </c>
      <c r="I34">
        <v>2600.9445569999998</v>
      </c>
      <c r="J34">
        <v>2734.3220369999999</v>
      </c>
      <c r="K34">
        <v>2796.9389860000001</v>
      </c>
      <c r="L34">
        <v>2859.3763370000001</v>
      </c>
      <c r="M34">
        <v>2924.096583</v>
      </c>
      <c r="N34">
        <v>2993.1229499999999</v>
      </c>
      <c r="O34">
        <v>3070.4061059999999</v>
      </c>
      <c r="P34">
        <v>3159.5690810000001</v>
      </c>
      <c r="Q34">
        <v>3262.939464</v>
      </c>
      <c r="R34">
        <v>3293.5294370000001</v>
      </c>
      <c r="S34">
        <v>3343.4588829999998</v>
      </c>
      <c r="T34">
        <v>3412.3130390000001</v>
      </c>
      <c r="U34">
        <v>3494.867209</v>
      </c>
      <c r="V34">
        <v>3587.2220510000002</v>
      </c>
      <c r="W34">
        <v>3686.4071869999998</v>
      </c>
      <c r="X34">
        <v>3789.962853</v>
      </c>
      <c r="Y34">
        <v>3895.7201449999998</v>
      </c>
      <c r="Z34">
        <v>4001.6489529999999</v>
      </c>
      <c r="AA34">
        <v>4105.7417779999996</v>
      </c>
      <c r="AB34">
        <v>4207.9537380000002</v>
      </c>
      <c r="AC34">
        <v>4309.6336860000001</v>
      </c>
      <c r="AD34">
        <v>4410.9251290000002</v>
      </c>
      <c r="AE34">
        <v>4511.9044780000004</v>
      </c>
      <c r="AF34">
        <v>4612.6837139999998</v>
      </c>
      <c r="AG34">
        <v>4713.3762489999999</v>
      </c>
      <c r="AH34">
        <v>4814.0909600000005</v>
      </c>
      <c r="AI34">
        <v>4914.9464829999997</v>
      </c>
      <c r="AJ34">
        <v>5016.0637230000002</v>
      </c>
      <c r="AK34">
        <v>5117.565149</v>
      </c>
    </row>
    <row r="35" spans="1:37">
      <c r="A35" t="s">
        <v>210</v>
      </c>
      <c r="B35">
        <v>71.857209209999994</v>
      </c>
      <c r="C35">
        <v>85.063581029999995</v>
      </c>
      <c r="D35">
        <v>95.004705310000006</v>
      </c>
      <c r="E35">
        <v>109.9256037</v>
      </c>
      <c r="F35">
        <v>128.15356159999999</v>
      </c>
      <c r="G35">
        <v>146.53245079999999</v>
      </c>
      <c r="H35">
        <v>169.7400342</v>
      </c>
      <c r="I35">
        <v>208.363687</v>
      </c>
      <c r="J35">
        <v>255.2728875</v>
      </c>
      <c r="K35">
        <v>292.22495720000001</v>
      </c>
      <c r="L35">
        <v>348.58882</v>
      </c>
      <c r="M35">
        <v>406.9654524</v>
      </c>
      <c r="N35">
        <v>463.97641700000003</v>
      </c>
      <c r="O35">
        <v>519.21437309999999</v>
      </c>
      <c r="P35">
        <v>573.61922979999997</v>
      </c>
      <c r="Q35">
        <v>629.35885740000003</v>
      </c>
      <c r="R35">
        <v>636.01033110000003</v>
      </c>
      <c r="S35">
        <v>658.64397589999999</v>
      </c>
      <c r="T35">
        <v>684.82780860000003</v>
      </c>
      <c r="U35">
        <v>712.66823639999996</v>
      </c>
      <c r="V35">
        <v>742.28320069999995</v>
      </c>
      <c r="W35">
        <v>774.05242439999995</v>
      </c>
      <c r="X35">
        <v>808.31346399999995</v>
      </c>
      <c r="Y35">
        <v>845.31652280000003</v>
      </c>
      <c r="Z35">
        <v>885.22371020000003</v>
      </c>
      <c r="AA35">
        <v>928.11878760000002</v>
      </c>
      <c r="AB35">
        <v>974.75100659999998</v>
      </c>
      <c r="AC35">
        <v>1026.0935810000001</v>
      </c>
      <c r="AD35">
        <v>1082.4079320000001</v>
      </c>
      <c r="AE35">
        <v>1143.974637</v>
      </c>
      <c r="AF35">
        <v>1211.0658969999999</v>
      </c>
      <c r="AG35">
        <v>1283.949255</v>
      </c>
      <c r="AH35">
        <v>1362.9041239999999</v>
      </c>
      <c r="AI35">
        <v>1448.22678</v>
      </c>
      <c r="AJ35">
        <v>1540.232291</v>
      </c>
      <c r="AK35">
        <v>1639.263303</v>
      </c>
    </row>
    <row r="36" spans="1:37">
      <c r="A36" t="s">
        <v>212</v>
      </c>
      <c r="B36">
        <v>73412.889580000003</v>
      </c>
      <c r="C36">
        <v>74608.867480000001</v>
      </c>
      <c r="D36">
        <v>75772.028170000005</v>
      </c>
      <c r="E36">
        <v>77822.542010000005</v>
      </c>
      <c r="F36">
        <v>80834.884080000003</v>
      </c>
      <c r="G36">
        <v>84139.63682</v>
      </c>
      <c r="H36">
        <v>87642.074200000003</v>
      </c>
      <c r="I36">
        <v>91261.973589999994</v>
      </c>
      <c r="J36">
        <v>94836.083119999996</v>
      </c>
      <c r="K36">
        <v>98296.235620000007</v>
      </c>
      <c r="L36">
        <v>102022.63009999999</v>
      </c>
      <c r="M36">
        <v>106106.71709999999</v>
      </c>
      <c r="N36">
        <v>110585.57490000001</v>
      </c>
      <c r="O36">
        <v>115474.0487</v>
      </c>
      <c r="P36">
        <v>120787.71219999999</v>
      </c>
      <c r="Q36">
        <v>126543.95480000001</v>
      </c>
      <c r="R36">
        <v>132918.86670000001</v>
      </c>
      <c r="S36">
        <v>140089.99119999999</v>
      </c>
      <c r="T36">
        <v>148071.91570000001</v>
      </c>
      <c r="U36">
        <v>156842.45499999999</v>
      </c>
      <c r="V36">
        <v>166362.88810000001</v>
      </c>
      <c r="W36">
        <v>176581.11069999999</v>
      </c>
      <c r="X36">
        <v>187428.60089999999</v>
      </c>
      <c r="Y36">
        <v>198816.56460000001</v>
      </c>
      <c r="Z36">
        <v>210632.48149999999</v>
      </c>
      <c r="AA36">
        <v>222737.37890000001</v>
      </c>
      <c r="AB36">
        <v>235145.34099999999</v>
      </c>
      <c r="AC36">
        <v>247997.44209999999</v>
      </c>
      <c r="AD36">
        <v>261338.57329999999</v>
      </c>
      <c r="AE36">
        <v>275207.37400000001</v>
      </c>
      <c r="AF36">
        <v>289643.67229999998</v>
      </c>
      <c r="AG36">
        <v>304690.41070000001</v>
      </c>
      <c r="AH36">
        <v>320394.68949999998</v>
      </c>
      <c r="AI36">
        <v>336808.47730000003</v>
      </c>
      <c r="AJ36">
        <v>353988.81790000002</v>
      </c>
      <c r="AK36">
        <v>371998.31349999999</v>
      </c>
    </row>
    <row r="37" spans="1:37">
      <c r="A37" t="s">
        <v>213</v>
      </c>
      <c r="B37">
        <v>8375.6891190000006</v>
      </c>
      <c r="C37">
        <v>8587.7013100000004</v>
      </c>
      <c r="D37">
        <v>8840.1086479999994</v>
      </c>
      <c r="E37">
        <v>9225.1288480000003</v>
      </c>
      <c r="F37">
        <v>9743.0623520000008</v>
      </c>
      <c r="G37">
        <v>10311.82893</v>
      </c>
      <c r="H37">
        <v>10900.5641</v>
      </c>
      <c r="I37">
        <v>11498.165059999999</v>
      </c>
      <c r="J37">
        <v>12092.287770000001</v>
      </c>
      <c r="K37">
        <v>12691.213739999999</v>
      </c>
      <c r="L37">
        <v>13358.28125</v>
      </c>
      <c r="M37">
        <v>14124.801299999999</v>
      </c>
      <c r="N37">
        <v>15010.02749</v>
      </c>
      <c r="O37">
        <v>16026.26233</v>
      </c>
      <c r="P37">
        <v>17180.702580000001</v>
      </c>
      <c r="Q37">
        <v>18474.078150000001</v>
      </c>
      <c r="R37">
        <v>19432.588250000001</v>
      </c>
      <c r="S37">
        <v>20312.09547</v>
      </c>
      <c r="T37">
        <v>21231.366910000001</v>
      </c>
      <c r="U37">
        <v>22234.107919999999</v>
      </c>
      <c r="V37">
        <v>23328.410749999999</v>
      </c>
      <c r="W37">
        <v>24507.239160000001</v>
      </c>
      <c r="X37">
        <v>25757.386610000001</v>
      </c>
      <c r="Y37">
        <v>27062.825919999999</v>
      </c>
      <c r="Z37">
        <v>28405.453300000001</v>
      </c>
      <c r="AA37">
        <v>29764.895939999999</v>
      </c>
      <c r="AB37">
        <v>31141.218980000001</v>
      </c>
      <c r="AC37">
        <v>32551.821080000002</v>
      </c>
      <c r="AD37">
        <v>34002.471980000002</v>
      </c>
      <c r="AE37">
        <v>35497.589970000001</v>
      </c>
      <c r="AF37">
        <v>37041.169090000003</v>
      </c>
      <c r="AG37">
        <v>38637.254679999998</v>
      </c>
      <c r="AH37">
        <v>40290.343390000002</v>
      </c>
      <c r="AI37">
        <v>42005.629860000001</v>
      </c>
      <c r="AJ37">
        <v>43789.011290000002</v>
      </c>
      <c r="AK37">
        <v>45647.129379999998</v>
      </c>
    </row>
    <row r="38" spans="1:37">
      <c r="A38" t="s">
        <v>214</v>
      </c>
      <c r="B38">
        <v>60088.076150000001</v>
      </c>
      <c r="C38">
        <v>60852.044889999997</v>
      </c>
      <c r="D38">
        <v>61584.24151</v>
      </c>
      <c r="E38">
        <v>63179.731449999999</v>
      </c>
      <c r="F38">
        <v>65592.480309999999</v>
      </c>
      <c r="G38">
        <v>68128.684169999993</v>
      </c>
      <c r="H38">
        <v>70753.570770000006</v>
      </c>
      <c r="I38">
        <v>73395.001860000004</v>
      </c>
      <c r="J38">
        <v>75939.624530000001</v>
      </c>
      <c r="K38">
        <v>78400.761110000007</v>
      </c>
      <c r="L38">
        <v>81145.389670000004</v>
      </c>
      <c r="M38">
        <v>84193.221959999995</v>
      </c>
      <c r="N38">
        <v>87535.600890000002</v>
      </c>
      <c r="O38">
        <v>91153.67585</v>
      </c>
      <c r="P38">
        <v>95036.663390000002</v>
      </c>
      <c r="Q38">
        <v>99180.468030000004</v>
      </c>
      <c r="R38">
        <v>104118.7038</v>
      </c>
      <c r="S38">
        <v>109872.4164</v>
      </c>
      <c r="T38">
        <v>116320.5289</v>
      </c>
      <c r="U38">
        <v>123378.1341</v>
      </c>
      <c r="V38">
        <v>130983.1727</v>
      </c>
      <c r="W38">
        <v>139081.08230000001</v>
      </c>
      <c r="X38">
        <v>147613.52799999999</v>
      </c>
      <c r="Y38">
        <v>156510.47409999999</v>
      </c>
      <c r="Z38">
        <v>165685.182</v>
      </c>
      <c r="AA38">
        <v>175031.03640000001</v>
      </c>
      <c r="AB38">
        <v>184596.5839</v>
      </c>
      <c r="AC38">
        <v>194529.4227</v>
      </c>
      <c r="AD38">
        <v>204852.94529999999</v>
      </c>
      <c r="AE38">
        <v>215589.98639999999</v>
      </c>
      <c r="AF38">
        <v>226767.57190000001</v>
      </c>
      <c r="AG38">
        <v>238417.2972</v>
      </c>
      <c r="AH38">
        <v>250574.74830000001</v>
      </c>
      <c r="AI38">
        <v>263279.359</v>
      </c>
      <c r="AJ38">
        <v>276575.09240000002</v>
      </c>
      <c r="AK38">
        <v>290510.83029999997</v>
      </c>
    </row>
    <row r="39" spans="1:37">
      <c r="A39" t="s">
        <v>215</v>
      </c>
      <c r="B39">
        <v>6037.7348739999998</v>
      </c>
      <c r="C39">
        <v>6152.6789950000002</v>
      </c>
      <c r="D39">
        <v>6243.2554019999998</v>
      </c>
      <c r="E39">
        <v>6342.8915589999997</v>
      </c>
      <c r="F39">
        <v>6469.8044970000001</v>
      </c>
      <c r="G39">
        <v>6608.495038</v>
      </c>
      <c r="H39">
        <v>6801.5082460000003</v>
      </c>
      <c r="I39">
        <v>7134.085529</v>
      </c>
      <c r="J39">
        <v>7474.7982019999999</v>
      </c>
      <c r="K39">
        <v>7594.0577679999997</v>
      </c>
      <c r="L39">
        <v>7668.7395630000001</v>
      </c>
      <c r="M39">
        <v>7754.4451900000004</v>
      </c>
      <c r="N39">
        <v>7877.8508789999996</v>
      </c>
      <c r="O39">
        <v>8056.236097</v>
      </c>
      <c r="P39">
        <v>8299.0998780000009</v>
      </c>
      <c r="Q39">
        <v>8607.4511189999994</v>
      </c>
      <c r="R39">
        <v>8750.2491169999994</v>
      </c>
      <c r="S39">
        <v>8921.4345099999991</v>
      </c>
      <c r="T39">
        <v>9150.3599109999996</v>
      </c>
      <c r="U39">
        <v>9431.4255900000007</v>
      </c>
      <c r="V39">
        <v>9753.4218000000001</v>
      </c>
      <c r="W39">
        <v>10105.43447</v>
      </c>
      <c r="X39">
        <v>10477.61384</v>
      </c>
      <c r="Y39">
        <v>10860.93915</v>
      </c>
      <c r="Z39">
        <v>11246.786400000001</v>
      </c>
      <c r="AA39">
        <v>11626.511350000001</v>
      </c>
      <c r="AB39">
        <v>11996.40516</v>
      </c>
      <c r="AC39">
        <v>12357.68885</v>
      </c>
      <c r="AD39">
        <v>12710.15099</v>
      </c>
      <c r="AE39">
        <v>13053.63156</v>
      </c>
      <c r="AF39">
        <v>13388.329309999999</v>
      </c>
      <c r="AG39">
        <v>13714.68606</v>
      </c>
      <c r="AH39">
        <v>14033.304</v>
      </c>
      <c r="AI39">
        <v>14344.95874</v>
      </c>
      <c r="AJ39">
        <v>14650.55689</v>
      </c>
      <c r="AK39">
        <v>14951.10989</v>
      </c>
    </row>
    <row r="40" spans="1:37">
      <c r="A40" t="s">
        <v>216</v>
      </c>
      <c r="B40">
        <v>2588.3749939999998</v>
      </c>
      <c r="C40">
        <v>2673.0046870000001</v>
      </c>
      <c r="D40">
        <v>2741.5270540000001</v>
      </c>
      <c r="E40">
        <v>2825.9631709999999</v>
      </c>
      <c r="F40">
        <v>2936.5940850000002</v>
      </c>
      <c r="G40">
        <v>3059.834132</v>
      </c>
      <c r="H40">
        <v>3231.161329</v>
      </c>
      <c r="I40">
        <v>3509.4813600000002</v>
      </c>
      <c r="J40">
        <v>3787.0102900000002</v>
      </c>
      <c r="K40">
        <v>3904.0924770000001</v>
      </c>
      <c r="L40">
        <v>4028.3753190000002</v>
      </c>
      <c r="M40">
        <v>4171.1811790000002</v>
      </c>
      <c r="N40">
        <v>4341.0252200000004</v>
      </c>
      <c r="O40">
        <v>4544.6971039999999</v>
      </c>
      <c r="P40">
        <v>4786.1491169999999</v>
      </c>
      <c r="Q40">
        <v>5065.9797529999996</v>
      </c>
      <c r="R40">
        <v>5193.2499100000005</v>
      </c>
      <c r="S40">
        <v>5351.561385</v>
      </c>
      <c r="T40">
        <v>5545.4679130000004</v>
      </c>
      <c r="U40">
        <v>5769.9221740000003</v>
      </c>
      <c r="V40">
        <v>6019.052874</v>
      </c>
      <c r="W40">
        <v>6287.4145920000001</v>
      </c>
      <c r="X40">
        <v>6570.0518510000002</v>
      </c>
      <c r="Y40">
        <v>6862.3445769999998</v>
      </c>
      <c r="Z40">
        <v>7159.7819030000001</v>
      </c>
      <c r="AA40">
        <v>7457.7466990000003</v>
      </c>
      <c r="AB40">
        <v>7755.0693060000003</v>
      </c>
      <c r="AC40">
        <v>8053.6363549999996</v>
      </c>
      <c r="AD40">
        <v>8353.8560820000002</v>
      </c>
      <c r="AE40">
        <v>8656.1365549999991</v>
      </c>
      <c r="AF40">
        <v>8961.0230009999996</v>
      </c>
      <c r="AG40">
        <v>9269.1423680000007</v>
      </c>
      <c r="AH40">
        <v>9581.1962559999993</v>
      </c>
      <c r="AI40">
        <v>9897.9889390000008</v>
      </c>
      <c r="AJ40">
        <v>10220.40429</v>
      </c>
      <c r="AK40">
        <v>10549.403899999999</v>
      </c>
    </row>
    <row r="41" spans="1:37">
      <c r="A41" t="s">
        <v>488</v>
      </c>
      <c r="B41">
        <v>7243.7639390000004</v>
      </c>
      <c r="C41">
        <v>7358.0607470000004</v>
      </c>
      <c r="D41">
        <v>7497.008304</v>
      </c>
      <c r="E41">
        <v>7722.1731229999996</v>
      </c>
      <c r="F41">
        <v>8049.3002649999999</v>
      </c>
      <c r="G41">
        <v>8427.7681740000007</v>
      </c>
      <c r="H41">
        <v>8688.4056</v>
      </c>
      <c r="I41">
        <v>8698.9659059999994</v>
      </c>
      <c r="J41">
        <v>8366.4025799999999</v>
      </c>
      <c r="K41">
        <v>8060.0117989999999</v>
      </c>
      <c r="L41">
        <v>7842.830825</v>
      </c>
      <c r="M41">
        <v>7763.8559809999997</v>
      </c>
      <c r="N41">
        <v>7836.3033720000003</v>
      </c>
      <c r="O41">
        <v>8056.6910250000001</v>
      </c>
      <c r="P41">
        <v>8409.5250859999996</v>
      </c>
      <c r="Q41">
        <v>8865.7776130000002</v>
      </c>
      <c r="R41">
        <v>9053.7270079999998</v>
      </c>
      <c r="S41">
        <v>9313.9243239999996</v>
      </c>
      <c r="T41">
        <v>9653.3882119999998</v>
      </c>
      <c r="U41">
        <v>10059.465050000001</v>
      </c>
      <c r="V41">
        <v>10519.33071</v>
      </c>
      <c r="W41">
        <v>11021.03326</v>
      </c>
      <c r="X41">
        <v>11552.58337</v>
      </c>
      <c r="Y41">
        <v>12101.177009999999</v>
      </c>
      <c r="Z41">
        <v>12652.60277</v>
      </c>
      <c r="AA41">
        <v>13190.858550000001</v>
      </c>
      <c r="AB41">
        <v>13707.47697</v>
      </c>
      <c r="AC41">
        <v>14202.866309999999</v>
      </c>
      <c r="AD41">
        <v>14675.58474</v>
      </c>
      <c r="AE41">
        <v>15124.5185</v>
      </c>
      <c r="AF41">
        <v>15549.39688</v>
      </c>
      <c r="AG41">
        <v>15950.69997</v>
      </c>
      <c r="AH41">
        <v>16329.62456</v>
      </c>
      <c r="AI41">
        <v>16688.190500000001</v>
      </c>
      <c r="AJ41">
        <v>17029.128779999999</v>
      </c>
      <c r="AK41">
        <v>17355.7788</v>
      </c>
    </row>
    <row r="42" spans="1:37">
      <c r="A42" t="s">
        <v>489</v>
      </c>
      <c r="B42">
        <v>1139.855096</v>
      </c>
      <c r="C42">
        <v>1179.9032340000001</v>
      </c>
      <c r="D42">
        <v>1226.287701</v>
      </c>
      <c r="E42">
        <v>1289.3114740000001</v>
      </c>
      <c r="F42">
        <v>1370.798106</v>
      </c>
      <c r="G42">
        <v>1461.7219660000001</v>
      </c>
      <c r="H42">
        <v>1518.4952370000001</v>
      </c>
      <c r="I42">
        <v>1530.3776210000001</v>
      </c>
      <c r="J42">
        <v>1507.878964</v>
      </c>
      <c r="K42">
        <v>1474.44389</v>
      </c>
      <c r="L42">
        <v>1450.861825</v>
      </c>
      <c r="M42">
        <v>1457.6198469999999</v>
      </c>
      <c r="N42">
        <v>1504.394742</v>
      </c>
      <c r="O42">
        <v>1594.326536</v>
      </c>
      <c r="P42">
        <v>1725.999153</v>
      </c>
      <c r="Q42">
        <v>1892.4822630000001</v>
      </c>
      <c r="R42">
        <v>1933.844736</v>
      </c>
      <c r="S42">
        <v>1973.6025070000001</v>
      </c>
      <c r="T42">
        <v>2026.1216810000001</v>
      </c>
      <c r="U42">
        <v>2094.009798</v>
      </c>
      <c r="V42">
        <v>2175.8147669999998</v>
      </c>
      <c r="W42">
        <v>2268.6119399999998</v>
      </c>
      <c r="X42">
        <v>2368.8985560000001</v>
      </c>
      <c r="Y42">
        <v>2472.8576069999999</v>
      </c>
      <c r="Z42">
        <v>2576.372022</v>
      </c>
      <c r="AA42">
        <v>2674.9831669999999</v>
      </c>
      <c r="AB42">
        <v>2766.09184</v>
      </c>
      <c r="AC42">
        <v>2849.3275020000001</v>
      </c>
      <c r="AD42">
        <v>2924.0676549999998</v>
      </c>
      <c r="AE42">
        <v>2989.9811840000002</v>
      </c>
      <c r="AF42">
        <v>3047.0868850000002</v>
      </c>
      <c r="AG42">
        <v>3095.6901699999999</v>
      </c>
      <c r="AH42">
        <v>3136.3400889999998</v>
      </c>
      <c r="AI42">
        <v>3169.8194619999999</v>
      </c>
      <c r="AJ42">
        <v>3197.0953840000002</v>
      </c>
      <c r="AK42">
        <v>3219.274649</v>
      </c>
    </row>
    <row r="43" spans="1:37">
      <c r="A43" t="s">
        <v>490</v>
      </c>
      <c r="B43">
        <v>1409.7320689999999</v>
      </c>
      <c r="C43">
        <v>1446.813954</v>
      </c>
      <c r="D43">
        <v>1479.6748070000001</v>
      </c>
      <c r="E43">
        <v>1525.325323</v>
      </c>
      <c r="F43">
        <v>1586.7125229999999</v>
      </c>
      <c r="G43">
        <v>1651.830201</v>
      </c>
      <c r="H43">
        <v>1682.836918</v>
      </c>
      <c r="I43">
        <v>1660.5266099999999</v>
      </c>
      <c r="J43">
        <v>1585.3873739999999</v>
      </c>
      <c r="K43">
        <v>1508.8972940000001</v>
      </c>
      <c r="L43">
        <v>1444.3577</v>
      </c>
      <c r="M43">
        <v>1407.599467</v>
      </c>
      <c r="N43">
        <v>1402.705295</v>
      </c>
      <c r="O43">
        <v>1428.5713949999999</v>
      </c>
      <c r="P43">
        <v>1480.8897059999999</v>
      </c>
      <c r="Q43">
        <v>1552.136812</v>
      </c>
      <c r="R43">
        <v>1559.7407679999999</v>
      </c>
      <c r="S43">
        <v>1587.521657</v>
      </c>
      <c r="T43">
        <v>1633.4010169999999</v>
      </c>
      <c r="U43">
        <v>1693.0039879999999</v>
      </c>
      <c r="V43">
        <v>1762.8553730000001</v>
      </c>
      <c r="W43">
        <v>1840.094278</v>
      </c>
      <c r="X43">
        <v>1922.079434</v>
      </c>
      <c r="Y43">
        <v>2006.1534610000001</v>
      </c>
      <c r="Z43">
        <v>2089.5055710000001</v>
      </c>
      <c r="AA43">
        <v>2169.1033200000002</v>
      </c>
      <c r="AB43">
        <v>2243.609739</v>
      </c>
      <c r="AC43">
        <v>2313.2858310000001</v>
      </c>
      <c r="AD43">
        <v>2377.720898</v>
      </c>
      <c r="AE43">
        <v>2436.6848089999999</v>
      </c>
      <c r="AF43">
        <v>2490.2090229999999</v>
      </c>
      <c r="AG43">
        <v>2538.5228959999999</v>
      </c>
      <c r="AH43">
        <v>2582.0092370000002</v>
      </c>
      <c r="AI43">
        <v>2621.195991</v>
      </c>
      <c r="AJ43">
        <v>2656.7243239999998</v>
      </c>
      <c r="AK43">
        <v>2689.321171</v>
      </c>
    </row>
    <row r="44" spans="1:37">
      <c r="A44" t="s">
        <v>491</v>
      </c>
      <c r="B44">
        <v>52.023562439999999</v>
      </c>
      <c r="C44">
        <v>53.051005859999997</v>
      </c>
      <c r="D44">
        <v>54.035991940000002</v>
      </c>
      <c r="E44">
        <v>55.102902630000003</v>
      </c>
      <c r="F44">
        <v>56.362320189999998</v>
      </c>
      <c r="G44">
        <v>57.744038009999997</v>
      </c>
      <c r="H44">
        <v>57.58704401</v>
      </c>
      <c r="I44">
        <v>56.104349579999997</v>
      </c>
      <c r="J44">
        <v>53.695071130000002</v>
      </c>
      <c r="K44">
        <v>50.457030090000003</v>
      </c>
      <c r="L44">
        <v>47.226218760000002</v>
      </c>
      <c r="M44">
        <v>45.048233969999998</v>
      </c>
      <c r="N44">
        <v>44.160822690000003</v>
      </c>
      <c r="O44">
        <v>44.511855400000002</v>
      </c>
      <c r="P44">
        <v>45.917508859999998</v>
      </c>
      <c r="Q44">
        <v>48.072020000000002</v>
      </c>
      <c r="R44">
        <v>49.734023540000003</v>
      </c>
      <c r="S44">
        <v>51.58704582</v>
      </c>
      <c r="T44">
        <v>53.855378340000001</v>
      </c>
      <c r="U44">
        <v>56.559161019999998</v>
      </c>
      <c r="V44">
        <v>59.661370589999997</v>
      </c>
      <c r="W44">
        <v>63.107682740000001</v>
      </c>
      <c r="X44">
        <v>66.832523320000007</v>
      </c>
      <c r="Y44">
        <v>70.757546349999998</v>
      </c>
      <c r="Z44">
        <v>74.788237229999993</v>
      </c>
      <c r="AA44">
        <v>78.810638979999993</v>
      </c>
      <c r="AB44">
        <v>82.732178000000005</v>
      </c>
      <c r="AC44">
        <v>86.503163610000001</v>
      </c>
      <c r="AD44">
        <v>90.078706870000005</v>
      </c>
      <c r="AE44">
        <v>93.426296320000006</v>
      </c>
      <c r="AF44">
        <v>96.527482509999999</v>
      </c>
      <c r="AG44">
        <v>99.375229200000007</v>
      </c>
      <c r="AH44">
        <v>101.972015</v>
      </c>
      <c r="AI44">
        <v>104.3298839</v>
      </c>
      <c r="AJ44">
        <v>106.4692517</v>
      </c>
      <c r="AK44">
        <v>108.41764360000001</v>
      </c>
    </row>
    <row r="45" spans="1:37">
      <c r="A45" t="s">
        <v>492</v>
      </c>
      <c r="B45">
        <v>8764.5570189999999</v>
      </c>
      <c r="C45">
        <v>9007.2928209999991</v>
      </c>
      <c r="D45">
        <v>9206.3160700000008</v>
      </c>
      <c r="E45">
        <v>9443.8894010000004</v>
      </c>
      <c r="F45">
        <v>9761.2832390000003</v>
      </c>
      <c r="G45">
        <v>10122.13291</v>
      </c>
      <c r="H45">
        <v>10631.656590000001</v>
      </c>
      <c r="I45">
        <v>11454.27932</v>
      </c>
      <c r="J45">
        <v>12232.85396</v>
      </c>
      <c r="K45">
        <v>12485.845569999999</v>
      </c>
      <c r="L45">
        <v>12697.94904</v>
      </c>
      <c r="M45">
        <v>12969.541579999999</v>
      </c>
      <c r="N45">
        <v>13341.90648</v>
      </c>
      <c r="O45">
        <v>13839.632890000001</v>
      </c>
      <c r="P45">
        <v>14472.46855</v>
      </c>
      <c r="Q45">
        <v>15233.932059999999</v>
      </c>
      <c r="R45">
        <v>15649.27065</v>
      </c>
      <c r="S45">
        <v>16117.16064</v>
      </c>
      <c r="T45">
        <v>16695.54176</v>
      </c>
      <c r="U45">
        <v>17373.439859999999</v>
      </c>
      <c r="V45">
        <v>18130.14991</v>
      </c>
      <c r="W45">
        <v>18945.513480000001</v>
      </c>
      <c r="X45">
        <v>19801.182410000001</v>
      </c>
      <c r="Y45">
        <v>20680.24451</v>
      </c>
      <c r="Z45">
        <v>21566.446909999999</v>
      </c>
      <c r="AA45">
        <v>22443.41936</v>
      </c>
      <c r="AB45">
        <v>23304.339039999999</v>
      </c>
      <c r="AC45">
        <v>24152.14575</v>
      </c>
      <c r="AD45">
        <v>24987.1986</v>
      </c>
      <c r="AE45">
        <v>25809.83554</v>
      </c>
      <c r="AF45">
        <v>26620.92628</v>
      </c>
      <c r="AG45">
        <v>27421.65453</v>
      </c>
      <c r="AH45">
        <v>28213.43015</v>
      </c>
      <c r="AI45">
        <v>28997.96817</v>
      </c>
      <c r="AJ45">
        <v>29777.19917</v>
      </c>
      <c r="AK45">
        <v>30553.229640000001</v>
      </c>
    </row>
    <row r="46" spans="1:37">
      <c r="A46" t="s">
        <v>493</v>
      </c>
      <c r="B46">
        <v>3463.3062880000002</v>
      </c>
      <c r="C46">
        <v>3580.6009479999998</v>
      </c>
      <c r="D46">
        <v>3708.164804</v>
      </c>
      <c r="E46">
        <v>3878.4801069999999</v>
      </c>
      <c r="F46">
        <v>4099.1654399999998</v>
      </c>
      <c r="G46">
        <v>4344.1608459999998</v>
      </c>
      <c r="H46">
        <v>4477.6017840000004</v>
      </c>
      <c r="I46">
        <v>4470.9201439999997</v>
      </c>
      <c r="J46">
        <v>4359.3080689999997</v>
      </c>
      <c r="K46">
        <v>4230.4556839999996</v>
      </c>
      <c r="L46">
        <v>4132.4619839999996</v>
      </c>
      <c r="M46">
        <v>4119.8223559999997</v>
      </c>
      <c r="N46">
        <v>4212.6288560000003</v>
      </c>
      <c r="O46">
        <v>4413.2247180000004</v>
      </c>
      <c r="P46">
        <v>4712.4468820000002</v>
      </c>
      <c r="Q46">
        <v>5088.0653320000001</v>
      </c>
      <c r="R46">
        <v>5154.9652619999997</v>
      </c>
      <c r="S46">
        <v>5242.9301100000002</v>
      </c>
      <c r="T46">
        <v>5370.3170190000001</v>
      </c>
      <c r="U46">
        <v>5534.9592309999998</v>
      </c>
      <c r="V46">
        <v>5730.4759780000004</v>
      </c>
      <c r="W46">
        <v>5949.2918829999999</v>
      </c>
      <c r="X46">
        <v>6183.15816</v>
      </c>
      <c r="Y46">
        <v>6423.1481039999999</v>
      </c>
      <c r="Z46">
        <v>6659.5146009999999</v>
      </c>
      <c r="AA46">
        <v>6881.5959789999997</v>
      </c>
      <c r="AB46">
        <v>7083.3971460000002</v>
      </c>
      <c r="AC46">
        <v>7264.3708930000003</v>
      </c>
      <c r="AD46">
        <v>7423.1597529999999</v>
      </c>
      <c r="AE46">
        <v>7559.0550720000001</v>
      </c>
      <c r="AF46">
        <v>7672.2059339999996</v>
      </c>
      <c r="AG46">
        <v>7763.4592169999996</v>
      </c>
      <c r="AH46">
        <v>7834.2434629999998</v>
      </c>
      <c r="AI46">
        <v>7886.5484800000004</v>
      </c>
      <c r="AJ46">
        <v>7922.7985189999999</v>
      </c>
      <c r="AK46">
        <v>7945.7371300000004</v>
      </c>
    </row>
    <row r="47" spans="1:37">
      <c r="A47" t="s">
        <v>494</v>
      </c>
      <c r="B47">
        <v>4697.632055</v>
      </c>
      <c r="C47">
        <v>4684.9758250000004</v>
      </c>
      <c r="D47">
        <v>4712.818499</v>
      </c>
      <c r="E47">
        <v>4809.3095530000001</v>
      </c>
      <c r="F47">
        <v>4977.5937219999996</v>
      </c>
      <c r="G47">
        <v>5182.967877</v>
      </c>
      <c r="H47">
        <v>5267.991156</v>
      </c>
      <c r="I47">
        <v>5157.1761740000002</v>
      </c>
      <c r="J47">
        <v>4705.375164</v>
      </c>
      <c r="K47">
        <v>4257.963761</v>
      </c>
      <c r="L47">
        <v>3918.128338</v>
      </c>
      <c r="M47">
        <v>3697.7406620000002</v>
      </c>
      <c r="N47">
        <v>3583.291553</v>
      </c>
      <c r="O47">
        <v>3554.969157</v>
      </c>
      <c r="P47">
        <v>3590.7091310000001</v>
      </c>
      <c r="Q47">
        <v>3665.1501429999998</v>
      </c>
      <c r="R47">
        <v>3771.7871869999999</v>
      </c>
      <c r="S47">
        <v>3905.2269289999999</v>
      </c>
      <c r="T47">
        <v>4070.5394719999999</v>
      </c>
      <c r="U47">
        <v>4263.9959699999999</v>
      </c>
      <c r="V47">
        <v>4481.5788920000005</v>
      </c>
      <c r="W47">
        <v>4719.2956210000002</v>
      </c>
      <c r="X47">
        <v>4972.6701400000002</v>
      </c>
      <c r="Y47">
        <v>5236.3609029999998</v>
      </c>
      <c r="Z47">
        <v>5503.8955830000004</v>
      </c>
      <c r="AA47">
        <v>5767.5144710000004</v>
      </c>
      <c r="AB47">
        <v>6022.3092859999997</v>
      </c>
      <c r="AC47">
        <v>6267.2716339999997</v>
      </c>
      <c r="AD47">
        <v>6500.8338759999997</v>
      </c>
      <c r="AE47">
        <v>6721.7666810000001</v>
      </c>
      <c r="AF47">
        <v>6929.4073019999996</v>
      </c>
      <c r="AG47">
        <v>7123.6051690000004</v>
      </c>
      <c r="AH47">
        <v>7304.6920719999998</v>
      </c>
      <c r="AI47">
        <v>7473.5250169999999</v>
      </c>
      <c r="AJ47">
        <v>7631.4253019999996</v>
      </c>
      <c r="AK47">
        <v>7780.1179179999999</v>
      </c>
    </row>
    <row r="48" spans="1:37">
      <c r="A48" t="s">
        <v>495</v>
      </c>
      <c r="B48">
        <v>10448.993340000001</v>
      </c>
      <c r="C48">
        <v>10779.54499</v>
      </c>
      <c r="D48">
        <v>11042.33957</v>
      </c>
      <c r="E48">
        <v>11348.012559999999</v>
      </c>
      <c r="F48">
        <v>11747.69729</v>
      </c>
      <c r="G48">
        <v>12194.06856</v>
      </c>
      <c r="H48">
        <v>12833.38845</v>
      </c>
      <c r="I48">
        <v>13772.15749</v>
      </c>
      <c r="J48">
        <v>14681.53472</v>
      </c>
      <c r="K48">
        <v>15091.236140000001</v>
      </c>
      <c r="L48">
        <v>15432.63529</v>
      </c>
      <c r="M48">
        <v>15826.10209</v>
      </c>
      <c r="N48">
        <v>16333.550300000001</v>
      </c>
      <c r="O48">
        <v>16995.539830000002</v>
      </c>
      <c r="P48">
        <v>17831.64399</v>
      </c>
      <c r="Q48">
        <v>18839.185290000001</v>
      </c>
      <c r="R48">
        <v>19319.564740000002</v>
      </c>
      <c r="S48">
        <v>19895.639139999999</v>
      </c>
      <c r="T48">
        <v>20621.451560000001</v>
      </c>
      <c r="U48">
        <v>21477.522659999999</v>
      </c>
      <c r="V48">
        <v>22435.757259999998</v>
      </c>
      <c r="W48">
        <v>23469.773130000001</v>
      </c>
      <c r="X48">
        <v>24555.748</v>
      </c>
      <c r="Y48">
        <v>25671.681130000001</v>
      </c>
      <c r="Z48">
        <v>26796.305329999999</v>
      </c>
      <c r="AA48">
        <v>27908.064579999998</v>
      </c>
      <c r="AB48">
        <v>28998.54333</v>
      </c>
      <c r="AC48">
        <v>30072.48603</v>
      </c>
      <c r="AD48">
        <v>31130.65697</v>
      </c>
      <c r="AE48">
        <v>32173.62457</v>
      </c>
      <c r="AF48">
        <v>33202.533320000002</v>
      </c>
      <c r="AG48">
        <v>34218.878420000001</v>
      </c>
      <c r="AH48">
        <v>35224.440519999996</v>
      </c>
      <c r="AI48">
        <v>36221.430509999998</v>
      </c>
      <c r="AJ48">
        <v>37212.393089999998</v>
      </c>
      <c r="AK48">
        <v>38200.166850000001</v>
      </c>
    </row>
    <row r="49" spans="1:37">
      <c r="A49" t="s">
        <v>496</v>
      </c>
      <c r="B49">
        <v>3196.7461840000001</v>
      </c>
      <c r="C49">
        <v>3159.9533529999999</v>
      </c>
      <c r="D49">
        <v>3098.260777</v>
      </c>
      <c r="E49">
        <v>3064.7003629999999</v>
      </c>
      <c r="F49">
        <v>3096.810313</v>
      </c>
      <c r="G49">
        <v>3200.1878190000002</v>
      </c>
      <c r="H49">
        <v>3082.810786</v>
      </c>
      <c r="I49">
        <v>2803.061048</v>
      </c>
      <c r="J49">
        <v>2455.8403020000001</v>
      </c>
      <c r="K49">
        <v>2158.907193</v>
      </c>
      <c r="L49">
        <v>2015.1448370000001</v>
      </c>
      <c r="M49">
        <v>2082.3114019999998</v>
      </c>
      <c r="N49">
        <v>2385.8807870000001</v>
      </c>
      <c r="O49">
        <v>2956.6192120000001</v>
      </c>
      <c r="P49">
        <v>3811.7858769999998</v>
      </c>
      <c r="Q49">
        <v>4909.7190639999999</v>
      </c>
      <c r="R49">
        <v>5408.001714</v>
      </c>
      <c r="S49">
        <v>5616.1334029999998</v>
      </c>
      <c r="T49">
        <v>5739.1471760000004</v>
      </c>
      <c r="U49">
        <v>5872.8195560000004</v>
      </c>
      <c r="V49">
        <v>6052.2184459999999</v>
      </c>
      <c r="W49">
        <v>6283.0535499999996</v>
      </c>
      <c r="X49">
        <v>6556.1898540000002</v>
      </c>
      <c r="Y49">
        <v>6853.9483899999996</v>
      </c>
      <c r="Z49">
        <v>7152.541577</v>
      </c>
      <c r="AA49">
        <v>7423.1587890000001</v>
      </c>
      <c r="AB49">
        <v>7646.2754510000004</v>
      </c>
      <c r="AC49">
        <v>7820.3004039999996</v>
      </c>
      <c r="AD49">
        <v>7947.1148599999997</v>
      </c>
      <c r="AE49">
        <v>8029.7189150000004</v>
      </c>
      <c r="AF49">
        <v>8071.8458520000004</v>
      </c>
      <c r="AG49">
        <v>8077.687277</v>
      </c>
      <c r="AH49">
        <v>8052.1039019999998</v>
      </c>
      <c r="AI49">
        <v>8001.0994790000004</v>
      </c>
      <c r="AJ49">
        <v>7931.6054949999998</v>
      </c>
      <c r="AK49">
        <v>7851.39473</v>
      </c>
    </row>
    <row r="50" spans="1:37">
      <c r="A50" t="s">
        <v>497</v>
      </c>
      <c r="B50">
        <v>1581.6641830000001</v>
      </c>
      <c r="C50">
        <v>1617.9383170000001</v>
      </c>
      <c r="D50">
        <v>1654.791379</v>
      </c>
      <c r="E50">
        <v>1696.8652500000001</v>
      </c>
      <c r="F50">
        <v>1750.665113</v>
      </c>
      <c r="G50">
        <v>1812.6645430000001</v>
      </c>
      <c r="H50">
        <v>1728.4341199999999</v>
      </c>
      <c r="I50">
        <v>1502.712583</v>
      </c>
      <c r="J50">
        <v>1080.077953</v>
      </c>
      <c r="K50">
        <v>847.21469820000004</v>
      </c>
      <c r="L50">
        <v>744.19206629999996</v>
      </c>
      <c r="M50">
        <v>703.18718460000002</v>
      </c>
      <c r="N50">
        <v>697.1441959</v>
      </c>
      <c r="O50">
        <v>712.63800660000004</v>
      </c>
      <c r="P50">
        <v>739.91297929999996</v>
      </c>
      <c r="Q50">
        <v>768.59539040000004</v>
      </c>
      <c r="R50">
        <v>812.04527480000002</v>
      </c>
      <c r="S50">
        <v>862.56692069999997</v>
      </c>
      <c r="T50">
        <v>917.93716410000002</v>
      </c>
      <c r="U50">
        <v>977.82258420000005</v>
      </c>
      <c r="V50">
        <v>1042.362314</v>
      </c>
      <c r="W50">
        <v>1111.5966570000001</v>
      </c>
      <c r="X50">
        <v>1185.235932</v>
      </c>
      <c r="Y50">
        <v>1262.6098770000001</v>
      </c>
      <c r="Z50">
        <v>1342.672442</v>
      </c>
      <c r="AA50">
        <v>1424.044938</v>
      </c>
      <c r="AB50">
        <v>1506.122627</v>
      </c>
      <c r="AC50">
        <v>1589.8355039999999</v>
      </c>
      <c r="AD50">
        <v>1676.6436960000001</v>
      </c>
      <c r="AE50">
        <v>1768.408756</v>
      </c>
      <c r="AF50">
        <v>1867.415387</v>
      </c>
      <c r="AG50">
        <v>1976.4164659999999</v>
      </c>
      <c r="AH50">
        <v>2098.7376420000001</v>
      </c>
      <c r="AI50">
        <v>2238.4304820000002</v>
      </c>
      <c r="AJ50">
        <v>2400.3991999999998</v>
      </c>
      <c r="AK50">
        <v>2590.5641850000002</v>
      </c>
    </row>
    <row r="51" spans="1:37">
      <c r="A51" t="s">
        <v>498</v>
      </c>
      <c r="B51">
        <v>507.33967680000001</v>
      </c>
      <c r="C51">
        <v>515.59371980000003</v>
      </c>
      <c r="D51">
        <v>524.60205010000004</v>
      </c>
      <c r="E51">
        <v>538.08205009999995</v>
      </c>
      <c r="F51">
        <v>557.89344400000004</v>
      </c>
      <c r="G51">
        <v>582.55811789999996</v>
      </c>
      <c r="H51">
        <v>618.27540320000003</v>
      </c>
      <c r="I51">
        <v>648.93241929999999</v>
      </c>
      <c r="J51">
        <v>665.18926759999999</v>
      </c>
      <c r="K51">
        <v>677.70465179999997</v>
      </c>
      <c r="L51">
        <v>695.87177789999998</v>
      </c>
      <c r="M51">
        <v>722.31119169999999</v>
      </c>
      <c r="N51">
        <v>757.35087929999997</v>
      </c>
      <c r="O51">
        <v>799.71533720000002</v>
      </c>
      <c r="P51">
        <v>847.22391459999994</v>
      </c>
      <c r="Q51">
        <v>897.2256261</v>
      </c>
      <c r="R51">
        <v>941.82201559999999</v>
      </c>
      <c r="S51">
        <v>984.88032129999999</v>
      </c>
      <c r="T51">
        <v>1028.207602</v>
      </c>
      <c r="U51">
        <v>1072.5739799999999</v>
      </c>
      <c r="V51">
        <v>1118.2713639999999</v>
      </c>
      <c r="W51">
        <v>1165.3721840000001</v>
      </c>
      <c r="X51">
        <v>1213.83413</v>
      </c>
      <c r="Y51">
        <v>1263.5438300000001</v>
      </c>
      <c r="Z51">
        <v>1314.3292309999999</v>
      </c>
      <c r="AA51">
        <v>1365.962824</v>
      </c>
      <c r="AB51">
        <v>1418.335296</v>
      </c>
      <c r="AC51">
        <v>1471.5675060000001</v>
      </c>
      <c r="AD51">
        <v>1525.840479</v>
      </c>
      <c r="AE51">
        <v>1581.328565</v>
      </c>
      <c r="AF51">
        <v>1638.1894319999999</v>
      </c>
      <c r="AG51">
        <v>1696.567288</v>
      </c>
      <c r="AH51">
        <v>1756.604977</v>
      </c>
      <c r="AI51">
        <v>1818.4554860000001</v>
      </c>
      <c r="AJ51">
        <v>1882.281371</v>
      </c>
      <c r="AK51">
        <v>1948.256658</v>
      </c>
    </row>
    <row r="52" spans="1:37">
      <c r="A52" t="s">
        <v>499</v>
      </c>
      <c r="B52">
        <v>10279.093940000001</v>
      </c>
      <c r="C52">
        <v>10499.18657</v>
      </c>
      <c r="D52">
        <v>10680.38536</v>
      </c>
      <c r="E52">
        <v>10881.687159999999</v>
      </c>
      <c r="F52">
        <v>11135.253839999999</v>
      </c>
      <c r="G52">
        <v>11413.60419</v>
      </c>
      <c r="H52">
        <v>11814.95246</v>
      </c>
      <c r="I52">
        <v>12420.23467</v>
      </c>
      <c r="J52">
        <v>13008.79645</v>
      </c>
      <c r="K52">
        <v>13265.46666</v>
      </c>
      <c r="L52">
        <v>13449.957420000001</v>
      </c>
      <c r="M52">
        <v>13652.16329</v>
      </c>
      <c r="N52">
        <v>13917.223180000001</v>
      </c>
      <c r="O52">
        <v>14270.86534</v>
      </c>
      <c r="P52">
        <v>14724.157310000001</v>
      </c>
      <c r="Q52">
        <v>15276.908219999999</v>
      </c>
      <c r="R52">
        <v>15559.86205</v>
      </c>
      <c r="S52">
        <v>15913.24257</v>
      </c>
      <c r="T52">
        <v>16371.212229999999</v>
      </c>
      <c r="U52">
        <v>16918.056130000001</v>
      </c>
      <c r="V52">
        <v>17532.713830000001</v>
      </c>
      <c r="W52">
        <v>18196.457829999999</v>
      </c>
      <c r="X52">
        <v>18893.262490000001</v>
      </c>
      <c r="Y52">
        <v>19609.025610000001</v>
      </c>
      <c r="Z52">
        <v>20330.68201</v>
      </c>
      <c r="AA52">
        <v>21045.422900000001</v>
      </c>
      <c r="AB52">
        <v>21747.961469999998</v>
      </c>
      <c r="AC52">
        <v>22440.414690000001</v>
      </c>
      <c r="AD52">
        <v>23122.824960000002</v>
      </c>
      <c r="AE52">
        <v>23795.18504</v>
      </c>
      <c r="AF52">
        <v>24457.978930000001</v>
      </c>
      <c r="AG52">
        <v>25112.04535</v>
      </c>
      <c r="AH52">
        <v>25758.47466</v>
      </c>
      <c r="AI52">
        <v>26398.641749999999</v>
      </c>
      <c r="AJ52">
        <v>27034.16001</v>
      </c>
      <c r="AK52">
        <v>27666.85814</v>
      </c>
    </row>
    <row r="53" spans="1:37">
      <c r="A53" t="s">
        <v>500</v>
      </c>
      <c r="B53">
        <v>1372.7213240000001</v>
      </c>
      <c r="C53">
        <v>1417.793212</v>
      </c>
      <c r="D53">
        <v>1453.441482</v>
      </c>
      <c r="E53">
        <v>1497.051811</v>
      </c>
      <c r="F53">
        <v>1554.3085570000001</v>
      </c>
      <c r="G53">
        <v>1618.039405</v>
      </c>
      <c r="H53">
        <v>1707.3334729999999</v>
      </c>
      <c r="I53">
        <v>1853.690564</v>
      </c>
      <c r="J53">
        <v>2002.630253</v>
      </c>
      <c r="K53">
        <v>2068.082171</v>
      </c>
      <c r="L53">
        <v>2136.4489149999999</v>
      </c>
      <c r="M53">
        <v>2213.9678760000002</v>
      </c>
      <c r="N53">
        <v>2305.4570060000001</v>
      </c>
      <c r="O53">
        <v>2414.905045</v>
      </c>
      <c r="P53">
        <v>2544.8333149999999</v>
      </c>
      <c r="Q53">
        <v>2695.9772659999999</v>
      </c>
      <c r="R53">
        <v>2761.9654820000001</v>
      </c>
      <c r="S53">
        <v>2845.3052229999998</v>
      </c>
      <c r="T53">
        <v>2948.3267719999999</v>
      </c>
      <c r="U53">
        <v>3068.160754</v>
      </c>
      <c r="V53">
        <v>3201.5206149999999</v>
      </c>
      <c r="W53">
        <v>3345.3728799999999</v>
      </c>
      <c r="X53">
        <v>3496.9666259999999</v>
      </c>
      <c r="Y53">
        <v>3653.744733</v>
      </c>
      <c r="Z53">
        <v>3813.2165399999999</v>
      </c>
      <c r="AA53">
        <v>3972.8366879999999</v>
      </c>
      <c r="AB53">
        <v>4131.9483179999997</v>
      </c>
      <c r="AC53">
        <v>4291.5807189999996</v>
      </c>
      <c r="AD53">
        <v>4451.9645920000003</v>
      </c>
      <c r="AE53">
        <v>4613.319133</v>
      </c>
      <c r="AF53">
        <v>4775.9322480000001</v>
      </c>
      <c r="AG53">
        <v>4940.133648</v>
      </c>
      <c r="AH53">
        <v>5106.292316</v>
      </c>
      <c r="AI53">
        <v>5274.8327429999999</v>
      </c>
      <c r="AJ53">
        <v>5446.2227929999999</v>
      </c>
      <c r="AK53">
        <v>5620.9725710000002</v>
      </c>
    </row>
    <row r="54" spans="1:37">
      <c r="A54" t="s">
        <v>109</v>
      </c>
      <c r="B54">
        <v>3167.9766119999999</v>
      </c>
      <c r="C54">
        <v>3232.6978049999998</v>
      </c>
      <c r="D54">
        <v>3297.6770329999999</v>
      </c>
      <c r="E54">
        <v>3394.4245230000001</v>
      </c>
      <c r="F54">
        <v>3532.029998</v>
      </c>
      <c r="G54">
        <v>3689.2263210000001</v>
      </c>
      <c r="H54">
        <v>3818.7035270000001</v>
      </c>
      <c r="I54">
        <v>3884.6092450000001</v>
      </c>
      <c r="J54">
        <v>3842.3358050000002</v>
      </c>
      <c r="K54">
        <v>3781.0515</v>
      </c>
      <c r="L54">
        <v>3746.3000750000001</v>
      </c>
      <c r="M54">
        <v>3759.9660479999998</v>
      </c>
      <c r="N54">
        <v>3830.9797349999999</v>
      </c>
      <c r="O54">
        <v>3962.103975</v>
      </c>
      <c r="P54">
        <v>4150.9944379999997</v>
      </c>
      <c r="Q54">
        <v>4389.3545020000001</v>
      </c>
      <c r="R54">
        <v>4478.1484799999998</v>
      </c>
      <c r="S54">
        <v>4606.2959629999996</v>
      </c>
      <c r="T54">
        <v>4775.7218640000001</v>
      </c>
      <c r="U54">
        <v>4979.2283649999999</v>
      </c>
      <c r="V54">
        <v>5209.821113</v>
      </c>
      <c r="W54">
        <v>5461.2051090000004</v>
      </c>
      <c r="X54">
        <v>5727.3452090000001</v>
      </c>
      <c r="Y54">
        <v>6002.0774819999997</v>
      </c>
      <c r="Z54">
        <v>6278.798761</v>
      </c>
      <c r="AA54">
        <v>6550.2484169999998</v>
      </c>
      <c r="AB54">
        <v>6813.0052340000002</v>
      </c>
      <c r="AC54">
        <v>7067.8612000000003</v>
      </c>
      <c r="AD54">
        <v>7314.4829710000004</v>
      </c>
      <c r="AE54">
        <v>7552.6102110000002</v>
      </c>
      <c r="AF54">
        <v>7782.3057250000002</v>
      </c>
      <c r="AG54">
        <v>8003.9115220000003</v>
      </c>
      <c r="AH54">
        <v>8218.0379850000008</v>
      </c>
      <c r="AI54">
        <v>8425.6152610000008</v>
      </c>
      <c r="AJ54">
        <v>8627.8467280000004</v>
      </c>
      <c r="AK54">
        <v>8826.1717800000006</v>
      </c>
    </row>
    <row r="55" spans="1:37">
      <c r="A55" t="s">
        <v>110</v>
      </c>
      <c r="B55">
        <v>421.00640509999999</v>
      </c>
      <c r="C55">
        <v>436.13042539999998</v>
      </c>
      <c r="D55">
        <v>453.2552632</v>
      </c>
      <c r="E55">
        <v>476.30542380000003</v>
      </c>
      <c r="F55">
        <v>506.03261939999999</v>
      </c>
      <c r="G55">
        <v>539.15591610000001</v>
      </c>
      <c r="H55">
        <v>561.19775930000003</v>
      </c>
      <c r="I55">
        <v>569.24397950000002</v>
      </c>
      <c r="J55">
        <v>565.65188609999996</v>
      </c>
      <c r="K55">
        <v>556.33572690000005</v>
      </c>
      <c r="L55">
        <v>550.49534329999994</v>
      </c>
      <c r="M55">
        <v>555.42387210000004</v>
      </c>
      <c r="N55">
        <v>574.73101459999998</v>
      </c>
      <c r="O55">
        <v>609.77866170000004</v>
      </c>
      <c r="P55">
        <v>660.32948620000002</v>
      </c>
      <c r="Q55">
        <v>724.19423159999997</v>
      </c>
      <c r="R55">
        <v>740.68121570000005</v>
      </c>
      <c r="S55">
        <v>756.82782440000005</v>
      </c>
      <c r="T55">
        <v>778.07511160000001</v>
      </c>
      <c r="U55">
        <v>805.38065159999996</v>
      </c>
      <c r="V55">
        <v>838.16105049999999</v>
      </c>
      <c r="W55">
        <v>875.28524630000004</v>
      </c>
      <c r="X55">
        <v>915.41990880000003</v>
      </c>
      <c r="Y55">
        <v>957.13113899999996</v>
      </c>
      <c r="Z55">
        <v>998.88820329999999</v>
      </c>
      <c r="AA55">
        <v>1039.0439269999999</v>
      </c>
      <c r="AB55">
        <v>1076.6635859999999</v>
      </c>
      <c r="AC55">
        <v>1111.6516349999999</v>
      </c>
      <c r="AD55">
        <v>1143.805206</v>
      </c>
      <c r="AE55">
        <v>1173.023025</v>
      </c>
      <c r="AF55">
        <v>1199.3278519999999</v>
      </c>
      <c r="AG55">
        <v>1222.8435529999999</v>
      </c>
      <c r="AH55">
        <v>1243.7803899999999</v>
      </c>
      <c r="AI55">
        <v>1262.432321</v>
      </c>
      <c r="AJ55">
        <v>1279.1593700000001</v>
      </c>
      <c r="AK55">
        <v>1294.3721410000001</v>
      </c>
    </row>
    <row r="56" spans="1:37">
      <c r="A56" t="s">
        <v>111</v>
      </c>
      <c r="B56">
        <v>865.04260650000003</v>
      </c>
      <c r="C56">
        <v>893.20035989999997</v>
      </c>
      <c r="D56">
        <v>913.92318360000002</v>
      </c>
      <c r="E56">
        <v>939.01768979999997</v>
      </c>
      <c r="F56">
        <v>971.78481950000003</v>
      </c>
      <c r="G56">
        <v>1006.145514</v>
      </c>
      <c r="H56">
        <v>1034.2679519999999</v>
      </c>
      <c r="I56">
        <v>1056.7994550000001</v>
      </c>
      <c r="J56">
        <v>1060.4946560000001</v>
      </c>
      <c r="K56">
        <v>1041.985596</v>
      </c>
      <c r="L56">
        <v>1025.661278</v>
      </c>
      <c r="M56">
        <v>1020.592945</v>
      </c>
      <c r="N56">
        <v>1030.5749290000001</v>
      </c>
      <c r="O56">
        <v>1056.982358</v>
      </c>
      <c r="P56">
        <v>1099.371118</v>
      </c>
      <c r="Q56">
        <v>1155.4176649999999</v>
      </c>
      <c r="R56">
        <v>1161.99855</v>
      </c>
      <c r="S56">
        <v>1185.260554</v>
      </c>
      <c r="T56">
        <v>1223.277994</v>
      </c>
      <c r="U56">
        <v>1272.4617499999999</v>
      </c>
      <c r="V56">
        <v>1329.983207</v>
      </c>
      <c r="W56">
        <v>1393.5819919999999</v>
      </c>
      <c r="X56">
        <v>1461.28262</v>
      </c>
      <c r="Y56">
        <v>1531.2151530000001</v>
      </c>
      <c r="Z56">
        <v>1601.4973849999999</v>
      </c>
      <c r="AA56">
        <v>1670.1598730000001</v>
      </c>
      <c r="AB56">
        <v>1736.450726</v>
      </c>
      <c r="AC56">
        <v>1800.7161309999999</v>
      </c>
      <c r="AD56">
        <v>1862.7877619999999</v>
      </c>
      <c r="AE56">
        <v>1922.570894</v>
      </c>
      <c r="AF56">
        <v>1980.1031989999999</v>
      </c>
      <c r="AG56">
        <v>2035.5184819999999</v>
      </c>
      <c r="AH56">
        <v>2089.0257969999998</v>
      </c>
      <c r="AI56">
        <v>2140.9096829999999</v>
      </c>
      <c r="AJ56">
        <v>2191.513719</v>
      </c>
      <c r="AK56">
        <v>2241.2293319999999</v>
      </c>
    </row>
    <row r="57" spans="1:37">
      <c r="A57" t="s">
        <v>112</v>
      </c>
      <c r="B57">
        <v>6076.7669239999996</v>
      </c>
      <c r="C57">
        <v>6226.8202490000003</v>
      </c>
      <c r="D57">
        <v>6347.413321</v>
      </c>
      <c r="E57">
        <v>6471.0609180000001</v>
      </c>
      <c r="F57">
        <v>6625.388438</v>
      </c>
      <c r="G57">
        <v>6796.8952239999999</v>
      </c>
      <c r="H57">
        <v>7026.9398950000004</v>
      </c>
      <c r="I57">
        <v>7419.0610779999997</v>
      </c>
      <c r="J57">
        <v>7816.58194</v>
      </c>
      <c r="K57">
        <v>7928.4294749999999</v>
      </c>
      <c r="L57">
        <v>7954.688228</v>
      </c>
      <c r="M57">
        <v>7997.2497469999998</v>
      </c>
      <c r="N57">
        <v>8103.4649460000001</v>
      </c>
      <c r="O57">
        <v>8298.9921639999993</v>
      </c>
      <c r="P57">
        <v>8595.238797</v>
      </c>
      <c r="Q57">
        <v>8989.7761059999993</v>
      </c>
      <c r="R57">
        <v>9204.9304730000003</v>
      </c>
      <c r="S57">
        <v>9436.7328149999994</v>
      </c>
      <c r="T57">
        <v>9742.7170069999993</v>
      </c>
      <c r="U57">
        <v>10122.344880000001</v>
      </c>
      <c r="V57">
        <v>10561.68137</v>
      </c>
      <c r="W57">
        <v>11045.52795</v>
      </c>
      <c r="X57">
        <v>11559.711149999999</v>
      </c>
      <c r="Y57">
        <v>12091.059939999999</v>
      </c>
      <c r="Z57">
        <v>12626.875179999999</v>
      </c>
      <c r="AA57">
        <v>13154.359420000001</v>
      </c>
      <c r="AB57">
        <v>13666.337890000001</v>
      </c>
      <c r="AC57">
        <v>14162.408149999999</v>
      </c>
      <c r="AD57">
        <v>14641.832399999999</v>
      </c>
      <c r="AE57">
        <v>15104.11601</v>
      </c>
      <c r="AF57">
        <v>15549.39185</v>
      </c>
      <c r="AG57">
        <v>15978.263199999999</v>
      </c>
      <c r="AH57">
        <v>16391.656169999998</v>
      </c>
      <c r="AI57">
        <v>16790.816910000001</v>
      </c>
      <c r="AJ57">
        <v>17177.243009999998</v>
      </c>
      <c r="AK57">
        <v>17552.633180000001</v>
      </c>
    </row>
    <row r="58" spans="1:37">
      <c r="A58" t="s">
        <v>113</v>
      </c>
      <c r="B58">
        <v>3674.360968</v>
      </c>
      <c r="C58">
        <v>3777.198183</v>
      </c>
      <c r="D58">
        <v>3861.1863699999999</v>
      </c>
      <c r="E58">
        <v>3960.9936280000002</v>
      </c>
      <c r="F58">
        <v>4094.042751</v>
      </c>
      <c r="G58">
        <v>4245.139948</v>
      </c>
      <c r="H58">
        <v>4459.535406</v>
      </c>
      <c r="I58">
        <v>4806.6976000000004</v>
      </c>
      <c r="J58">
        <v>5137.9229459999997</v>
      </c>
      <c r="K58">
        <v>5248.7222350000002</v>
      </c>
      <c r="L58">
        <v>5341.6337789999998</v>
      </c>
      <c r="M58">
        <v>5458.7224260000003</v>
      </c>
      <c r="N58">
        <v>5617.4355169999999</v>
      </c>
      <c r="O58">
        <v>5828.2669930000002</v>
      </c>
      <c r="P58">
        <v>6095.49694</v>
      </c>
      <c r="Q58">
        <v>6416.6157679999997</v>
      </c>
      <c r="R58">
        <v>6590.7070659999999</v>
      </c>
      <c r="S58">
        <v>6786.9881029999997</v>
      </c>
      <c r="T58">
        <v>7029.7996430000003</v>
      </c>
      <c r="U58">
        <v>7314.4747649999999</v>
      </c>
      <c r="V58">
        <v>7632.2636160000002</v>
      </c>
      <c r="W58">
        <v>7974.6614929999996</v>
      </c>
      <c r="X58">
        <v>8333.9408519999997</v>
      </c>
      <c r="Y58">
        <v>8702.9931140000008</v>
      </c>
      <c r="Z58">
        <v>9075.0010810000003</v>
      </c>
      <c r="AA58">
        <v>9443.1112699999994</v>
      </c>
      <c r="AB58">
        <v>9804.4914470000003</v>
      </c>
      <c r="AC58">
        <v>10160.408289999999</v>
      </c>
      <c r="AD58">
        <v>10511.03512</v>
      </c>
      <c r="AE58">
        <v>10856.528700000001</v>
      </c>
      <c r="AF58">
        <v>11197.262280000001</v>
      </c>
      <c r="AG58">
        <v>11533.73525</v>
      </c>
      <c r="AH58">
        <v>11866.537050000001</v>
      </c>
      <c r="AI58">
        <v>12196.38046</v>
      </c>
      <c r="AJ58">
        <v>12524.06436</v>
      </c>
      <c r="AK58">
        <v>12850.45753</v>
      </c>
    </row>
    <row r="59" spans="1:37">
      <c r="A59" t="s">
        <v>243</v>
      </c>
      <c r="B59">
        <v>1347</v>
      </c>
      <c r="C59">
        <v>1349.378438</v>
      </c>
      <c r="D59">
        <v>1349.3336609999999</v>
      </c>
      <c r="E59">
        <v>1349.312936</v>
      </c>
      <c r="F59">
        <v>1349.5590990000001</v>
      </c>
      <c r="G59">
        <v>1349.9582800000001</v>
      </c>
      <c r="H59">
        <v>1348.954434</v>
      </c>
      <c r="I59">
        <v>1346.3440499999999</v>
      </c>
      <c r="J59">
        <v>1342.604333</v>
      </c>
      <c r="K59">
        <v>1338.3999590000001</v>
      </c>
      <c r="L59">
        <v>1334.357444</v>
      </c>
      <c r="M59">
        <v>1331.2983770000001</v>
      </c>
      <c r="N59">
        <v>1329.6082019999999</v>
      </c>
      <c r="O59">
        <v>1329.2665030000001</v>
      </c>
      <c r="P59">
        <v>1329.963546</v>
      </c>
      <c r="Q59">
        <v>1331.2030400000001</v>
      </c>
      <c r="R59">
        <v>1332.8535119999999</v>
      </c>
      <c r="S59">
        <v>1334.885248</v>
      </c>
      <c r="T59">
        <v>1337.2797760000001</v>
      </c>
      <c r="U59">
        <v>1340.001763</v>
      </c>
      <c r="V59">
        <v>1342.996224</v>
      </c>
      <c r="W59">
        <v>1346.197298</v>
      </c>
      <c r="X59">
        <v>1349.5357770000001</v>
      </c>
      <c r="Y59">
        <v>1352.942642</v>
      </c>
      <c r="Z59">
        <v>1356.34959</v>
      </c>
      <c r="AA59">
        <v>1359.6881410000001</v>
      </c>
      <c r="AB59">
        <v>1362.932691</v>
      </c>
      <c r="AC59">
        <v>1366.1040849999999</v>
      </c>
      <c r="AD59">
        <v>1369.2175159999999</v>
      </c>
      <c r="AE59">
        <v>1372.2939779999999</v>
      </c>
      <c r="AF59">
        <v>1375.3595130000001</v>
      </c>
      <c r="AG59">
        <v>1378.442671</v>
      </c>
      <c r="AH59">
        <v>1381.5730060000001</v>
      </c>
      <c r="AI59">
        <v>1384.780657</v>
      </c>
      <c r="AJ59">
        <v>1388.096256</v>
      </c>
      <c r="AK59">
        <v>1391.551017</v>
      </c>
    </row>
    <row r="60" spans="1:37">
      <c r="A60" t="s">
        <v>244</v>
      </c>
      <c r="B60">
        <v>1201.7382500000001</v>
      </c>
      <c r="C60">
        <v>1242.4385139999999</v>
      </c>
      <c r="D60">
        <v>1286.7021030000001</v>
      </c>
      <c r="E60">
        <v>1345.8000850000001</v>
      </c>
      <c r="F60">
        <v>1422.3760460000001</v>
      </c>
      <c r="G60">
        <v>1507.3873980000001</v>
      </c>
      <c r="H60">
        <v>1553.6902849999999</v>
      </c>
      <c r="I60">
        <v>1551.3718120000001</v>
      </c>
      <c r="J60">
        <v>1512.6433569999999</v>
      </c>
      <c r="K60">
        <v>1467.9326599999999</v>
      </c>
      <c r="L60">
        <v>1433.929668</v>
      </c>
      <c r="M60">
        <v>1429.543823</v>
      </c>
      <c r="N60">
        <v>1461.7469000000001</v>
      </c>
      <c r="O60">
        <v>1531.351983</v>
      </c>
      <c r="P60">
        <v>1635.1795649999999</v>
      </c>
      <c r="Q60">
        <v>1765.5160189999999</v>
      </c>
      <c r="R60">
        <v>1788.729734</v>
      </c>
      <c r="S60">
        <v>1819.2527990000001</v>
      </c>
      <c r="T60">
        <v>1863.454988</v>
      </c>
      <c r="U60">
        <v>1920.584456</v>
      </c>
      <c r="V60">
        <v>1988.427128</v>
      </c>
      <c r="W60">
        <v>2064.354413</v>
      </c>
      <c r="X60">
        <v>2145.50405</v>
      </c>
      <c r="Y60">
        <v>2228.7785490000001</v>
      </c>
      <c r="Z60">
        <v>2310.7957419999998</v>
      </c>
      <c r="AA60">
        <v>2387.856119</v>
      </c>
      <c r="AB60">
        <v>2457.8794320000002</v>
      </c>
      <c r="AC60">
        <v>2520.6758049999999</v>
      </c>
      <c r="AD60">
        <v>2575.7742090000002</v>
      </c>
      <c r="AE60">
        <v>2622.9287450000002</v>
      </c>
      <c r="AF60">
        <v>2662.1911460000001</v>
      </c>
      <c r="AG60">
        <v>2693.85527</v>
      </c>
      <c r="AH60">
        <v>2718.4168100000002</v>
      </c>
      <c r="AI60">
        <v>2736.5662130000001</v>
      </c>
      <c r="AJ60">
        <v>2749.1446719999999</v>
      </c>
      <c r="AK60">
        <v>2757.104178</v>
      </c>
    </row>
    <row r="61" spans="1:37">
      <c r="A61" t="s">
        <v>245</v>
      </c>
      <c r="B61">
        <v>1609.7706459999999</v>
      </c>
      <c r="C61">
        <v>1605.433646</v>
      </c>
      <c r="D61">
        <v>1614.974692</v>
      </c>
      <c r="E61">
        <v>1648.0399600000001</v>
      </c>
      <c r="F61">
        <v>1705.707081</v>
      </c>
      <c r="G61">
        <v>1776.0840889999999</v>
      </c>
      <c r="H61">
        <v>1805.2196140000001</v>
      </c>
      <c r="I61">
        <v>1767.245864</v>
      </c>
      <c r="J61">
        <v>1612.424031</v>
      </c>
      <c r="K61">
        <v>1459.1064160000001</v>
      </c>
      <c r="L61">
        <v>1342.6526200000001</v>
      </c>
      <c r="M61">
        <v>1267.1308240000001</v>
      </c>
      <c r="N61">
        <v>1227.911742</v>
      </c>
      <c r="O61">
        <v>1218.2063069999999</v>
      </c>
      <c r="P61">
        <v>1230.453575</v>
      </c>
      <c r="Q61">
        <v>1255.9628009999999</v>
      </c>
      <c r="R61">
        <v>1292.5048670000001</v>
      </c>
      <c r="S61">
        <v>1338.231603</v>
      </c>
      <c r="T61">
        <v>1394.880416</v>
      </c>
      <c r="U61">
        <v>1461.1735160000001</v>
      </c>
      <c r="V61">
        <v>1535.7341879999999</v>
      </c>
      <c r="W61">
        <v>1617.1942529999999</v>
      </c>
      <c r="X61">
        <v>1704.0198829999999</v>
      </c>
      <c r="Y61">
        <v>1794.3806529999999</v>
      </c>
      <c r="Z61">
        <v>1886.0586450000001</v>
      </c>
      <c r="AA61">
        <v>1976.394785</v>
      </c>
      <c r="AB61">
        <v>2063.7071179999998</v>
      </c>
      <c r="AC61">
        <v>2147.6500900000001</v>
      </c>
      <c r="AD61">
        <v>2227.6865079999998</v>
      </c>
      <c r="AE61">
        <v>2303.3951080000002</v>
      </c>
      <c r="AF61">
        <v>2374.548781</v>
      </c>
      <c r="AG61">
        <v>2441.0959309999998</v>
      </c>
      <c r="AH61">
        <v>2503.150255</v>
      </c>
      <c r="AI61">
        <v>2561.0054279999999</v>
      </c>
      <c r="AJ61">
        <v>2615.114231</v>
      </c>
      <c r="AK61">
        <v>2666.0677759999999</v>
      </c>
    </row>
    <row r="62" spans="1:37">
      <c r="A62" t="s">
        <v>246</v>
      </c>
      <c r="B62">
        <v>9113.3232939999998</v>
      </c>
      <c r="C62">
        <v>9401.2680459999992</v>
      </c>
      <c r="D62">
        <v>9633.9569879999999</v>
      </c>
      <c r="E62">
        <v>9888.1628999999994</v>
      </c>
      <c r="F62">
        <v>10212.745150000001</v>
      </c>
      <c r="G62">
        <v>10574.156150000001</v>
      </c>
      <c r="H62">
        <v>11077.475710000001</v>
      </c>
      <c r="I62">
        <v>11870.582780000001</v>
      </c>
      <c r="J62">
        <v>12658.034669999999</v>
      </c>
      <c r="K62">
        <v>12950.814130000001</v>
      </c>
      <c r="L62">
        <v>13129.251109999999</v>
      </c>
      <c r="M62">
        <v>13344.64545</v>
      </c>
      <c r="N62">
        <v>13669.938270000001</v>
      </c>
      <c r="O62">
        <v>14147.9359</v>
      </c>
      <c r="P62">
        <v>14798.69649</v>
      </c>
      <c r="Q62">
        <v>15619.28269</v>
      </c>
      <c r="R62">
        <v>16036.134169999999</v>
      </c>
      <c r="S62">
        <v>16509.648519999999</v>
      </c>
      <c r="T62">
        <v>17120.165590000001</v>
      </c>
      <c r="U62">
        <v>17858.92554</v>
      </c>
      <c r="V62">
        <v>18700.181479999999</v>
      </c>
      <c r="W62">
        <v>19617.666939999999</v>
      </c>
      <c r="X62">
        <v>20587.227780000001</v>
      </c>
      <c r="Y62">
        <v>21586.483029999999</v>
      </c>
      <c r="Z62">
        <v>22593.835200000001</v>
      </c>
      <c r="AA62">
        <v>23587.47063</v>
      </c>
      <c r="AB62">
        <v>24556.721710000002</v>
      </c>
      <c r="AC62">
        <v>25503.210370000001</v>
      </c>
      <c r="AD62">
        <v>26426.532200000001</v>
      </c>
      <c r="AE62">
        <v>27326.428110000001</v>
      </c>
      <c r="AF62">
        <v>28203.497340000002</v>
      </c>
      <c r="AG62">
        <v>29058.949909999999</v>
      </c>
      <c r="AH62">
        <v>29894.434550000002</v>
      </c>
      <c r="AI62">
        <v>30712.097819999999</v>
      </c>
      <c r="AJ62">
        <v>31514.475470000001</v>
      </c>
      <c r="AK62">
        <v>32304.425609999998</v>
      </c>
    </row>
    <row r="63" spans="1:37">
      <c r="A63" t="s">
        <v>247</v>
      </c>
      <c r="B63">
        <v>933.32132420000005</v>
      </c>
      <c r="C63">
        <v>967.5283776</v>
      </c>
      <c r="D63">
        <v>988.48772689999998</v>
      </c>
      <c r="E63">
        <v>1010.486302</v>
      </c>
      <c r="F63">
        <v>1038.8912519999999</v>
      </c>
      <c r="G63">
        <v>1068.977005</v>
      </c>
      <c r="H63">
        <v>1115.3044970000001</v>
      </c>
      <c r="I63">
        <v>1200.8668479999999</v>
      </c>
      <c r="J63">
        <v>1297.280843</v>
      </c>
      <c r="K63">
        <v>1340.2713699999999</v>
      </c>
      <c r="L63">
        <v>1378.5878600000001</v>
      </c>
      <c r="M63">
        <v>1419.33656</v>
      </c>
      <c r="N63">
        <v>1467.981025</v>
      </c>
      <c r="O63">
        <v>1529.3634569999999</v>
      </c>
      <c r="P63">
        <v>1607.1375989999999</v>
      </c>
      <c r="Q63">
        <v>1703.393728</v>
      </c>
      <c r="R63">
        <v>1726.2435049999999</v>
      </c>
      <c r="S63">
        <v>1770.087086</v>
      </c>
      <c r="T63">
        <v>1833.810847</v>
      </c>
      <c r="U63">
        <v>1913.2051449999999</v>
      </c>
      <c r="V63">
        <v>2004.57134</v>
      </c>
      <c r="W63">
        <v>2104.8488849999999</v>
      </c>
      <c r="X63">
        <v>2211.4122539999998</v>
      </c>
      <c r="Y63">
        <v>2321.891959</v>
      </c>
      <c r="Z63">
        <v>2434.0214369999999</v>
      </c>
      <c r="AA63">
        <v>2545.5132309999999</v>
      </c>
      <c r="AB63">
        <v>2655.7079290000001</v>
      </c>
      <c r="AC63">
        <v>2765.40506</v>
      </c>
      <c r="AD63">
        <v>2874.7330280000001</v>
      </c>
      <c r="AE63">
        <v>2983.8029000000001</v>
      </c>
      <c r="AF63">
        <v>3092.7941310000001</v>
      </c>
      <c r="AG63">
        <v>3201.9282189999999</v>
      </c>
      <c r="AH63">
        <v>3311.462771</v>
      </c>
      <c r="AI63">
        <v>3421.704514</v>
      </c>
      <c r="AJ63">
        <v>3532.9965609999999</v>
      </c>
      <c r="AK63">
        <v>3645.7153840000001</v>
      </c>
    </row>
    <row r="64" spans="1:37">
      <c r="A64" t="s">
        <v>251</v>
      </c>
      <c r="B64">
        <v>396.4</v>
      </c>
      <c r="C64">
        <v>407.02920949999998</v>
      </c>
      <c r="D64">
        <v>421.61483700000002</v>
      </c>
      <c r="E64">
        <v>442.14208769999999</v>
      </c>
      <c r="F64">
        <v>469.25561299999998</v>
      </c>
      <c r="G64">
        <v>501.40322029999999</v>
      </c>
      <c r="H64">
        <v>542.74774190000005</v>
      </c>
      <c r="I64">
        <v>601.34182780000003</v>
      </c>
      <c r="J64">
        <v>652.00224809999997</v>
      </c>
      <c r="K64">
        <v>673.91769799999997</v>
      </c>
      <c r="L64">
        <v>703.14102479999997</v>
      </c>
      <c r="M64">
        <v>738.74616660000004</v>
      </c>
      <c r="N64">
        <v>780.00459139999998</v>
      </c>
      <c r="O64">
        <v>825.98943139999994</v>
      </c>
      <c r="P64">
        <v>875.51665319999995</v>
      </c>
      <c r="Q64">
        <v>927.22192610000002</v>
      </c>
      <c r="R64">
        <v>967.34957250000002</v>
      </c>
      <c r="S64">
        <v>1003.346803</v>
      </c>
      <c r="T64">
        <v>1038.6072180000001</v>
      </c>
      <c r="U64">
        <v>1074.524214</v>
      </c>
      <c r="V64">
        <v>1111.589027</v>
      </c>
      <c r="W64">
        <v>1149.9116140000001</v>
      </c>
      <c r="X64">
        <v>1189.4475689999999</v>
      </c>
      <c r="Y64">
        <v>1230.091179</v>
      </c>
      <c r="Z64">
        <v>1271.705303</v>
      </c>
      <c r="AA64">
        <v>1314.1279059999999</v>
      </c>
      <c r="AB64">
        <v>1357.2828750000001</v>
      </c>
      <c r="AC64">
        <v>1401.2439099999999</v>
      </c>
      <c r="AD64">
        <v>1446.122169</v>
      </c>
      <c r="AE64">
        <v>1492.023641</v>
      </c>
      <c r="AF64">
        <v>1539.042332</v>
      </c>
      <c r="AG64">
        <v>1587.262741</v>
      </c>
      <c r="AH64">
        <v>1636.76747</v>
      </c>
      <c r="AI64">
        <v>1687.6427960000001</v>
      </c>
      <c r="AJ64">
        <v>1739.9779160000001</v>
      </c>
      <c r="AK64">
        <v>1793.866761</v>
      </c>
    </row>
    <row r="65" spans="1:37">
      <c r="A65" t="s">
        <v>252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253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254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255</v>
      </c>
      <c r="B68">
        <v>43</v>
      </c>
      <c r="C68">
        <v>43.23562493</v>
      </c>
      <c r="D68">
        <v>43.338918450000001</v>
      </c>
      <c r="E68">
        <v>44.423421099999999</v>
      </c>
      <c r="F68">
        <v>46.161691740000002</v>
      </c>
      <c r="G68">
        <v>47.659179739999999</v>
      </c>
      <c r="H68">
        <v>49.28123385</v>
      </c>
      <c r="I68">
        <v>51.481888519999998</v>
      </c>
      <c r="J68">
        <v>53.347161659999998</v>
      </c>
      <c r="K68">
        <v>53.893103439999997</v>
      </c>
      <c r="L68">
        <v>54.720029799999999</v>
      </c>
      <c r="M68">
        <v>55.885148770000001</v>
      </c>
      <c r="N68">
        <v>57.471390560000003</v>
      </c>
      <c r="O68">
        <v>59.552157119999997</v>
      </c>
      <c r="P68">
        <v>62.179062459999997</v>
      </c>
      <c r="Q68">
        <v>65.361611940000003</v>
      </c>
      <c r="R68">
        <v>68.372404459999998</v>
      </c>
      <c r="S68">
        <v>71.871334500000003</v>
      </c>
      <c r="T68">
        <v>75.908707550000003</v>
      </c>
      <c r="U68">
        <v>80.431395080000001</v>
      </c>
      <c r="V68">
        <v>85.360247819999998</v>
      </c>
      <c r="W68">
        <v>90.612380540000004</v>
      </c>
      <c r="X68">
        <v>96.106803220000003</v>
      </c>
      <c r="Y68">
        <v>101.76159440000001</v>
      </c>
      <c r="Z68">
        <v>107.48979989999999</v>
      </c>
      <c r="AA68">
        <v>113.1955509</v>
      </c>
      <c r="AB68">
        <v>118.957514</v>
      </c>
      <c r="AC68">
        <v>124.93174879999999</v>
      </c>
      <c r="AD68">
        <v>131.1093956</v>
      </c>
      <c r="AE68">
        <v>137.49259129999999</v>
      </c>
      <c r="AF68">
        <v>144.09578479999999</v>
      </c>
      <c r="AG68">
        <v>150.94268769999999</v>
      </c>
      <c r="AH68">
        <v>158.0620749</v>
      </c>
      <c r="AI68">
        <v>165.48543240000001</v>
      </c>
      <c r="AJ68">
        <v>173.24831599999999</v>
      </c>
      <c r="AK68">
        <v>181.3904253</v>
      </c>
    </row>
    <row r="69" spans="1:37">
      <c r="A69" t="s">
        <v>501</v>
      </c>
      <c r="B69">
        <v>898</v>
      </c>
      <c r="C69">
        <v>898.47068569999999</v>
      </c>
      <c r="D69">
        <v>897.66748719999998</v>
      </c>
      <c r="E69">
        <v>897.0340731</v>
      </c>
      <c r="F69">
        <v>896.68650279999997</v>
      </c>
      <c r="G69">
        <v>896.53096310000001</v>
      </c>
      <c r="H69">
        <v>895.60498719999998</v>
      </c>
      <c r="I69">
        <v>893.76940019999995</v>
      </c>
      <c r="J69">
        <v>891.30056130000003</v>
      </c>
      <c r="K69">
        <v>888.59093700000005</v>
      </c>
      <c r="L69">
        <v>886.01191270000004</v>
      </c>
      <c r="M69">
        <v>884.05466909999996</v>
      </c>
      <c r="N69">
        <v>882.94748730000003</v>
      </c>
      <c r="O69">
        <v>882.67383270000005</v>
      </c>
      <c r="P69">
        <v>883.04274680000003</v>
      </c>
      <c r="Q69">
        <v>883.75092540000003</v>
      </c>
      <c r="R69">
        <v>884.71659399999999</v>
      </c>
      <c r="S69">
        <v>885.92004550000001</v>
      </c>
      <c r="T69">
        <v>887.34872629999995</v>
      </c>
      <c r="U69">
        <v>888.98013930000002</v>
      </c>
      <c r="V69">
        <v>890.78010319999999</v>
      </c>
      <c r="W69">
        <v>892.70802219999996</v>
      </c>
      <c r="X69">
        <v>894.72141420000003</v>
      </c>
      <c r="Y69">
        <v>896.77802120000001</v>
      </c>
      <c r="Z69">
        <v>898.8361099</v>
      </c>
      <c r="AA69">
        <v>900.85391170000003</v>
      </c>
      <c r="AB69">
        <v>902.81568649999997</v>
      </c>
      <c r="AC69">
        <v>904.73387960000002</v>
      </c>
      <c r="AD69">
        <v>906.61754640000004</v>
      </c>
      <c r="AE69">
        <v>908.47928830000001</v>
      </c>
      <c r="AF69">
        <v>910.33478560000003</v>
      </c>
      <c r="AG69">
        <v>912.20125919999998</v>
      </c>
      <c r="AH69">
        <v>914.09655120000002</v>
      </c>
      <c r="AI69">
        <v>916.03887039999995</v>
      </c>
      <c r="AJ69">
        <v>918.04673500000001</v>
      </c>
      <c r="AK69">
        <v>920.1390222</v>
      </c>
    </row>
    <row r="70" spans="1:37">
      <c r="A70" t="s">
        <v>502</v>
      </c>
      <c r="B70">
        <v>1935.063719</v>
      </c>
      <c r="C70">
        <v>1955.652916</v>
      </c>
      <c r="D70">
        <v>1968.617244</v>
      </c>
      <c r="E70">
        <v>2007.1496669999999</v>
      </c>
      <c r="F70">
        <v>2089.94913</v>
      </c>
      <c r="G70">
        <v>2211.3195270000001</v>
      </c>
      <c r="H70">
        <v>2201.8955099999998</v>
      </c>
      <c r="I70">
        <v>2078.1508199999998</v>
      </c>
      <c r="J70">
        <v>1892.335926</v>
      </c>
      <c r="K70">
        <v>1723.014324</v>
      </c>
      <c r="L70">
        <v>1629.920887</v>
      </c>
      <c r="M70">
        <v>1655.170175</v>
      </c>
      <c r="N70">
        <v>1816.1050769999999</v>
      </c>
      <c r="O70">
        <v>2126.8328200000001</v>
      </c>
      <c r="P70">
        <v>2591.9982970000001</v>
      </c>
      <c r="Q70">
        <v>3186.5504970000002</v>
      </c>
      <c r="R70">
        <v>3424.0756849999998</v>
      </c>
      <c r="S70">
        <v>3542.009493</v>
      </c>
      <c r="T70">
        <v>3635.2286640000002</v>
      </c>
      <c r="U70">
        <v>3744.7024329999999</v>
      </c>
      <c r="V70">
        <v>3883.6886009999998</v>
      </c>
      <c r="W70">
        <v>4052.306916</v>
      </c>
      <c r="X70">
        <v>4244.0123229999999</v>
      </c>
      <c r="Y70">
        <v>4448.3332389999996</v>
      </c>
      <c r="Z70">
        <v>4651.8860450000002</v>
      </c>
      <c r="AA70">
        <v>4838.8177589999996</v>
      </c>
      <c r="AB70">
        <v>4998.7687759999999</v>
      </c>
      <c r="AC70">
        <v>5130.8766089999999</v>
      </c>
      <c r="AD70">
        <v>5235.5358969999997</v>
      </c>
      <c r="AE70">
        <v>5313.8301769999998</v>
      </c>
      <c r="AF70">
        <v>5367.4293390000003</v>
      </c>
      <c r="AG70">
        <v>5398.4202139999998</v>
      </c>
      <c r="AH70">
        <v>5409.3620060000003</v>
      </c>
      <c r="AI70">
        <v>5403.4859930000002</v>
      </c>
      <c r="AJ70">
        <v>5384.5623530000003</v>
      </c>
      <c r="AK70">
        <v>5356.8266560000002</v>
      </c>
    </row>
    <row r="71" spans="1:37">
      <c r="A71" t="s">
        <v>503</v>
      </c>
      <c r="B71">
        <v>2158.9362809999998</v>
      </c>
      <c r="C71">
        <v>2167.8122600000002</v>
      </c>
      <c r="D71">
        <v>2190.5086820000001</v>
      </c>
      <c r="E71">
        <v>2238.9487079999999</v>
      </c>
      <c r="F71">
        <v>2316.274731</v>
      </c>
      <c r="G71">
        <v>2408.5623799999998</v>
      </c>
      <c r="H71">
        <v>2415.4344409999999</v>
      </c>
      <c r="I71">
        <v>2310.703978</v>
      </c>
      <c r="J71">
        <v>2024.6068660000001</v>
      </c>
      <c r="K71">
        <v>1788.946854</v>
      </c>
      <c r="L71">
        <v>1628.9814839999999</v>
      </c>
      <c r="M71">
        <v>1530.74515</v>
      </c>
      <c r="N71">
        <v>1481.5399689999999</v>
      </c>
      <c r="O71">
        <v>1469.9832489999999</v>
      </c>
      <c r="P71">
        <v>1484.8946189999999</v>
      </c>
      <c r="Q71">
        <v>1513.820332</v>
      </c>
      <c r="R71">
        <v>1562.222413</v>
      </c>
      <c r="S71">
        <v>1625.517163</v>
      </c>
      <c r="T71">
        <v>1703.0410830000001</v>
      </c>
      <c r="U71">
        <v>1792.438977</v>
      </c>
      <c r="V71">
        <v>1892.0017989999999</v>
      </c>
      <c r="W71">
        <v>2000.261252</v>
      </c>
      <c r="X71">
        <v>2115.5539060000001</v>
      </c>
      <c r="Y71">
        <v>2235.792117</v>
      </c>
      <c r="Z71">
        <v>2358.3448069999999</v>
      </c>
      <c r="AA71">
        <v>2479.9892799999998</v>
      </c>
      <c r="AB71">
        <v>2598.7615639999999</v>
      </c>
      <c r="AC71">
        <v>2714.5370280000002</v>
      </c>
      <c r="AD71">
        <v>2827.0998939999999</v>
      </c>
      <c r="AE71">
        <v>2936.4822119999999</v>
      </c>
      <c r="AF71">
        <v>3043.049004</v>
      </c>
      <c r="AG71">
        <v>3147.4854719999998</v>
      </c>
      <c r="AH71">
        <v>3250.8141999999998</v>
      </c>
      <c r="AI71">
        <v>3354.4523199999999</v>
      </c>
      <c r="AJ71">
        <v>3460.2224099999999</v>
      </c>
      <c r="AK71">
        <v>3570.3756950000002</v>
      </c>
    </row>
    <row r="72" spans="1:37">
      <c r="A72" t="s">
        <v>504</v>
      </c>
      <c r="B72">
        <v>2540</v>
      </c>
      <c r="C72">
        <v>2620.1599930000002</v>
      </c>
      <c r="D72">
        <v>2685.9401910000001</v>
      </c>
      <c r="E72">
        <v>2753.4963250000001</v>
      </c>
      <c r="F72">
        <v>2837.579076</v>
      </c>
      <c r="G72">
        <v>2930.8924940000002</v>
      </c>
      <c r="H72">
        <v>3056.7467539999998</v>
      </c>
      <c r="I72">
        <v>3270.9748989999998</v>
      </c>
      <c r="J72">
        <v>3488.9375690000002</v>
      </c>
      <c r="K72">
        <v>3553.380913</v>
      </c>
      <c r="L72">
        <v>3571.3970020000002</v>
      </c>
      <c r="M72">
        <v>3597.466289</v>
      </c>
      <c r="N72">
        <v>3656.9532159999999</v>
      </c>
      <c r="O72">
        <v>3763.763696</v>
      </c>
      <c r="P72">
        <v>3924.2821159999999</v>
      </c>
      <c r="Q72">
        <v>4137.5297479999999</v>
      </c>
      <c r="R72">
        <v>4253.1475019999998</v>
      </c>
      <c r="S72">
        <v>4377.4344039999996</v>
      </c>
      <c r="T72">
        <v>4541.608303</v>
      </c>
      <c r="U72">
        <v>4745.4151769999999</v>
      </c>
      <c r="V72">
        <v>4981.3486370000001</v>
      </c>
      <c r="W72">
        <v>5241.2222439999996</v>
      </c>
      <c r="X72">
        <v>5517.4062990000002</v>
      </c>
      <c r="Y72">
        <v>5802.8143319999999</v>
      </c>
      <c r="Z72">
        <v>6090.6164559999997</v>
      </c>
      <c r="AA72">
        <v>6373.9320200000002</v>
      </c>
      <c r="AB72">
        <v>6648.9032710000001</v>
      </c>
      <c r="AC72">
        <v>6915.3134760000003</v>
      </c>
      <c r="AD72">
        <v>7172.7652500000004</v>
      </c>
      <c r="AE72">
        <v>7420.9857259999999</v>
      </c>
      <c r="AF72">
        <v>7660.0358839999999</v>
      </c>
      <c r="AG72">
        <v>7890.2279669999998</v>
      </c>
      <c r="AH72">
        <v>8112.046934</v>
      </c>
      <c r="AI72">
        <v>8326.1490880000001</v>
      </c>
      <c r="AJ72">
        <v>8533.3252439999997</v>
      </c>
      <c r="AK72">
        <v>8734.4736420000008</v>
      </c>
    </row>
    <row r="73" spans="1:37">
      <c r="A73" t="s">
        <v>114</v>
      </c>
      <c r="B73">
        <v>1347</v>
      </c>
      <c r="C73">
        <v>1349.378438</v>
      </c>
      <c r="D73">
        <v>1349.3336609999999</v>
      </c>
      <c r="E73">
        <v>1349.312936</v>
      </c>
      <c r="F73">
        <v>1349.5590990000001</v>
      </c>
      <c r="G73">
        <v>1349.9582800000001</v>
      </c>
      <c r="H73">
        <v>1348.954434</v>
      </c>
      <c r="I73">
        <v>1346.3440499999999</v>
      </c>
      <c r="J73">
        <v>1342.604333</v>
      </c>
      <c r="K73">
        <v>1338.3999590000001</v>
      </c>
      <c r="L73">
        <v>1334.357444</v>
      </c>
      <c r="M73">
        <v>1331.2983770000001</v>
      </c>
      <c r="N73">
        <v>1329.6082019999999</v>
      </c>
      <c r="O73">
        <v>1329.2665030000001</v>
      </c>
      <c r="P73">
        <v>1329.963546</v>
      </c>
      <c r="Q73">
        <v>1331.2030400000001</v>
      </c>
      <c r="R73">
        <v>1332.8535119999999</v>
      </c>
      <c r="S73">
        <v>1334.885248</v>
      </c>
      <c r="T73">
        <v>1337.2797760000001</v>
      </c>
      <c r="U73">
        <v>1340.001763</v>
      </c>
      <c r="V73">
        <v>1342.996224</v>
      </c>
      <c r="W73">
        <v>1346.197298</v>
      </c>
      <c r="X73">
        <v>1349.5357770000001</v>
      </c>
      <c r="Y73">
        <v>1352.942642</v>
      </c>
      <c r="Z73">
        <v>1356.34959</v>
      </c>
      <c r="AA73">
        <v>1359.6881410000001</v>
      </c>
      <c r="AB73">
        <v>1362.932691</v>
      </c>
      <c r="AC73">
        <v>1366.1040849999999</v>
      </c>
      <c r="AD73">
        <v>1369.2175159999999</v>
      </c>
      <c r="AE73">
        <v>1372.2939779999999</v>
      </c>
      <c r="AF73">
        <v>1375.3595130000001</v>
      </c>
      <c r="AG73">
        <v>1378.442671</v>
      </c>
      <c r="AH73">
        <v>1381.5730060000001</v>
      </c>
      <c r="AI73">
        <v>1384.780657</v>
      </c>
      <c r="AJ73">
        <v>1388.096256</v>
      </c>
      <c r="AK73">
        <v>1391.551017</v>
      </c>
    </row>
    <row r="74" spans="1:37">
      <c r="A74" t="s">
        <v>115</v>
      </c>
      <c r="B74">
        <v>528.4202659</v>
      </c>
      <c r="C74">
        <v>546.89927060000002</v>
      </c>
      <c r="D74">
        <v>567.18085640000004</v>
      </c>
      <c r="E74">
        <v>593.72151359999998</v>
      </c>
      <c r="F74">
        <v>628.0471794</v>
      </c>
      <c r="G74">
        <v>666.66867449999995</v>
      </c>
      <c r="H74">
        <v>689.56599840000001</v>
      </c>
      <c r="I74">
        <v>691.73832159999995</v>
      </c>
      <c r="J74">
        <v>676.96991579999997</v>
      </c>
      <c r="K74">
        <v>660.69955130000005</v>
      </c>
      <c r="L74">
        <v>649.29266470000005</v>
      </c>
      <c r="M74">
        <v>650.34620089999999</v>
      </c>
      <c r="N74">
        <v>666.62596169999995</v>
      </c>
      <c r="O74">
        <v>698.37579519999997</v>
      </c>
      <c r="P74">
        <v>744.16980469999999</v>
      </c>
      <c r="Q74">
        <v>800.73053100000004</v>
      </c>
      <c r="R74">
        <v>808.87312550000001</v>
      </c>
      <c r="S74">
        <v>821.77657899999997</v>
      </c>
      <c r="T74">
        <v>840.9103179</v>
      </c>
      <c r="U74">
        <v>865.30889530000002</v>
      </c>
      <c r="V74">
        <v>893.85481230000005</v>
      </c>
      <c r="W74">
        <v>925.45130989999996</v>
      </c>
      <c r="X74">
        <v>958.95808009999996</v>
      </c>
      <c r="Y74">
        <v>993.13691240000003</v>
      </c>
      <c r="Z74">
        <v>1026.6168259999999</v>
      </c>
      <c r="AA74">
        <v>1057.8811619999999</v>
      </c>
      <c r="AB74">
        <v>1086.0530240000001</v>
      </c>
      <c r="AC74">
        <v>1111.0522450000001</v>
      </c>
      <c r="AD74">
        <v>1132.728756</v>
      </c>
      <c r="AE74">
        <v>1151.004259</v>
      </c>
      <c r="AF74">
        <v>1165.9080819999999</v>
      </c>
      <c r="AG74">
        <v>1177.559849</v>
      </c>
      <c r="AH74">
        <v>1186.157733</v>
      </c>
      <c r="AI74">
        <v>1191.980094</v>
      </c>
      <c r="AJ74">
        <v>1195.3673920000001</v>
      </c>
      <c r="AK74">
        <v>1196.705872</v>
      </c>
    </row>
    <row r="75" spans="1:37">
      <c r="A75" t="s">
        <v>116</v>
      </c>
      <c r="B75">
        <v>383.52089660000001</v>
      </c>
      <c r="C75">
        <v>397.4628404</v>
      </c>
      <c r="D75">
        <v>413.5415524</v>
      </c>
      <c r="E75">
        <v>435.24441789999997</v>
      </c>
      <c r="F75">
        <v>463.20563060000001</v>
      </c>
      <c r="G75">
        <v>494.39029440000002</v>
      </c>
      <c r="H75">
        <v>514.02570839999998</v>
      </c>
      <c r="I75">
        <v>518.47338830000001</v>
      </c>
      <c r="J75">
        <v>511.3694003</v>
      </c>
      <c r="K75">
        <v>500.51991340000001</v>
      </c>
      <c r="L75">
        <v>492.95053360000003</v>
      </c>
      <c r="M75">
        <v>495.6583076</v>
      </c>
      <c r="N75">
        <v>511.97179890000001</v>
      </c>
      <c r="O75">
        <v>542.99421600000005</v>
      </c>
      <c r="P75">
        <v>588.27227200000004</v>
      </c>
      <c r="Q75">
        <v>645.46442479999996</v>
      </c>
      <c r="R75">
        <v>659.34691369999996</v>
      </c>
      <c r="S75">
        <v>672.66360870000005</v>
      </c>
      <c r="T75">
        <v>690.31121240000004</v>
      </c>
      <c r="U75">
        <v>713.17387499999995</v>
      </c>
      <c r="V75">
        <v>740.75160900000003</v>
      </c>
      <c r="W75">
        <v>772.04331999999999</v>
      </c>
      <c r="X75">
        <v>805.85211059999995</v>
      </c>
      <c r="Y75">
        <v>840.87550380000005</v>
      </c>
      <c r="Z75">
        <v>875.71062700000004</v>
      </c>
      <c r="AA75">
        <v>908.84050230000003</v>
      </c>
      <c r="AB75">
        <v>939.38233279999997</v>
      </c>
      <c r="AC75">
        <v>967.21189360000005</v>
      </c>
      <c r="AD75">
        <v>992.11992989999999</v>
      </c>
      <c r="AE75">
        <v>1013.9966910000001</v>
      </c>
      <c r="AF75">
        <v>1032.8515809999999</v>
      </c>
      <c r="AG75">
        <v>1048.79143</v>
      </c>
      <c r="AH75">
        <v>1062.005674</v>
      </c>
      <c r="AI75">
        <v>1072.762786</v>
      </c>
      <c r="AJ75">
        <v>1081.3932850000001</v>
      </c>
      <c r="AK75">
        <v>1088.274453</v>
      </c>
    </row>
    <row r="76" spans="1:37">
      <c r="A76" t="s">
        <v>117</v>
      </c>
      <c r="B76">
        <v>255.19935469999999</v>
      </c>
      <c r="C76">
        <v>262.36512140000002</v>
      </c>
      <c r="D76">
        <v>269.08645250000001</v>
      </c>
      <c r="E76">
        <v>278.52039619999999</v>
      </c>
      <c r="F76">
        <v>291.0447059</v>
      </c>
      <c r="G76">
        <v>304.24757790000001</v>
      </c>
      <c r="H76">
        <v>307.04898900000001</v>
      </c>
      <c r="I76">
        <v>297.59335809999999</v>
      </c>
      <c r="J76">
        <v>280.86596229999998</v>
      </c>
      <c r="K76">
        <v>264.65004279999999</v>
      </c>
      <c r="L76">
        <v>250.85541269999999</v>
      </c>
      <c r="M76">
        <v>243.08168850000001</v>
      </c>
      <c r="N76">
        <v>242.0324024</v>
      </c>
      <c r="O76">
        <v>247.19257690000001</v>
      </c>
      <c r="P76">
        <v>257.38574</v>
      </c>
      <c r="Q76">
        <v>270.75580309999998</v>
      </c>
      <c r="R76">
        <v>270.0944791</v>
      </c>
      <c r="S76">
        <v>272.42711659999998</v>
      </c>
      <c r="T76">
        <v>277.50976359999999</v>
      </c>
      <c r="U76">
        <v>284.65137069999997</v>
      </c>
      <c r="V76">
        <v>293.28483419999998</v>
      </c>
      <c r="W76">
        <v>302.92471389999997</v>
      </c>
      <c r="X76">
        <v>313.10314779999999</v>
      </c>
      <c r="Y76">
        <v>323.33378040000002</v>
      </c>
      <c r="Z76">
        <v>333.09446389999999</v>
      </c>
      <c r="AA76">
        <v>341.82338170000003</v>
      </c>
      <c r="AB76">
        <v>349.27578260000001</v>
      </c>
      <c r="AC76">
        <v>355.4964564</v>
      </c>
      <c r="AD76">
        <v>360.40561810000003</v>
      </c>
      <c r="AE76">
        <v>363.96911519999998</v>
      </c>
      <c r="AF76">
        <v>366.2128889</v>
      </c>
      <c r="AG76">
        <v>367.20818750000001</v>
      </c>
      <c r="AH76">
        <v>367.05908440000002</v>
      </c>
      <c r="AI76">
        <v>365.8971947</v>
      </c>
      <c r="AJ76">
        <v>363.873649</v>
      </c>
      <c r="AK76">
        <v>361.15163690000003</v>
      </c>
    </row>
    <row r="77" spans="1:37">
      <c r="A77" t="s">
        <v>118</v>
      </c>
      <c r="B77">
        <v>16.827941209999999</v>
      </c>
      <c r="C77">
        <v>17.171510569999999</v>
      </c>
      <c r="D77">
        <v>17.50613895</v>
      </c>
      <c r="E77">
        <v>17.87030665</v>
      </c>
      <c r="F77">
        <v>18.299023940000001</v>
      </c>
      <c r="G77">
        <v>18.76838893</v>
      </c>
      <c r="H77">
        <v>18.69773211</v>
      </c>
      <c r="I77">
        <v>18.171579380000001</v>
      </c>
      <c r="J77">
        <v>17.356317499999999</v>
      </c>
      <c r="K77">
        <v>16.278770550000001</v>
      </c>
      <c r="L77">
        <v>15.20902895</v>
      </c>
      <c r="M77">
        <v>14.494346800000001</v>
      </c>
      <c r="N77">
        <v>14.211165859999999</v>
      </c>
      <c r="O77">
        <v>14.339568829999999</v>
      </c>
      <c r="P77">
        <v>14.816572259999999</v>
      </c>
      <c r="Q77">
        <v>15.538935439999999</v>
      </c>
      <c r="R77">
        <v>16.096228910000001</v>
      </c>
      <c r="S77">
        <v>16.71446375</v>
      </c>
      <c r="T77">
        <v>17.468616659999999</v>
      </c>
      <c r="U77">
        <v>18.366291310000001</v>
      </c>
      <c r="V77">
        <v>19.396032550000001</v>
      </c>
      <c r="W77">
        <v>20.540421070000001</v>
      </c>
      <c r="X77">
        <v>21.77804884</v>
      </c>
      <c r="Y77">
        <v>23.08301466</v>
      </c>
      <c r="Z77">
        <v>24.423811050000001</v>
      </c>
      <c r="AA77">
        <v>25.762258419999998</v>
      </c>
      <c r="AB77">
        <v>27.067190499999999</v>
      </c>
      <c r="AC77">
        <v>28.32174796</v>
      </c>
      <c r="AD77">
        <v>29.510692420000002</v>
      </c>
      <c r="AE77">
        <v>30.622946389999999</v>
      </c>
      <c r="AF77">
        <v>31.652174309999999</v>
      </c>
      <c r="AG77">
        <v>32.595909290000002</v>
      </c>
      <c r="AH77">
        <v>33.454919289999999</v>
      </c>
      <c r="AI77">
        <v>34.23322022</v>
      </c>
      <c r="AJ77">
        <v>34.937672540000001</v>
      </c>
      <c r="AK77">
        <v>35.577551749999998</v>
      </c>
    </row>
    <row r="78" spans="1:37">
      <c r="A78" t="s">
        <v>119</v>
      </c>
      <c r="B78">
        <v>17.76979171</v>
      </c>
      <c r="C78">
        <v>18.53977102</v>
      </c>
      <c r="D78">
        <v>19.387102479999999</v>
      </c>
      <c r="E78">
        <v>20.443450930000001</v>
      </c>
      <c r="F78">
        <v>21.779505910000001</v>
      </c>
      <c r="G78">
        <v>23.312462539999999</v>
      </c>
      <c r="H78">
        <v>24.35185706</v>
      </c>
      <c r="I78">
        <v>25.395164479999998</v>
      </c>
      <c r="J78">
        <v>26.081761459999999</v>
      </c>
      <c r="K78">
        <v>25.784382019999999</v>
      </c>
      <c r="L78">
        <v>25.622027670000001</v>
      </c>
      <c r="M78">
        <v>25.96327874</v>
      </c>
      <c r="N78">
        <v>26.905571210000002</v>
      </c>
      <c r="O78">
        <v>28.449825870000002</v>
      </c>
      <c r="P78">
        <v>30.535176509999999</v>
      </c>
      <c r="Q78">
        <v>33.026324600000002</v>
      </c>
      <c r="R78">
        <v>34.318986590000002</v>
      </c>
      <c r="S78">
        <v>35.671030590000001</v>
      </c>
      <c r="T78">
        <v>37.255077810000003</v>
      </c>
      <c r="U78">
        <v>39.084023360000003</v>
      </c>
      <c r="V78">
        <v>41.139839969999997</v>
      </c>
      <c r="W78">
        <v>43.394647820000003</v>
      </c>
      <c r="X78">
        <v>45.812663030000003</v>
      </c>
      <c r="Y78">
        <v>48.349337900000002</v>
      </c>
      <c r="Z78">
        <v>50.950014260000003</v>
      </c>
      <c r="AA78">
        <v>53.548814059999998</v>
      </c>
      <c r="AB78">
        <v>56.101102400000002</v>
      </c>
      <c r="AC78">
        <v>58.593461990000002</v>
      </c>
      <c r="AD78">
        <v>61.009212410000004</v>
      </c>
      <c r="AE78">
        <v>63.335733599999998</v>
      </c>
      <c r="AF78">
        <v>65.566418780000006</v>
      </c>
      <c r="AG78">
        <v>67.699894220000004</v>
      </c>
      <c r="AH78">
        <v>69.73939919</v>
      </c>
      <c r="AI78">
        <v>71.692917870000002</v>
      </c>
      <c r="AJ78">
        <v>73.572674000000006</v>
      </c>
      <c r="AK78">
        <v>75.394664509999998</v>
      </c>
    </row>
    <row r="79" spans="1:37">
      <c r="A79" t="s">
        <v>120</v>
      </c>
      <c r="B79">
        <v>1284.6315030000001</v>
      </c>
      <c r="C79">
        <v>1279.383632</v>
      </c>
      <c r="D79">
        <v>1286.463405</v>
      </c>
      <c r="E79">
        <v>1313.1975500000001</v>
      </c>
      <c r="F79">
        <v>1360.240098</v>
      </c>
      <c r="G79">
        <v>1417.917502</v>
      </c>
      <c r="H79">
        <v>1437.678999</v>
      </c>
      <c r="I79">
        <v>1393.651873</v>
      </c>
      <c r="J79">
        <v>1251.8104149999999</v>
      </c>
      <c r="K79">
        <v>1123.030086</v>
      </c>
      <c r="L79">
        <v>1026.2365729999999</v>
      </c>
      <c r="M79">
        <v>963.04609549999998</v>
      </c>
      <c r="N79">
        <v>928.90211490000002</v>
      </c>
      <c r="O79">
        <v>917.7109418</v>
      </c>
      <c r="P79">
        <v>922.96320900000001</v>
      </c>
      <c r="Q79">
        <v>937.4615556</v>
      </c>
      <c r="R79">
        <v>962.64503660000003</v>
      </c>
      <c r="S79">
        <v>995.68014559999995</v>
      </c>
      <c r="T79">
        <v>1037.059107</v>
      </c>
      <c r="U79">
        <v>1085.63365</v>
      </c>
      <c r="V79">
        <v>1140.3769669999999</v>
      </c>
      <c r="W79">
        <v>1200.309581</v>
      </c>
      <c r="X79">
        <v>1264.311447</v>
      </c>
      <c r="Y79">
        <v>1331.0030240000001</v>
      </c>
      <c r="Z79">
        <v>1398.671781</v>
      </c>
      <c r="AA79">
        <v>1465.2335969999999</v>
      </c>
      <c r="AB79">
        <v>1529.3457020000001</v>
      </c>
      <c r="AC79">
        <v>1590.7169610000001</v>
      </c>
      <c r="AD79">
        <v>1648.9219519999999</v>
      </c>
      <c r="AE79">
        <v>1703.6139209999999</v>
      </c>
      <c r="AF79">
        <v>1754.5890959999999</v>
      </c>
      <c r="AG79">
        <v>1801.7796069999999</v>
      </c>
      <c r="AH79">
        <v>1845.250213</v>
      </c>
      <c r="AI79">
        <v>1885.2118069999999</v>
      </c>
      <c r="AJ79">
        <v>1922.00523</v>
      </c>
      <c r="AK79">
        <v>1956.084378</v>
      </c>
    </row>
    <row r="80" spans="1:37">
      <c r="A80" t="s">
        <v>121</v>
      </c>
      <c r="B80">
        <v>11.434626509999999</v>
      </c>
      <c r="C80">
        <v>11.36783361</v>
      </c>
      <c r="D80">
        <v>11.36307577</v>
      </c>
      <c r="E80">
        <v>11.50192118</v>
      </c>
      <c r="F80">
        <v>11.781363580000001</v>
      </c>
      <c r="G80">
        <v>12.108510389999999</v>
      </c>
      <c r="H80">
        <v>12.124827740000001</v>
      </c>
      <c r="I80">
        <v>11.75177279</v>
      </c>
      <c r="J80">
        <v>11.015042360000001</v>
      </c>
      <c r="K80">
        <v>10.24024105</v>
      </c>
      <c r="L80">
        <v>9.603853269</v>
      </c>
      <c r="M80">
        <v>9.2107385409999996</v>
      </c>
      <c r="N80">
        <v>9.0836324289999997</v>
      </c>
      <c r="O80">
        <v>9.2037920149999994</v>
      </c>
      <c r="P80">
        <v>9.5296937899999996</v>
      </c>
      <c r="Q80">
        <v>9.9965308490000009</v>
      </c>
      <c r="R80">
        <v>10.41872154</v>
      </c>
      <c r="S80">
        <v>10.846478400000001</v>
      </c>
      <c r="T80">
        <v>11.359523619999999</v>
      </c>
      <c r="U80">
        <v>11.97722763</v>
      </c>
      <c r="V80">
        <v>12.69686826</v>
      </c>
      <c r="W80">
        <v>13.506632140000001</v>
      </c>
      <c r="X80">
        <v>14.390079050000001</v>
      </c>
      <c r="Y80">
        <v>15.32730602</v>
      </c>
      <c r="Z80">
        <v>16.294707089999999</v>
      </c>
      <c r="AA80">
        <v>17.264371279999999</v>
      </c>
      <c r="AB80">
        <v>18.21819472</v>
      </c>
      <c r="AC80">
        <v>19.151505480000001</v>
      </c>
      <c r="AD80">
        <v>20.057559829999999</v>
      </c>
      <c r="AE80">
        <v>20.93116826</v>
      </c>
      <c r="AF80">
        <v>21.769311590000001</v>
      </c>
      <c r="AG80">
        <v>22.57093085</v>
      </c>
      <c r="AH80">
        <v>23.336827929999998</v>
      </c>
      <c r="AI80">
        <v>24.06979295</v>
      </c>
      <c r="AJ80">
        <v>24.774422640000001</v>
      </c>
      <c r="AK80">
        <v>25.456938699999998</v>
      </c>
    </row>
    <row r="81" spans="1:37">
      <c r="A81" t="s">
        <v>122</v>
      </c>
      <c r="B81">
        <v>94.407346700000005</v>
      </c>
      <c r="C81">
        <v>94.006727470000001</v>
      </c>
      <c r="D81">
        <v>94.181866119999995</v>
      </c>
      <c r="E81">
        <v>95.828513849999993</v>
      </c>
      <c r="F81">
        <v>98.828438410000004</v>
      </c>
      <c r="G81">
        <v>102.1689192</v>
      </c>
      <c r="H81">
        <v>102.03903889999999</v>
      </c>
      <c r="I81">
        <v>96.781610420000007</v>
      </c>
      <c r="J81">
        <v>84.155754369999997</v>
      </c>
      <c r="K81">
        <v>72.873238439999994</v>
      </c>
      <c r="L81">
        <v>64.473004079999995</v>
      </c>
      <c r="M81">
        <v>58.878916879999998</v>
      </c>
      <c r="N81">
        <v>55.554962189999998</v>
      </c>
      <c r="O81">
        <v>53.929793709999998</v>
      </c>
      <c r="P81">
        <v>53.473479089999998</v>
      </c>
      <c r="Q81">
        <v>53.662564330000002</v>
      </c>
      <c r="R81">
        <v>54.50585555</v>
      </c>
      <c r="S81">
        <v>55.972421009999998</v>
      </c>
      <c r="T81">
        <v>58.039544110000001</v>
      </c>
      <c r="U81">
        <v>60.592330889999999</v>
      </c>
      <c r="V81">
        <v>63.536281180000003</v>
      </c>
      <c r="W81">
        <v>66.789306460000006</v>
      </c>
      <c r="X81">
        <v>70.267991649999999</v>
      </c>
      <c r="Y81">
        <v>73.878507889999995</v>
      </c>
      <c r="Z81">
        <v>77.510852479999997</v>
      </c>
      <c r="AA81">
        <v>81.035751079999997</v>
      </c>
      <c r="AB81">
        <v>84.390006540000002</v>
      </c>
      <c r="AC81">
        <v>87.573567639999993</v>
      </c>
      <c r="AD81">
        <v>90.550190619999995</v>
      </c>
      <c r="AE81">
        <v>93.291960840000002</v>
      </c>
      <c r="AF81">
        <v>95.784682799999999</v>
      </c>
      <c r="AG81">
        <v>98.025578699999997</v>
      </c>
      <c r="AH81">
        <v>100.0212368</v>
      </c>
      <c r="AI81">
        <v>101.78731860000001</v>
      </c>
      <c r="AJ81">
        <v>103.3474078</v>
      </c>
      <c r="AK81">
        <v>104.7316919</v>
      </c>
    </row>
    <row r="82" spans="1:37">
      <c r="A82" t="s">
        <v>123</v>
      </c>
      <c r="B82">
        <v>0.18474214159999999</v>
      </c>
      <c r="C82">
        <v>0.1900217994</v>
      </c>
      <c r="D82">
        <v>0.19694405910000001</v>
      </c>
      <c r="E82">
        <v>0.20555362660000001</v>
      </c>
      <c r="F82">
        <v>0.2159536333</v>
      </c>
      <c r="G82">
        <v>0.22779233509999999</v>
      </c>
      <c r="H82">
        <v>0.23421836109999999</v>
      </c>
      <c r="I82">
        <v>0.2325921963</v>
      </c>
      <c r="J82">
        <v>0.2139761164</v>
      </c>
      <c r="K82">
        <v>0.19377265630000001</v>
      </c>
      <c r="L82">
        <v>0.17789664820000001</v>
      </c>
      <c r="M82">
        <v>0.16775727160000001</v>
      </c>
      <c r="N82">
        <v>0.16284014350000001</v>
      </c>
      <c r="O82">
        <v>0.1622764444</v>
      </c>
      <c r="P82">
        <v>0.16514158809999999</v>
      </c>
      <c r="Q82">
        <v>0.17035159620000001</v>
      </c>
      <c r="R82">
        <v>0.17447475279999999</v>
      </c>
      <c r="S82">
        <v>0.1792640667</v>
      </c>
      <c r="T82">
        <v>0.18527032630000001</v>
      </c>
      <c r="U82">
        <v>0.19252212760000001</v>
      </c>
      <c r="V82">
        <v>0.20090783230000001</v>
      </c>
      <c r="W82">
        <v>0.21027524559999999</v>
      </c>
      <c r="X82">
        <v>0.22044361339999999</v>
      </c>
      <c r="Y82">
        <v>0.23119674270000001</v>
      </c>
      <c r="Z82">
        <v>0.24227176659999999</v>
      </c>
      <c r="AA82">
        <v>0.25334876229999997</v>
      </c>
      <c r="AB82">
        <v>0.26416326629999998</v>
      </c>
      <c r="AC82">
        <v>0.27456812949999998</v>
      </c>
      <c r="AD82">
        <v>0.28443009359999999</v>
      </c>
      <c r="AE82">
        <v>0.29365161010000002</v>
      </c>
      <c r="AF82">
        <v>0.30217574219999999</v>
      </c>
      <c r="AG82">
        <v>0.30997889899999997</v>
      </c>
      <c r="AH82">
        <v>0.3170656114</v>
      </c>
      <c r="AI82">
        <v>0.32346877089999998</v>
      </c>
      <c r="AJ82">
        <v>0.32924624219999998</v>
      </c>
      <c r="AK82">
        <v>0.33447714420000002</v>
      </c>
    </row>
    <row r="83" spans="1:37">
      <c r="A83" t="s">
        <v>124</v>
      </c>
      <c r="B83">
        <v>219.11242780000001</v>
      </c>
      <c r="C83">
        <v>220.48543190000001</v>
      </c>
      <c r="D83">
        <v>222.76940049999999</v>
      </c>
      <c r="E83">
        <v>227.30642119999999</v>
      </c>
      <c r="F83">
        <v>234.64122760000001</v>
      </c>
      <c r="G83">
        <v>243.66136510000001</v>
      </c>
      <c r="H83">
        <v>253.14252999999999</v>
      </c>
      <c r="I83">
        <v>264.82801569999998</v>
      </c>
      <c r="J83">
        <v>265.22884399999998</v>
      </c>
      <c r="K83">
        <v>252.7690781</v>
      </c>
      <c r="L83">
        <v>242.16129269999999</v>
      </c>
      <c r="M83">
        <v>235.8273154</v>
      </c>
      <c r="N83">
        <v>234.208192</v>
      </c>
      <c r="O83">
        <v>237.19950270000001</v>
      </c>
      <c r="P83">
        <v>244.3220518</v>
      </c>
      <c r="Q83">
        <v>254.67179849999999</v>
      </c>
      <c r="R83">
        <v>264.76077900000001</v>
      </c>
      <c r="S83">
        <v>275.55329419999998</v>
      </c>
      <c r="T83">
        <v>288.23697099999998</v>
      </c>
      <c r="U83">
        <v>302.77778530000001</v>
      </c>
      <c r="V83">
        <v>318.9231633</v>
      </c>
      <c r="W83">
        <v>336.3784579</v>
      </c>
      <c r="X83">
        <v>354.82992130000002</v>
      </c>
      <c r="Y83">
        <v>373.94061840000001</v>
      </c>
      <c r="Z83">
        <v>393.33903270000002</v>
      </c>
      <c r="AA83">
        <v>412.60771670000003</v>
      </c>
      <c r="AB83">
        <v>431.48905120000001</v>
      </c>
      <c r="AC83">
        <v>449.93348839999999</v>
      </c>
      <c r="AD83">
        <v>467.87237549999998</v>
      </c>
      <c r="AE83">
        <v>485.26440600000001</v>
      </c>
      <c r="AF83">
        <v>502.10351489999999</v>
      </c>
      <c r="AG83">
        <v>518.4098358</v>
      </c>
      <c r="AH83">
        <v>534.22491130000003</v>
      </c>
      <c r="AI83">
        <v>549.61304150000001</v>
      </c>
      <c r="AJ83">
        <v>564.65792399999998</v>
      </c>
      <c r="AK83">
        <v>579.46029009999995</v>
      </c>
    </row>
    <row r="84" spans="1:37">
      <c r="A84" t="s">
        <v>125</v>
      </c>
      <c r="B84">
        <v>839.61827530000005</v>
      </c>
      <c r="C84">
        <v>872.12696500000004</v>
      </c>
      <c r="D84">
        <v>897.60282989999996</v>
      </c>
      <c r="E84">
        <v>927.68692060000001</v>
      </c>
      <c r="F84">
        <v>966.39782939999998</v>
      </c>
      <c r="G84">
        <v>1008.483202</v>
      </c>
      <c r="H84">
        <v>1066.803032</v>
      </c>
      <c r="I84">
        <v>1123.334067</v>
      </c>
      <c r="J84">
        <v>1176.0928839999999</v>
      </c>
      <c r="K84">
        <v>1225.6100719999999</v>
      </c>
      <c r="L84">
        <v>1267.399795</v>
      </c>
      <c r="M84">
        <v>1310.9929520000001</v>
      </c>
      <c r="N84">
        <v>1364.283887</v>
      </c>
      <c r="O84">
        <v>1433.061901</v>
      </c>
      <c r="P84">
        <v>1520.5674160000001</v>
      </c>
      <c r="Q84">
        <v>1627.4053180000001</v>
      </c>
      <c r="R84">
        <v>1666.1454900000001</v>
      </c>
      <c r="S84">
        <v>1720.048722</v>
      </c>
      <c r="T84">
        <v>1789.688705</v>
      </c>
      <c r="U84">
        <v>1872.2893759999999</v>
      </c>
      <c r="V84">
        <v>1965.0377309999999</v>
      </c>
      <c r="W84">
        <v>2065.4078559999998</v>
      </c>
      <c r="X84">
        <v>2171.0859970000001</v>
      </c>
      <c r="Y84">
        <v>2279.8540539999999</v>
      </c>
      <c r="Z84">
        <v>2389.4713740000002</v>
      </c>
      <c r="AA84">
        <v>2497.5753169999998</v>
      </c>
      <c r="AB84">
        <v>2603.3051230000001</v>
      </c>
      <c r="AC84">
        <v>2707.2946919999999</v>
      </c>
      <c r="AD84">
        <v>2809.6428449999999</v>
      </c>
      <c r="AE84">
        <v>2910.4022829999999</v>
      </c>
      <c r="AF84">
        <v>3009.674943</v>
      </c>
      <c r="AG84">
        <v>3107.6027720000002</v>
      </c>
      <c r="AH84">
        <v>3204.3716840000002</v>
      </c>
      <c r="AI84">
        <v>3300.2380779999999</v>
      </c>
      <c r="AJ84">
        <v>3395.523467</v>
      </c>
      <c r="AK84">
        <v>3490.6117549999999</v>
      </c>
    </row>
    <row r="85" spans="1:37">
      <c r="A85" t="s">
        <v>126</v>
      </c>
      <c r="B85">
        <v>0.51615093410000001</v>
      </c>
      <c r="C85">
        <v>0.54321590060000002</v>
      </c>
      <c r="D85">
        <v>0.56913801620000004</v>
      </c>
      <c r="E85">
        <v>0.6001336598</v>
      </c>
      <c r="F85">
        <v>0.63817553670000005</v>
      </c>
      <c r="G85">
        <v>0.67975501100000002</v>
      </c>
      <c r="H85">
        <v>0.73854198709999996</v>
      </c>
      <c r="I85">
        <v>0.80376809729999998</v>
      </c>
      <c r="J85">
        <v>0.85671088439999998</v>
      </c>
      <c r="K85">
        <v>0.89640723730000005</v>
      </c>
      <c r="L85">
        <v>0.93444543840000005</v>
      </c>
      <c r="M85">
        <v>0.97771751009999996</v>
      </c>
      <c r="N85">
        <v>1.033804468</v>
      </c>
      <c r="O85">
        <v>1.109250093</v>
      </c>
      <c r="P85">
        <v>1.2089210770000001</v>
      </c>
      <c r="Q85">
        <v>1.3357607949999999</v>
      </c>
      <c r="R85">
        <v>1.387829062</v>
      </c>
      <c r="S85">
        <v>1.4439943740000001</v>
      </c>
      <c r="T85">
        <v>1.513446949</v>
      </c>
      <c r="U85">
        <v>1.5974497670000001</v>
      </c>
      <c r="V85">
        <v>1.6946302740000001</v>
      </c>
      <c r="W85">
        <v>1.8028136669999999</v>
      </c>
      <c r="X85">
        <v>1.919688147</v>
      </c>
      <c r="Y85">
        <v>2.0429973829999999</v>
      </c>
      <c r="Z85">
        <v>2.1705167420000002</v>
      </c>
      <c r="AA85">
        <v>2.299953226</v>
      </c>
      <c r="AB85">
        <v>2.430359443</v>
      </c>
      <c r="AC85">
        <v>2.5622032780000001</v>
      </c>
      <c r="AD85">
        <v>2.6955850720000001</v>
      </c>
      <c r="AE85">
        <v>2.8306419859999998</v>
      </c>
      <c r="AF85">
        <v>2.9675885169999998</v>
      </c>
      <c r="AG85">
        <v>3.1066926439999998</v>
      </c>
      <c r="AH85">
        <v>3.2482812249999999</v>
      </c>
      <c r="AI85">
        <v>3.392765453</v>
      </c>
      <c r="AJ85">
        <v>3.5406358259999999</v>
      </c>
      <c r="AK85">
        <v>3.6924635549999998</v>
      </c>
    </row>
    <row r="86" spans="1:37">
      <c r="A86" t="s">
        <v>127</v>
      </c>
      <c r="B86">
        <v>169.77642950000001</v>
      </c>
      <c r="C86">
        <v>177.26956960000001</v>
      </c>
      <c r="D86">
        <v>182.7955805</v>
      </c>
      <c r="E86">
        <v>188.6102454</v>
      </c>
      <c r="F86">
        <v>195.6516599</v>
      </c>
      <c r="G86">
        <v>203.02563140000001</v>
      </c>
      <c r="H86">
        <v>212.95085270000001</v>
      </c>
      <c r="I86">
        <v>221.58601870000001</v>
      </c>
      <c r="J86">
        <v>225.8062458</v>
      </c>
      <c r="K86">
        <v>227.15478390000001</v>
      </c>
      <c r="L86">
        <v>227.03936479999999</v>
      </c>
      <c r="M86">
        <v>227.87793719999999</v>
      </c>
      <c r="N86">
        <v>231.2114526</v>
      </c>
      <c r="O86">
        <v>237.91169189999999</v>
      </c>
      <c r="P86">
        <v>248.24639999999999</v>
      </c>
      <c r="Q86">
        <v>261.94020810000001</v>
      </c>
      <c r="R86">
        <v>264.94129720000001</v>
      </c>
      <c r="S86">
        <v>272.08483239999998</v>
      </c>
      <c r="T86">
        <v>282.81345390000001</v>
      </c>
      <c r="U86">
        <v>296.25521229999998</v>
      </c>
      <c r="V86">
        <v>311.74377329999999</v>
      </c>
      <c r="W86">
        <v>328.75872190000001</v>
      </c>
      <c r="X86">
        <v>346.8532305</v>
      </c>
      <c r="Y86">
        <v>365.6092395</v>
      </c>
      <c r="Z86">
        <v>384.60738809999998</v>
      </c>
      <c r="AA86">
        <v>403.4065617</v>
      </c>
      <c r="AB86">
        <v>421.81636630000003</v>
      </c>
      <c r="AC86">
        <v>439.89303200000001</v>
      </c>
      <c r="AD86">
        <v>457.6046283</v>
      </c>
      <c r="AE86">
        <v>474.9297631</v>
      </c>
      <c r="AF86">
        <v>491.86763710000002</v>
      </c>
      <c r="AG86">
        <v>508.43193070000001</v>
      </c>
      <c r="AH86">
        <v>524.64974370000004</v>
      </c>
      <c r="AI86">
        <v>540.5649019</v>
      </c>
      <c r="AJ86">
        <v>556.23564750000003</v>
      </c>
      <c r="AK86">
        <v>571.73373800000002</v>
      </c>
    </row>
    <row r="87" spans="1:37">
      <c r="A87" t="s">
        <v>128</v>
      </c>
      <c r="B87">
        <v>4665.9336910000002</v>
      </c>
      <c r="C87">
        <v>4813.155315</v>
      </c>
      <c r="D87">
        <v>4933.9595730000001</v>
      </c>
      <c r="E87">
        <v>5058.0218439999999</v>
      </c>
      <c r="F87">
        <v>5212.4354649999996</v>
      </c>
      <c r="G87">
        <v>5383.801442</v>
      </c>
      <c r="H87">
        <v>5614.9422629999999</v>
      </c>
      <c r="I87">
        <v>6008.3845099999999</v>
      </c>
      <c r="J87">
        <v>6408.6664870000004</v>
      </c>
      <c r="K87">
        <v>6526.9840899999999</v>
      </c>
      <c r="L87">
        <v>6560.0270490000003</v>
      </c>
      <c r="M87">
        <v>6607.8650150000003</v>
      </c>
      <c r="N87">
        <v>6717.0873750000001</v>
      </c>
      <c r="O87">
        <v>6913.2353949999997</v>
      </c>
      <c r="P87">
        <v>7208.0340450000003</v>
      </c>
      <c r="Q87">
        <v>7599.6837530000003</v>
      </c>
      <c r="R87">
        <v>7812.0322489999999</v>
      </c>
      <c r="S87">
        <v>8040.3071980000004</v>
      </c>
      <c r="T87">
        <v>8341.8423920000005</v>
      </c>
      <c r="U87">
        <v>8716.1705399999992</v>
      </c>
      <c r="V87">
        <v>9149.5047300000006</v>
      </c>
      <c r="W87">
        <v>9626.809158</v>
      </c>
      <c r="X87">
        <v>10134.070599999999</v>
      </c>
      <c r="Y87">
        <v>10658.273579999999</v>
      </c>
      <c r="Z87">
        <v>11186.873879999999</v>
      </c>
      <c r="AA87">
        <v>11707.234060000001</v>
      </c>
      <c r="AB87">
        <v>12212.26857</v>
      </c>
      <c r="AC87">
        <v>12701.579100000001</v>
      </c>
      <c r="AD87">
        <v>13174.43561</v>
      </c>
      <c r="AE87">
        <v>13630.336859999999</v>
      </c>
      <c r="AF87">
        <v>14069.39482</v>
      </c>
      <c r="AG87">
        <v>14492.183000000001</v>
      </c>
      <c r="AH87">
        <v>14899.5921</v>
      </c>
      <c r="AI87">
        <v>15292.827579999999</v>
      </c>
      <c r="AJ87">
        <v>15673.34196</v>
      </c>
      <c r="AK87">
        <v>16042.78507</v>
      </c>
    </row>
    <row r="88" spans="1:37">
      <c r="A88" t="s">
        <v>129</v>
      </c>
      <c r="B88">
        <v>3437.478748</v>
      </c>
      <c r="C88">
        <v>3538.1729799999998</v>
      </c>
      <c r="D88">
        <v>3619.0298670000002</v>
      </c>
      <c r="E88">
        <v>3713.2437559999998</v>
      </c>
      <c r="F88">
        <v>3837.622018</v>
      </c>
      <c r="G88">
        <v>3978.1661199999999</v>
      </c>
      <c r="H88">
        <v>4182.0410190000002</v>
      </c>
      <c r="I88">
        <v>4516.4744199999996</v>
      </c>
      <c r="J88">
        <v>4846.612341</v>
      </c>
      <c r="K88">
        <v>4970.1687750000001</v>
      </c>
      <c r="L88">
        <v>5073.8504579999999</v>
      </c>
      <c r="M88">
        <v>5196.9318309999999</v>
      </c>
      <c r="N88">
        <v>5356.3217530000002</v>
      </c>
      <c r="O88">
        <v>5562.6176649999998</v>
      </c>
      <c r="P88">
        <v>5820.6397120000001</v>
      </c>
      <c r="Q88">
        <v>6128.9176450000004</v>
      </c>
      <c r="R88">
        <v>6291.6273000000001</v>
      </c>
      <c r="S88">
        <v>6475.7637779999995</v>
      </c>
      <c r="T88">
        <v>6704.3075939999999</v>
      </c>
      <c r="U88">
        <v>6972.6129559999999</v>
      </c>
      <c r="V88">
        <v>7272.200613</v>
      </c>
      <c r="W88">
        <v>7594.8883880000003</v>
      </c>
      <c r="X88">
        <v>7933.2982679999996</v>
      </c>
      <c r="Y88">
        <v>8280.7031580000003</v>
      </c>
      <c r="Z88">
        <v>8630.7120340000001</v>
      </c>
      <c r="AA88">
        <v>8976.9547390000007</v>
      </c>
      <c r="AB88">
        <v>9316.9012939999993</v>
      </c>
      <c r="AC88">
        <v>9651.8813410000002</v>
      </c>
      <c r="AD88">
        <v>9982.1535339999991</v>
      </c>
      <c r="AE88">
        <v>10307.92856</v>
      </c>
      <c r="AF88">
        <v>10629.592339999999</v>
      </c>
      <c r="AG88">
        <v>10947.62552</v>
      </c>
      <c r="AH88">
        <v>11262.57274</v>
      </c>
      <c r="AI88">
        <v>11575.074500000001</v>
      </c>
      <c r="AJ88">
        <v>11885.83376</v>
      </c>
      <c r="AK88">
        <v>12195.602580000001</v>
      </c>
    </row>
    <row r="89" spans="1:37">
      <c r="A89" t="s">
        <v>130</v>
      </c>
      <c r="B89">
        <v>515.30656799999997</v>
      </c>
      <c r="C89">
        <v>534.28793729999995</v>
      </c>
      <c r="D89">
        <v>546.42994139999996</v>
      </c>
      <c r="E89">
        <v>559.81853880000006</v>
      </c>
      <c r="F89">
        <v>577.34489080000003</v>
      </c>
      <c r="G89">
        <v>596.15694280000002</v>
      </c>
      <c r="H89">
        <v>624.65549710000005</v>
      </c>
      <c r="I89">
        <v>675.8849841</v>
      </c>
      <c r="J89">
        <v>737.46259039999995</v>
      </c>
      <c r="K89">
        <v>771.71179040000004</v>
      </c>
      <c r="L89">
        <v>803.37104220000003</v>
      </c>
      <c r="M89">
        <v>835.58079880000003</v>
      </c>
      <c r="N89">
        <v>871.16777100000002</v>
      </c>
      <c r="O89">
        <v>912.95533680000005</v>
      </c>
      <c r="P89">
        <v>963.29400859999998</v>
      </c>
      <c r="Q89">
        <v>1023.757097</v>
      </c>
      <c r="R89">
        <v>1040.4848280000001</v>
      </c>
      <c r="S89">
        <v>1068.7905169999999</v>
      </c>
      <c r="T89">
        <v>1108.063735</v>
      </c>
      <c r="U89">
        <v>1155.9964440000001</v>
      </c>
      <c r="V89">
        <v>1210.5516029999999</v>
      </c>
      <c r="W89">
        <v>1270.0363620000001</v>
      </c>
      <c r="X89">
        <v>1332.9896859999999</v>
      </c>
      <c r="Y89">
        <v>1398.083492</v>
      </c>
      <c r="Z89">
        <v>1464.0387800000001</v>
      </c>
      <c r="AA89">
        <v>1529.55834</v>
      </c>
      <c r="AB89">
        <v>1594.301385</v>
      </c>
      <c r="AC89">
        <v>1658.7973010000001</v>
      </c>
      <c r="AD89">
        <v>1723.189419</v>
      </c>
      <c r="AE89">
        <v>1787.5897480000001</v>
      </c>
      <c r="AF89">
        <v>1852.1336040000001</v>
      </c>
      <c r="AG89">
        <v>1916.969294</v>
      </c>
      <c r="AH89">
        <v>1982.2583549999999</v>
      </c>
      <c r="AI89">
        <v>2048.1852829999998</v>
      </c>
      <c r="AJ89">
        <v>2114.9506390000001</v>
      </c>
      <c r="AK89">
        <v>2182.7697750000002</v>
      </c>
    </row>
    <row r="90" spans="1:37">
      <c r="A90" t="s">
        <v>131</v>
      </c>
      <c r="B90">
        <v>25.534731010000002</v>
      </c>
      <c r="C90">
        <v>26.756535459999998</v>
      </c>
      <c r="D90">
        <v>27.781496929999999</v>
      </c>
      <c r="E90">
        <v>28.958951020000001</v>
      </c>
      <c r="F90">
        <v>30.407449620000001</v>
      </c>
      <c r="G90">
        <v>31.977356239999999</v>
      </c>
      <c r="H90">
        <v>34.308681120000003</v>
      </c>
      <c r="I90">
        <v>38.215050320000003</v>
      </c>
      <c r="J90">
        <v>42.410732549999999</v>
      </c>
      <c r="K90">
        <v>44.679165259999998</v>
      </c>
      <c r="L90">
        <v>47.00651096</v>
      </c>
      <c r="M90">
        <v>49.5771084</v>
      </c>
      <c r="N90">
        <v>52.641778729999999</v>
      </c>
      <c r="O90">
        <v>56.471403539999997</v>
      </c>
      <c r="P90">
        <v>61.318599419999998</v>
      </c>
      <c r="Q90">
        <v>67.397515179999999</v>
      </c>
      <c r="R90">
        <v>69.527751379999998</v>
      </c>
      <c r="S90">
        <v>71.873742910000004</v>
      </c>
      <c r="T90">
        <v>74.890928650000006</v>
      </c>
      <c r="U90">
        <v>78.632099159999996</v>
      </c>
      <c r="V90">
        <v>83.017943009999996</v>
      </c>
      <c r="W90">
        <v>87.932480519999999</v>
      </c>
      <c r="X90">
        <v>93.258031040000006</v>
      </c>
      <c r="Y90">
        <v>98.885331719999996</v>
      </c>
      <c r="Z90">
        <v>104.71235249999999</v>
      </c>
      <c r="AA90">
        <v>110.6391</v>
      </c>
      <c r="AB90">
        <v>116.6326992</v>
      </c>
      <c r="AC90">
        <v>122.72603220000001</v>
      </c>
      <c r="AD90">
        <v>128.93213130000001</v>
      </c>
      <c r="AE90">
        <v>135.26452380000001</v>
      </c>
      <c r="AF90">
        <v>141.73937000000001</v>
      </c>
      <c r="AG90">
        <v>148.37449960000001</v>
      </c>
      <c r="AH90">
        <v>155.1896069</v>
      </c>
      <c r="AI90">
        <v>162.20697699999999</v>
      </c>
      <c r="AJ90">
        <v>169.4510267</v>
      </c>
      <c r="AK90">
        <v>176.9482859</v>
      </c>
    </row>
    <row r="91" spans="1:37">
      <c r="A91" t="s">
        <v>132</v>
      </c>
      <c r="B91">
        <v>345.65947560000001</v>
      </c>
      <c r="C91">
        <v>359.55894139999998</v>
      </c>
      <c r="D91">
        <v>367.8592845</v>
      </c>
      <c r="E91">
        <v>376.05853439999998</v>
      </c>
      <c r="F91">
        <v>386.26001530000002</v>
      </c>
      <c r="G91">
        <v>396.70338520000001</v>
      </c>
      <c r="H91">
        <v>412.22907149999998</v>
      </c>
      <c r="I91">
        <v>440.83846749999998</v>
      </c>
      <c r="J91">
        <v>469.66669359999997</v>
      </c>
      <c r="K91">
        <v>477.30753069999997</v>
      </c>
      <c r="L91">
        <v>483.29349669999999</v>
      </c>
      <c r="M91">
        <v>490.75440200000003</v>
      </c>
      <c r="N91">
        <v>501.77611180000002</v>
      </c>
      <c r="O91">
        <v>517.94829589999995</v>
      </c>
      <c r="P91">
        <v>540.26549929999999</v>
      </c>
      <c r="Q91">
        <v>569.05908980000004</v>
      </c>
      <c r="R91">
        <v>572.45691780000004</v>
      </c>
      <c r="S91">
        <v>584.77618410000002</v>
      </c>
      <c r="T91">
        <v>604.91523240000004</v>
      </c>
      <c r="U91">
        <v>630.96283659999995</v>
      </c>
      <c r="V91">
        <v>661.418318</v>
      </c>
      <c r="W91">
        <v>695.10924950000003</v>
      </c>
      <c r="X91">
        <v>731.05824989999996</v>
      </c>
      <c r="Y91">
        <v>768.39362549999998</v>
      </c>
      <c r="Z91">
        <v>806.28468080000005</v>
      </c>
      <c r="AA91">
        <v>843.8941787</v>
      </c>
      <c r="AB91">
        <v>880.96857079999995</v>
      </c>
      <c r="AC91">
        <v>917.75307520000001</v>
      </c>
      <c r="AD91">
        <v>954.22732499999995</v>
      </c>
      <c r="AE91">
        <v>990.3800549</v>
      </c>
      <c r="AF91">
        <v>1026.2379900000001</v>
      </c>
      <c r="AG91">
        <v>1061.8527859999999</v>
      </c>
      <c r="AH91">
        <v>1097.295732</v>
      </c>
      <c r="AI91">
        <v>1132.6602680000001</v>
      </c>
      <c r="AJ91">
        <v>1168.0570150000001</v>
      </c>
      <c r="AK91">
        <v>1203.612265</v>
      </c>
    </row>
    <row r="92" spans="1:37">
      <c r="A92" t="s">
        <v>133</v>
      </c>
      <c r="B92">
        <v>46.82054961</v>
      </c>
      <c r="C92">
        <v>46.924963380000001</v>
      </c>
      <c r="D92">
        <v>46.417004079999998</v>
      </c>
      <c r="E92">
        <v>45.650277600000003</v>
      </c>
      <c r="F92">
        <v>44.878896240000003</v>
      </c>
      <c r="G92">
        <v>44.13932114</v>
      </c>
      <c r="H92">
        <v>44.111247640000002</v>
      </c>
      <c r="I92">
        <v>45.928345960000001</v>
      </c>
      <c r="J92">
        <v>47.740826269999999</v>
      </c>
      <c r="K92">
        <v>46.57288337</v>
      </c>
      <c r="L92">
        <v>44.91681028</v>
      </c>
      <c r="M92">
        <v>43.424251089999998</v>
      </c>
      <c r="N92">
        <v>42.39536296</v>
      </c>
      <c r="O92">
        <v>41.98842071</v>
      </c>
      <c r="P92">
        <v>42.2594919</v>
      </c>
      <c r="Q92">
        <v>43.180026050000002</v>
      </c>
      <c r="R92">
        <v>43.774008299999998</v>
      </c>
      <c r="S92">
        <v>44.646641619999997</v>
      </c>
      <c r="T92">
        <v>45.940951169999998</v>
      </c>
      <c r="U92">
        <v>47.613765890000003</v>
      </c>
      <c r="V92">
        <v>49.583475999999997</v>
      </c>
      <c r="W92">
        <v>51.770793419999997</v>
      </c>
      <c r="X92">
        <v>54.106287180000002</v>
      </c>
      <c r="Y92">
        <v>56.529509779999998</v>
      </c>
      <c r="Z92">
        <v>58.985623760000003</v>
      </c>
      <c r="AA92">
        <v>61.421612090000004</v>
      </c>
      <c r="AB92">
        <v>63.805274079999997</v>
      </c>
      <c r="AC92">
        <v>66.128651349999998</v>
      </c>
      <c r="AD92">
        <v>68.384152499999999</v>
      </c>
      <c r="AE92">
        <v>70.568573060000006</v>
      </c>
      <c r="AF92">
        <v>72.68316695</v>
      </c>
      <c r="AG92">
        <v>74.731640119999994</v>
      </c>
      <c r="AH92">
        <v>76.719077290000001</v>
      </c>
      <c r="AI92">
        <v>78.651986699999995</v>
      </c>
      <c r="AJ92">
        <v>80.53788007</v>
      </c>
      <c r="AK92">
        <v>82.385058540000003</v>
      </c>
    </row>
    <row r="93" spans="1:37">
      <c r="A93" t="s">
        <v>134</v>
      </c>
      <c r="B93">
        <v>2310</v>
      </c>
      <c r="C93">
        <v>2312.232113</v>
      </c>
      <c r="D93">
        <v>2313.3210829999998</v>
      </c>
      <c r="E93">
        <v>2314.2706280000002</v>
      </c>
      <c r="F93">
        <v>2315.2076440000001</v>
      </c>
      <c r="G93">
        <v>2316.1121979999998</v>
      </c>
      <c r="H93">
        <v>2316.390836</v>
      </c>
      <c r="I93">
        <v>2315.9793490000002</v>
      </c>
      <c r="J93">
        <v>2315.078712</v>
      </c>
      <c r="K93">
        <v>2313.961268</v>
      </c>
      <c r="L93">
        <v>2312.882282</v>
      </c>
      <c r="M93">
        <v>2312.1723010000001</v>
      </c>
      <c r="N93">
        <v>2311.9886259999998</v>
      </c>
      <c r="O93">
        <v>2312.3275170000002</v>
      </c>
      <c r="P93">
        <v>2313.0703480000002</v>
      </c>
      <c r="Q93">
        <v>2314.024277</v>
      </c>
      <c r="R93">
        <v>2315.1397569999999</v>
      </c>
      <c r="S93">
        <v>2316.4069359999999</v>
      </c>
      <c r="T93">
        <v>2317.820052</v>
      </c>
      <c r="U93">
        <v>2319.3664279999998</v>
      </c>
      <c r="V93">
        <v>2321.0254249999998</v>
      </c>
      <c r="W93">
        <v>2322.771941</v>
      </c>
      <c r="X93">
        <v>2324.5794219999998</v>
      </c>
      <c r="Y93">
        <v>2326.4212779999998</v>
      </c>
      <c r="Z93">
        <v>2328.2711140000001</v>
      </c>
      <c r="AA93">
        <v>2330.1023989999999</v>
      </c>
      <c r="AB93">
        <v>2331.9054510000001</v>
      </c>
      <c r="AC93">
        <v>2333.6888560000002</v>
      </c>
      <c r="AD93">
        <v>2335.45894</v>
      </c>
      <c r="AE93">
        <v>2337.2242900000001</v>
      </c>
      <c r="AF93">
        <v>2338.9954619999999</v>
      </c>
      <c r="AG93">
        <v>2340.783989</v>
      </c>
      <c r="AH93">
        <v>2342.6017849999998</v>
      </c>
      <c r="AI93">
        <v>2344.4609879999998</v>
      </c>
      <c r="AJ93">
        <v>2346.3739260000002</v>
      </c>
      <c r="AK93">
        <v>2348.3531499999999</v>
      </c>
    </row>
    <row r="94" spans="1:37">
      <c r="A94" t="s">
        <v>135</v>
      </c>
      <c r="B94">
        <v>412.76329609999999</v>
      </c>
      <c r="C94">
        <v>420.10755949999998</v>
      </c>
      <c r="D94">
        <v>430.00001350000002</v>
      </c>
      <c r="E94">
        <v>438.92039010000002</v>
      </c>
      <c r="F94">
        <v>443.8387717</v>
      </c>
      <c r="G94">
        <v>443.35085520000001</v>
      </c>
      <c r="H94">
        <v>458.3489118</v>
      </c>
      <c r="I94">
        <v>482.70431500000001</v>
      </c>
      <c r="J94">
        <v>509.30806580000001</v>
      </c>
      <c r="K94">
        <v>530.88567069999999</v>
      </c>
      <c r="L94">
        <v>540.09178369999995</v>
      </c>
      <c r="M94">
        <v>533.76288539999996</v>
      </c>
      <c r="N94">
        <v>510.3670927</v>
      </c>
      <c r="O94">
        <v>467.28588139999999</v>
      </c>
      <c r="P94">
        <v>402.68365130000001</v>
      </c>
      <c r="Q94">
        <v>319.44151740000001</v>
      </c>
      <c r="R94">
        <v>278.0299468</v>
      </c>
      <c r="S94">
        <v>262.83915510000003</v>
      </c>
      <c r="T94">
        <v>256.50692199999997</v>
      </c>
      <c r="U94">
        <v>250.54581580000001</v>
      </c>
      <c r="V94">
        <v>241.65223080000001</v>
      </c>
      <c r="W94">
        <v>229.05904699999999</v>
      </c>
      <c r="X94">
        <v>213.27928560000001</v>
      </c>
      <c r="Y94">
        <v>195.552584</v>
      </c>
      <c r="Z94">
        <v>177.62630350000001</v>
      </c>
      <c r="AA94">
        <v>161.6568709</v>
      </c>
      <c r="AB94">
        <v>149.1487783</v>
      </c>
      <c r="AC94">
        <v>140.22251840000001</v>
      </c>
      <c r="AD94">
        <v>134.66518669999999</v>
      </c>
      <c r="AE94">
        <v>132.18835809999999</v>
      </c>
      <c r="AF94">
        <v>132.46929159999999</v>
      </c>
      <c r="AG94">
        <v>135.16946580000001</v>
      </c>
      <c r="AH94">
        <v>139.91199760000001</v>
      </c>
      <c r="AI94">
        <v>146.2393055</v>
      </c>
      <c r="AJ94">
        <v>153.62757490000001</v>
      </c>
      <c r="AK94">
        <v>161.4903147</v>
      </c>
    </row>
    <row r="95" spans="1:37">
      <c r="A95" t="s">
        <v>136</v>
      </c>
      <c r="B95">
        <v>767.00734950000003</v>
      </c>
      <c r="C95">
        <v>766.22468389999995</v>
      </c>
      <c r="D95">
        <v>765.69800480000004</v>
      </c>
      <c r="E95">
        <v>764.74099799999999</v>
      </c>
      <c r="F95">
        <v>763.51807289999999</v>
      </c>
      <c r="G95">
        <v>762.85321280000005</v>
      </c>
      <c r="H95">
        <v>756.25284590000001</v>
      </c>
      <c r="I95">
        <v>745.65997059999995</v>
      </c>
      <c r="J95">
        <v>732.10806560000003</v>
      </c>
      <c r="K95">
        <v>734.65357170000004</v>
      </c>
      <c r="L95">
        <v>742.86165470000003</v>
      </c>
      <c r="M95">
        <v>751.52476079999997</v>
      </c>
      <c r="N95">
        <v>759.44006709999996</v>
      </c>
      <c r="O95">
        <v>766.60072490000005</v>
      </c>
      <c r="P95">
        <v>773.28313030000004</v>
      </c>
      <c r="Q95">
        <v>779.69544670000005</v>
      </c>
      <c r="R95">
        <v>782.72471050000001</v>
      </c>
      <c r="S95">
        <v>782.46930359999999</v>
      </c>
      <c r="T95">
        <v>780.56830790000004</v>
      </c>
      <c r="U95">
        <v>777.98487230000001</v>
      </c>
      <c r="V95">
        <v>775.09900570000002</v>
      </c>
      <c r="W95">
        <v>772.02463680000005</v>
      </c>
      <c r="X95">
        <v>768.792102</v>
      </c>
      <c r="Y95">
        <v>765.4289354</v>
      </c>
      <c r="Z95">
        <v>761.98984059999998</v>
      </c>
      <c r="AA95">
        <v>758.56599349999999</v>
      </c>
      <c r="AB95">
        <v>755.23218159999999</v>
      </c>
      <c r="AC95">
        <v>752.08617159999994</v>
      </c>
      <c r="AD95">
        <v>749.30689689999997</v>
      </c>
      <c r="AE95">
        <v>747.07895759999997</v>
      </c>
      <c r="AF95">
        <v>745.59313810000003</v>
      </c>
      <c r="AG95">
        <v>745.05598689999999</v>
      </c>
      <c r="AH95">
        <v>745.69824100000005</v>
      </c>
      <c r="AI95">
        <v>747.78482399999996</v>
      </c>
      <c r="AJ95">
        <v>751.62649739999995</v>
      </c>
      <c r="AK95">
        <v>757.59193230000005</v>
      </c>
    </row>
    <row r="96" spans="1:37">
      <c r="A96" t="s">
        <v>137</v>
      </c>
      <c r="B96">
        <v>6789.3232939999998</v>
      </c>
      <c r="C96">
        <v>7000.6222129999996</v>
      </c>
      <c r="D96">
        <v>7171.3662569999997</v>
      </c>
      <c r="E96">
        <v>7363.7551480000002</v>
      </c>
      <c r="F96">
        <v>7612.6893520000003</v>
      </c>
      <c r="G96">
        <v>7891.2879270000003</v>
      </c>
      <c r="H96">
        <v>8283.9598700000006</v>
      </c>
      <c r="I96">
        <v>8875.8910309999992</v>
      </c>
      <c r="J96">
        <v>9452.3016050000006</v>
      </c>
      <c r="K96">
        <v>9685.9661479999995</v>
      </c>
      <c r="L96">
        <v>9854.121701</v>
      </c>
      <c r="M96">
        <v>10054.70334</v>
      </c>
      <c r="N96">
        <v>10335.427390000001</v>
      </c>
      <c r="O96">
        <v>10724.65122</v>
      </c>
      <c r="P96">
        <v>11235.12018</v>
      </c>
      <c r="Q96">
        <v>11863.74698</v>
      </c>
      <c r="R96">
        <v>12183.967629999999</v>
      </c>
      <c r="S96">
        <v>12551.527169999999</v>
      </c>
      <c r="T96">
        <v>13016.316940000001</v>
      </c>
      <c r="U96">
        <v>13570.159009999999</v>
      </c>
      <c r="V96">
        <v>14194.937169999999</v>
      </c>
      <c r="W96">
        <v>14872.602199999999</v>
      </c>
      <c r="X96">
        <v>15586.61168</v>
      </c>
      <c r="Y96">
        <v>16321.622810000001</v>
      </c>
      <c r="Z96">
        <v>17062.794760000001</v>
      </c>
      <c r="AA96">
        <v>17795.09764</v>
      </c>
      <c r="AB96">
        <v>18511.675060000001</v>
      </c>
      <c r="AC96">
        <v>19214.417140000001</v>
      </c>
      <c r="AD96">
        <v>19903.393929999998</v>
      </c>
      <c r="AE96">
        <v>20578.693429999999</v>
      </c>
      <c r="AF96">
        <v>21240.921030000001</v>
      </c>
      <c r="AG96">
        <v>21891.035909999999</v>
      </c>
      <c r="AH96">
        <v>22530.262640000001</v>
      </c>
      <c r="AI96">
        <v>23160.156630000001</v>
      </c>
      <c r="AJ96">
        <v>23782.532009999999</v>
      </c>
      <c r="AK96">
        <v>24399.422750000002</v>
      </c>
    </row>
    <row r="97" spans="1:37">
      <c r="A97" t="s">
        <v>138</v>
      </c>
      <c r="B97">
        <v>1372.7213240000001</v>
      </c>
      <c r="C97">
        <v>1417.793212</v>
      </c>
      <c r="D97">
        <v>1453.441482</v>
      </c>
      <c r="E97">
        <v>1497.051811</v>
      </c>
      <c r="F97">
        <v>1554.3085570000001</v>
      </c>
      <c r="G97">
        <v>1618.039405</v>
      </c>
      <c r="H97">
        <v>1707.3334729999999</v>
      </c>
      <c r="I97">
        <v>1853.690564</v>
      </c>
      <c r="J97">
        <v>2002.630253</v>
      </c>
      <c r="K97">
        <v>2068.082171</v>
      </c>
      <c r="L97">
        <v>2136.4489149999999</v>
      </c>
      <c r="M97">
        <v>2213.9678760000002</v>
      </c>
      <c r="N97">
        <v>2305.4570060000001</v>
      </c>
      <c r="O97">
        <v>2414.905045</v>
      </c>
      <c r="P97">
        <v>2544.8333149999999</v>
      </c>
      <c r="Q97">
        <v>2695.9772659999999</v>
      </c>
      <c r="R97">
        <v>2761.9654820000001</v>
      </c>
      <c r="S97">
        <v>2845.3052229999998</v>
      </c>
      <c r="T97">
        <v>2948.3267719999999</v>
      </c>
      <c r="U97">
        <v>3068.160754</v>
      </c>
      <c r="V97">
        <v>3201.5206149999999</v>
      </c>
      <c r="W97">
        <v>3345.3728799999999</v>
      </c>
      <c r="X97">
        <v>3496.9666259999999</v>
      </c>
      <c r="Y97">
        <v>3653.744733</v>
      </c>
      <c r="Z97">
        <v>3813.2165399999999</v>
      </c>
      <c r="AA97">
        <v>3972.8366879999999</v>
      </c>
      <c r="AB97">
        <v>4131.9483179999997</v>
      </c>
      <c r="AC97">
        <v>4291.5807189999996</v>
      </c>
      <c r="AD97">
        <v>4451.9645920000003</v>
      </c>
      <c r="AE97">
        <v>4613.319133</v>
      </c>
      <c r="AF97">
        <v>4775.9322480000001</v>
      </c>
      <c r="AG97">
        <v>4940.133648</v>
      </c>
      <c r="AH97">
        <v>5106.292316</v>
      </c>
      <c r="AI97">
        <v>5274.8327429999999</v>
      </c>
      <c r="AJ97">
        <v>5446.2227929999999</v>
      </c>
      <c r="AK97">
        <v>5620.9725710000002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A2" sqref="A2:XFD98"/>
    </sheetView>
  </sheetViews>
  <sheetFormatPr baseColWidth="10" defaultColWidth="11.453125" defaultRowHeight="14.5"/>
  <cols>
    <col min="1" max="1" width="18" customWidth="1"/>
  </cols>
  <sheetData>
    <row r="1" spans="1:37">
      <c r="A1" t="s">
        <v>380</v>
      </c>
      <c r="B1" s="14">
        <v>42005</v>
      </c>
      <c r="C1" s="14">
        <v>42370</v>
      </c>
      <c r="D1" s="14">
        <v>42736</v>
      </c>
      <c r="E1" s="14">
        <v>43101</v>
      </c>
      <c r="F1" s="14">
        <v>43466</v>
      </c>
      <c r="G1" s="14">
        <v>43831</v>
      </c>
      <c r="H1" s="14">
        <v>44197</v>
      </c>
      <c r="I1" s="14">
        <v>44562</v>
      </c>
      <c r="J1" s="14">
        <v>44927</v>
      </c>
      <c r="K1" s="14">
        <v>45292</v>
      </c>
      <c r="L1" s="14">
        <v>45658</v>
      </c>
      <c r="M1" s="14">
        <v>46023</v>
      </c>
      <c r="N1" s="14">
        <v>46388</v>
      </c>
      <c r="O1" s="14">
        <v>46753</v>
      </c>
      <c r="P1" s="14">
        <v>47119</v>
      </c>
      <c r="Q1" s="14">
        <v>47484</v>
      </c>
      <c r="R1" s="14">
        <v>47849</v>
      </c>
      <c r="S1" s="14">
        <v>48214</v>
      </c>
      <c r="T1" s="14">
        <v>48580</v>
      </c>
      <c r="U1" s="14">
        <v>48945</v>
      </c>
      <c r="V1" s="14">
        <v>49310</v>
      </c>
      <c r="W1" s="14">
        <v>49675</v>
      </c>
      <c r="X1" s="14">
        <v>50041</v>
      </c>
      <c r="Y1" s="14">
        <v>50406</v>
      </c>
      <c r="Z1" s="14">
        <v>50771</v>
      </c>
      <c r="AA1" s="14">
        <v>51136</v>
      </c>
      <c r="AB1" s="14">
        <v>51502</v>
      </c>
      <c r="AC1" s="14">
        <v>51867</v>
      </c>
      <c r="AD1" s="14">
        <v>52232</v>
      </c>
      <c r="AE1" s="14">
        <v>52597</v>
      </c>
      <c r="AF1" s="14">
        <v>52963</v>
      </c>
      <c r="AG1" s="14">
        <v>53328</v>
      </c>
      <c r="AH1" s="14">
        <v>53693</v>
      </c>
      <c r="AI1" s="14">
        <v>54058</v>
      </c>
      <c r="AJ1" s="14">
        <v>54424</v>
      </c>
      <c r="AK1" s="14">
        <v>54789</v>
      </c>
    </row>
    <row r="2" spans="1:37">
      <c r="A2" t="s">
        <v>327</v>
      </c>
      <c r="B2">
        <v>23895.68173</v>
      </c>
      <c r="C2">
        <v>24338.60715</v>
      </c>
      <c r="D2">
        <v>24740.977080000001</v>
      </c>
      <c r="E2">
        <v>25335.44989</v>
      </c>
      <c r="F2">
        <v>26229.82532</v>
      </c>
      <c r="G2">
        <v>27316.607769999999</v>
      </c>
      <c r="H2">
        <v>29106.838</v>
      </c>
      <c r="I2">
        <v>30366.261429999999</v>
      </c>
      <c r="J2">
        <v>31449.832549999999</v>
      </c>
      <c r="K2">
        <v>32366.259730000002</v>
      </c>
      <c r="L2">
        <v>33130.644310000003</v>
      </c>
      <c r="M2">
        <v>34079.388449999999</v>
      </c>
      <c r="N2">
        <v>35556.55517</v>
      </c>
      <c r="O2">
        <v>37740.678079999998</v>
      </c>
      <c r="P2">
        <v>40710.788189999999</v>
      </c>
      <c r="Q2">
        <v>44273.304759999999</v>
      </c>
      <c r="R2">
        <v>45984.788059999999</v>
      </c>
      <c r="S2">
        <v>47391.396189999999</v>
      </c>
      <c r="T2">
        <v>48881.905050000001</v>
      </c>
      <c r="U2">
        <v>50558.101540000003</v>
      </c>
      <c r="V2">
        <v>52421.484219999998</v>
      </c>
      <c r="W2">
        <v>54432.588929999998</v>
      </c>
      <c r="X2">
        <v>56531.826990000001</v>
      </c>
      <c r="Y2">
        <v>58647.580629999997</v>
      </c>
      <c r="Z2">
        <v>60699.169840000002</v>
      </c>
      <c r="AA2">
        <v>62598.607510000002</v>
      </c>
      <c r="AB2">
        <v>64304.436809999999</v>
      </c>
      <c r="AC2">
        <v>65834.834270000007</v>
      </c>
      <c r="AD2">
        <v>67206.478390000004</v>
      </c>
      <c r="AE2">
        <v>68438.233030000003</v>
      </c>
      <c r="AF2">
        <v>69551.257599999997</v>
      </c>
      <c r="AG2">
        <v>70567.650269999998</v>
      </c>
      <c r="AH2">
        <v>71510.30601</v>
      </c>
      <c r="AI2">
        <v>72403.726259999996</v>
      </c>
      <c r="AJ2">
        <v>73273.672160000002</v>
      </c>
      <c r="AK2">
        <v>74147.180349999995</v>
      </c>
    </row>
    <row r="3" spans="1:37">
      <c r="A3" t="s">
        <v>382</v>
      </c>
      <c r="B3">
        <v>18609.931690000001</v>
      </c>
      <c r="C3">
        <v>19045.121760000002</v>
      </c>
      <c r="D3">
        <v>19463.32287</v>
      </c>
      <c r="E3">
        <v>20035.802220000001</v>
      </c>
      <c r="F3">
        <v>20824.456450000001</v>
      </c>
      <c r="G3">
        <v>21721.19729</v>
      </c>
      <c r="H3">
        <v>23068.20666</v>
      </c>
      <c r="I3">
        <v>24525.407009999999</v>
      </c>
      <c r="J3">
        <v>26100.998579999999</v>
      </c>
      <c r="K3">
        <v>27478.301800000001</v>
      </c>
      <c r="L3">
        <v>28491.707310000002</v>
      </c>
      <c r="M3">
        <v>29391.552009999999</v>
      </c>
      <c r="N3">
        <v>30461.682629999999</v>
      </c>
      <c r="O3">
        <v>31875.537120000001</v>
      </c>
      <c r="P3">
        <v>33714.519990000001</v>
      </c>
      <c r="Q3">
        <v>35917.326009999997</v>
      </c>
      <c r="R3">
        <v>37011.469620000003</v>
      </c>
      <c r="S3">
        <v>38137.095099999999</v>
      </c>
      <c r="T3">
        <v>39436.852630000001</v>
      </c>
      <c r="U3">
        <v>40903.117449999998</v>
      </c>
      <c r="V3">
        <v>42500.634510000004</v>
      </c>
      <c r="W3">
        <v>44187.640549999996</v>
      </c>
      <c r="X3">
        <v>45919.349419999999</v>
      </c>
      <c r="Y3">
        <v>47648.371550000003</v>
      </c>
      <c r="Z3">
        <v>49324.412049999999</v>
      </c>
      <c r="AA3">
        <v>50894.218990000001</v>
      </c>
      <c r="AB3">
        <v>52335.63725</v>
      </c>
      <c r="AC3">
        <v>53661.010260000003</v>
      </c>
      <c r="AD3">
        <v>54877.681570000001</v>
      </c>
      <c r="AE3">
        <v>55994.75722</v>
      </c>
      <c r="AF3">
        <v>57023.664400000001</v>
      </c>
      <c r="AG3">
        <v>57976.925089999997</v>
      </c>
      <c r="AH3">
        <v>58867.494440000002</v>
      </c>
      <c r="AI3">
        <v>59708.725279999999</v>
      </c>
      <c r="AJ3">
        <v>60513.953289999998</v>
      </c>
      <c r="AK3">
        <v>61296.295769999997</v>
      </c>
    </row>
    <row r="4" spans="1:37">
      <c r="A4" t="s">
        <v>383</v>
      </c>
      <c r="B4">
        <v>5285.7500440000003</v>
      </c>
      <c r="C4">
        <v>5293.4853899999998</v>
      </c>
      <c r="D4">
        <v>5277.6542060000002</v>
      </c>
      <c r="E4">
        <v>5299.6476629999997</v>
      </c>
      <c r="F4">
        <v>5405.3688700000002</v>
      </c>
      <c r="G4">
        <v>5595.4104799999996</v>
      </c>
      <c r="H4">
        <v>6038.6313360000004</v>
      </c>
      <c r="I4">
        <v>5840.854421</v>
      </c>
      <c r="J4">
        <v>5348.8339699999997</v>
      </c>
      <c r="K4">
        <v>4887.9579290000001</v>
      </c>
      <c r="L4">
        <v>4638.9370019999997</v>
      </c>
      <c r="M4">
        <v>4687.8364389999997</v>
      </c>
      <c r="N4">
        <v>5094.8725400000003</v>
      </c>
      <c r="O4">
        <v>5865.1409530000001</v>
      </c>
      <c r="P4">
        <v>6996.2681949999997</v>
      </c>
      <c r="Q4">
        <v>8355.9787589999996</v>
      </c>
      <c r="R4">
        <v>8973.3184399999991</v>
      </c>
      <c r="S4">
        <v>9254.3010890000005</v>
      </c>
      <c r="T4">
        <v>9445.05242</v>
      </c>
      <c r="U4">
        <v>9654.9840889999996</v>
      </c>
      <c r="V4">
        <v>9920.8497029999999</v>
      </c>
      <c r="W4">
        <v>10244.94838</v>
      </c>
      <c r="X4">
        <v>10612.477569999999</v>
      </c>
      <c r="Y4">
        <v>10999.209080000001</v>
      </c>
      <c r="Z4">
        <v>11374.75779</v>
      </c>
      <c r="AA4">
        <v>11704.38852</v>
      </c>
      <c r="AB4">
        <v>11968.79955</v>
      </c>
      <c r="AC4">
        <v>12173.82401</v>
      </c>
      <c r="AD4">
        <v>12328.79682</v>
      </c>
      <c r="AE4">
        <v>12443.47581</v>
      </c>
      <c r="AF4">
        <v>12527.59319</v>
      </c>
      <c r="AG4">
        <v>12590.725179999999</v>
      </c>
      <c r="AH4">
        <v>12642.81157</v>
      </c>
      <c r="AI4">
        <v>12695.000980000001</v>
      </c>
      <c r="AJ4">
        <v>12759.718870000001</v>
      </c>
      <c r="AK4">
        <v>12850.88458</v>
      </c>
    </row>
    <row r="5" spans="1:37">
      <c r="A5" t="s">
        <v>453</v>
      </c>
      <c r="B5">
        <v>11651.815259999999</v>
      </c>
      <c r="C5">
        <v>11916.97978</v>
      </c>
      <c r="D5">
        <v>12133.82684</v>
      </c>
      <c r="E5">
        <v>12378.73897</v>
      </c>
      <c r="F5">
        <v>12689.562400000001</v>
      </c>
      <c r="G5">
        <v>13031.643599999999</v>
      </c>
      <c r="H5">
        <v>13543.72594</v>
      </c>
      <c r="I5">
        <v>14456.634609999999</v>
      </c>
      <c r="J5">
        <v>15744.26266</v>
      </c>
      <c r="K5">
        <v>16989.099579999998</v>
      </c>
      <c r="L5">
        <v>17923.47423</v>
      </c>
      <c r="M5">
        <v>18648.250929999998</v>
      </c>
      <c r="N5">
        <v>19309.668740000001</v>
      </c>
      <c r="O5">
        <v>20030.37196</v>
      </c>
      <c r="P5">
        <v>20884.393380000001</v>
      </c>
      <c r="Q5">
        <v>21901.44342</v>
      </c>
      <c r="R5">
        <v>22394.496940000001</v>
      </c>
      <c r="S5">
        <v>22939.69659</v>
      </c>
      <c r="T5">
        <v>23603.640350000001</v>
      </c>
      <c r="U5">
        <v>24371.722969999999</v>
      </c>
      <c r="V5">
        <v>25216.428779999998</v>
      </c>
      <c r="W5">
        <v>26111.275570000002</v>
      </c>
      <c r="X5">
        <v>27032.887170000002</v>
      </c>
      <c r="Y5">
        <v>27960.546009999998</v>
      </c>
      <c r="Z5">
        <v>28875.14357</v>
      </c>
      <c r="AA5">
        <v>29758.144509999998</v>
      </c>
      <c r="AB5">
        <v>30603.730210000002</v>
      </c>
      <c r="AC5">
        <v>31418.361239999998</v>
      </c>
      <c r="AD5">
        <v>32205.052060000002</v>
      </c>
      <c r="AE5">
        <v>32966.636189999997</v>
      </c>
      <c r="AF5">
        <v>33706.411440000003</v>
      </c>
      <c r="AG5">
        <v>34427.900690000002</v>
      </c>
      <c r="AH5">
        <v>35134.729169999999</v>
      </c>
      <c r="AI5">
        <v>35830.67297</v>
      </c>
      <c r="AJ5">
        <v>36519.590479999999</v>
      </c>
      <c r="AK5">
        <v>37205.41403</v>
      </c>
    </row>
    <row r="6" spans="1:37">
      <c r="A6" t="s">
        <v>454</v>
      </c>
      <c r="B6">
        <v>7532.0000010000003</v>
      </c>
      <c r="C6">
        <v>7642.0958549999996</v>
      </c>
      <c r="D6">
        <v>7742.733604</v>
      </c>
      <c r="E6">
        <v>7896.6287730000004</v>
      </c>
      <c r="F6">
        <v>8140.4894400000003</v>
      </c>
      <c r="G6">
        <v>8447.3053639999998</v>
      </c>
      <c r="H6">
        <v>8916.2426770000002</v>
      </c>
      <c r="I6">
        <v>9191.2713010000007</v>
      </c>
      <c r="J6">
        <v>9421.7528600000005</v>
      </c>
      <c r="K6">
        <v>9621.7062509999996</v>
      </c>
      <c r="L6">
        <v>9788.1336389999997</v>
      </c>
      <c r="M6">
        <v>10015.6975</v>
      </c>
      <c r="N6">
        <v>10423.60786</v>
      </c>
      <c r="O6">
        <v>11080.09492</v>
      </c>
      <c r="P6">
        <v>12017.742700000001</v>
      </c>
      <c r="Q6">
        <v>13171.81259</v>
      </c>
      <c r="R6">
        <v>13752.340539999999</v>
      </c>
      <c r="S6">
        <v>14179.88687</v>
      </c>
      <c r="T6">
        <v>14617.987880000001</v>
      </c>
      <c r="U6">
        <v>15115.850640000001</v>
      </c>
      <c r="V6">
        <v>15678.60338</v>
      </c>
      <c r="W6">
        <v>16293.726199999999</v>
      </c>
      <c r="X6">
        <v>16940.316030000002</v>
      </c>
      <c r="Y6">
        <v>17592.536209999998</v>
      </c>
      <c r="Z6">
        <v>18220.870159999999</v>
      </c>
      <c r="AA6">
        <v>18792.82879</v>
      </c>
      <c r="AB6">
        <v>19290.942360000001</v>
      </c>
      <c r="AC6">
        <v>19718.81813</v>
      </c>
      <c r="AD6">
        <v>20081.343150000001</v>
      </c>
      <c r="AE6">
        <v>20384.62989</v>
      </c>
      <c r="AF6">
        <v>20635.92496</v>
      </c>
      <c r="AG6">
        <v>20843.054950000002</v>
      </c>
      <c r="AH6">
        <v>21014.277190000001</v>
      </c>
      <c r="AI6">
        <v>21158.49641</v>
      </c>
      <c r="AJ6">
        <v>21285.086080000001</v>
      </c>
      <c r="AK6">
        <v>21403.84172</v>
      </c>
    </row>
    <row r="7" spans="1:37">
      <c r="A7" t="s">
        <v>455</v>
      </c>
      <c r="B7">
        <v>14205.15351</v>
      </c>
      <c r="C7">
        <v>14566.04702</v>
      </c>
      <c r="D7">
        <v>14873.455169999999</v>
      </c>
      <c r="E7">
        <v>15241.802180000001</v>
      </c>
      <c r="F7">
        <v>15729.278630000001</v>
      </c>
      <c r="G7">
        <v>16276.56292</v>
      </c>
      <c r="H7">
        <v>17058.85312</v>
      </c>
      <c r="I7">
        <v>18239.518690000001</v>
      </c>
      <c r="J7">
        <v>19834.850050000001</v>
      </c>
      <c r="K7">
        <v>21366.924190000002</v>
      </c>
      <c r="L7">
        <v>22508.108939999998</v>
      </c>
      <c r="M7">
        <v>23404.78426</v>
      </c>
      <c r="N7">
        <v>24291.920730000002</v>
      </c>
      <c r="O7">
        <v>25354.628049999999</v>
      </c>
      <c r="P7">
        <v>26700.068630000002</v>
      </c>
      <c r="Q7">
        <v>28340.34923</v>
      </c>
      <c r="R7">
        <v>29151.90782</v>
      </c>
      <c r="S7">
        <v>29982.590960000001</v>
      </c>
      <c r="T7">
        <v>30973.882300000001</v>
      </c>
      <c r="U7">
        <v>32121.246780000001</v>
      </c>
      <c r="V7">
        <v>33389.247190000002</v>
      </c>
      <c r="W7">
        <v>34738.120389999996</v>
      </c>
      <c r="X7">
        <v>36128.876510000002</v>
      </c>
      <c r="Y7">
        <v>37523.568829999997</v>
      </c>
      <c r="Z7">
        <v>38884.357329999999</v>
      </c>
      <c r="AA7">
        <v>40172.562839999999</v>
      </c>
      <c r="AB7">
        <v>41371.573859999997</v>
      </c>
      <c r="AC7">
        <v>42489.135110000003</v>
      </c>
      <c r="AD7">
        <v>43529.762069999997</v>
      </c>
      <c r="AE7">
        <v>44498.866690000003</v>
      </c>
      <c r="AF7">
        <v>45403.476549999999</v>
      </c>
      <c r="AG7">
        <v>46251.48489</v>
      </c>
      <c r="AH7">
        <v>47051.192309999999</v>
      </c>
      <c r="AI7">
        <v>47811.275780000004</v>
      </c>
      <c r="AJ7">
        <v>48540.517540000001</v>
      </c>
      <c r="AK7">
        <v>49247.672659999997</v>
      </c>
    </row>
    <row r="8" spans="1:37">
      <c r="A8" t="s">
        <v>456</v>
      </c>
      <c r="B8">
        <v>2263.6441289999998</v>
      </c>
      <c r="C8">
        <v>2277.451008</v>
      </c>
      <c r="D8">
        <v>2287.0938259999998</v>
      </c>
      <c r="E8">
        <v>2316.1327580000002</v>
      </c>
      <c r="F8">
        <v>2381.258851</v>
      </c>
      <c r="G8">
        <v>2481.0243580000001</v>
      </c>
      <c r="H8">
        <v>2677.5827519999998</v>
      </c>
      <c r="I8">
        <v>2681.5908679999998</v>
      </c>
      <c r="J8">
        <v>2599.9990859999998</v>
      </c>
      <c r="K8">
        <v>2508.361418</v>
      </c>
      <c r="L8">
        <v>2464.1750980000002</v>
      </c>
      <c r="M8">
        <v>2516.285625</v>
      </c>
      <c r="N8">
        <v>2694.842212</v>
      </c>
      <c r="O8">
        <v>3005.319661</v>
      </c>
      <c r="P8">
        <v>3446.9628339999999</v>
      </c>
      <c r="Q8">
        <v>3972.5498130000001</v>
      </c>
      <c r="R8">
        <v>4229.8313429999998</v>
      </c>
      <c r="S8">
        <v>4366.7647889999998</v>
      </c>
      <c r="T8">
        <v>4471.8880749999998</v>
      </c>
      <c r="U8">
        <v>4584.3769510000002</v>
      </c>
      <c r="V8">
        <v>4717.3664479999998</v>
      </c>
      <c r="W8">
        <v>4871.7151750000003</v>
      </c>
      <c r="X8">
        <v>5042.2323889999998</v>
      </c>
      <c r="Y8">
        <v>5220.411634</v>
      </c>
      <c r="Z8">
        <v>5395.5751410000003</v>
      </c>
      <c r="AA8">
        <v>5555.4949450000004</v>
      </c>
      <c r="AB8">
        <v>5693.3922579999999</v>
      </c>
      <c r="AC8">
        <v>5811.3928589999996</v>
      </c>
      <c r="AD8">
        <v>5912.8896750000004</v>
      </c>
      <c r="AE8">
        <v>6001.4091509999998</v>
      </c>
      <c r="AF8">
        <v>6080.4453830000002</v>
      </c>
      <c r="AG8">
        <v>6153.4209810000002</v>
      </c>
      <c r="AH8">
        <v>6223.878823</v>
      </c>
      <c r="AI8">
        <v>6295.7814209999997</v>
      </c>
      <c r="AJ8">
        <v>6373.5333110000001</v>
      </c>
      <c r="AK8">
        <v>6462.0584159999999</v>
      </c>
    </row>
    <row r="9" spans="1:37">
      <c r="A9" t="s">
        <v>457</v>
      </c>
      <c r="B9">
        <v>2698.017621</v>
      </c>
      <c r="C9">
        <v>2698.2532460000002</v>
      </c>
      <c r="D9">
        <v>2698.3565400000002</v>
      </c>
      <c r="E9">
        <v>2699.4410419999999</v>
      </c>
      <c r="F9">
        <v>2701.1793130000001</v>
      </c>
      <c r="G9">
        <v>2702.6768010000001</v>
      </c>
      <c r="H9">
        <v>2704.4913539999998</v>
      </c>
      <c r="I9">
        <v>2707.39165</v>
      </c>
      <c r="J9">
        <v>2711.391435</v>
      </c>
      <c r="K9">
        <v>2715.3679820000002</v>
      </c>
      <c r="L9">
        <v>2718.787073</v>
      </c>
      <c r="M9">
        <v>2721.9499409999999</v>
      </c>
      <c r="N9">
        <v>2725.1857540000001</v>
      </c>
      <c r="O9">
        <v>2728.7843160000002</v>
      </c>
      <c r="P9">
        <v>2732.9550680000002</v>
      </c>
      <c r="Q9">
        <v>2737.7848009999998</v>
      </c>
      <c r="R9">
        <v>2742.09548</v>
      </c>
      <c r="S9">
        <v>2746.7859819999999</v>
      </c>
      <c r="T9">
        <v>2751.9688470000001</v>
      </c>
      <c r="U9">
        <v>2757.605082</v>
      </c>
      <c r="V9">
        <v>2763.6092159999998</v>
      </c>
      <c r="W9">
        <v>2769.8835439999998</v>
      </c>
      <c r="X9">
        <v>2776.3292510000001</v>
      </c>
      <c r="Y9">
        <v>2782.8450990000001</v>
      </c>
      <c r="Z9">
        <v>2789.323629</v>
      </c>
      <c r="AA9">
        <v>2795.647344</v>
      </c>
      <c r="AB9">
        <v>2801.918001</v>
      </c>
      <c r="AC9">
        <v>2808.3327490000001</v>
      </c>
      <c r="AD9">
        <v>2814.8844949999998</v>
      </c>
      <c r="AE9">
        <v>2821.5806379999999</v>
      </c>
      <c r="AF9">
        <v>2828.4437320000002</v>
      </c>
      <c r="AG9">
        <v>2835.5071990000001</v>
      </c>
      <c r="AH9">
        <v>2842.8099029999998</v>
      </c>
      <c r="AI9">
        <v>2850.3929790000002</v>
      </c>
      <c r="AJ9">
        <v>2858.301305</v>
      </c>
      <c r="AK9">
        <v>2866.5835160000001</v>
      </c>
    </row>
    <row r="10" spans="1:37">
      <c r="A10" t="s">
        <v>55</v>
      </c>
      <c r="B10">
        <v>3392.8195249999999</v>
      </c>
      <c r="C10">
        <v>3436.211041</v>
      </c>
      <c r="D10">
        <v>3478.6179940000002</v>
      </c>
      <c r="E10">
        <v>3523.650412</v>
      </c>
      <c r="F10">
        <v>3584.3362120000002</v>
      </c>
      <c r="G10">
        <v>3651.798346</v>
      </c>
      <c r="H10">
        <v>3707.7678770000002</v>
      </c>
      <c r="I10">
        <v>3754.2705550000001</v>
      </c>
      <c r="J10">
        <v>3794.5048299999999</v>
      </c>
      <c r="K10">
        <v>3832.1007479999998</v>
      </c>
      <c r="L10">
        <v>3868.0758449999998</v>
      </c>
      <c r="M10">
        <v>3900.7399310000001</v>
      </c>
      <c r="N10">
        <v>3928.2215339999998</v>
      </c>
      <c r="O10">
        <v>3950.0470310000001</v>
      </c>
      <c r="P10">
        <v>3966.8677400000001</v>
      </c>
      <c r="Q10">
        <v>3980.1057310000001</v>
      </c>
      <c r="R10">
        <v>3991.4681700000001</v>
      </c>
      <c r="S10">
        <v>4003.0343360000002</v>
      </c>
      <c r="T10">
        <v>4015.856221</v>
      </c>
      <c r="U10">
        <v>4030.2573130000001</v>
      </c>
      <c r="V10">
        <v>4046.2392519999999</v>
      </c>
      <c r="W10">
        <v>4063.5865039999999</v>
      </c>
      <c r="X10">
        <v>4081.6707590000001</v>
      </c>
      <c r="Y10">
        <v>4099.7078430000001</v>
      </c>
      <c r="Z10">
        <v>4116.8901079999996</v>
      </c>
      <c r="AA10">
        <v>4132.4406559999998</v>
      </c>
      <c r="AB10">
        <v>4145.7521509999997</v>
      </c>
      <c r="AC10">
        <v>4156.7594129999998</v>
      </c>
      <c r="AD10">
        <v>4165.7856140000004</v>
      </c>
      <c r="AE10">
        <v>4173.2755500000003</v>
      </c>
      <c r="AF10">
        <v>4179.7286359999998</v>
      </c>
      <c r="AG10">
        <v>4185.3531309999998</v>
      </c>
      <c r="AH10">
        <v>4190.1239729999998</v>
      </c>
      <c r="AI10">
        <v>4194.167007</v>
      </c>
      <c r="AJ10">
        <v>4197.6816140000001</v>
      </c>
      <c r="AK10">
        <v>4200.8970589999999</v>
      </c>
    </row>
    <row r="11" spans="1:37">
      <c r="A11" t="s">
        <v>56</v>
      </c>
      <c r="B11">
        <v>16808.7</v>
      </c>
      <c r="C11">
        <v>17099.806840000001</v>
      </c>
      <c r="D11">
        <v>17381.929380000001</v>
      </c>
      <c r="E11">
        <v>17807.64977</v>
      </c>
      <c r="F11">
        <v>18437.63653</v>
      </c>
      <c r="G11">
        <v>19184.010869999998</v>
      </c>
      <c r="H11">
        <v>20013.0756</v>
      </c>
      <c r="I11">
        <v>20966.433860000001</v>
      </c>
      <c r="J11">
        <v>22071.884040000001</v>
      </c>
      <c r="K11">
        <v>23303.331989999999</v>
      </c>
      <c r="L11">
        <v>24615.36983</v>
      </c>
      <c r="M11">
        <v>25992.892189999999</v>
      </c>
      <c r="N11">
        <v>27449.90207</v>
      </c>
      <c r="O11">
        <v>29015.375909999999</v>
      </c>
      <c r="P11">
        <v>30721.27403</v>
      </c>
      <c r="Q11">
        <v>32597.012419999999</v>
      </c>
      <c r="R11">
        <v>34508.45405</v>
      </c>
      <c r="S11">
        <v>36551.357380000001</v>
      </c>
      <c r="T11">
        <v>38784.743770000001</v>
      </c>
      <c r="U11">
        <v>41231.15006</v>
      </c>
      <c r="V11">
        <v>43894.019780000002</v>
      </c>
      <c r="W11">
        <v>46767.133300000001</v>
      </c>
      <c r="X11">
        <v>49837.780700000003</v>
      </c>
      <c r="Y11">
        <v>53087.15782</v>
      </c>
      <c r="Z11">
        <v>56489.503709999997</v>
      </c>
      <c r="AA11">
        <v>60010.859819999998</v>
      </c>
      <c r="AB11">
        <v>63643.520709999997</v>
      </c>
      <c r="AC11">
        <v>67412.183080000003</v>
      </c>
      <c r="AD11">
        <v>71331.757759999993</v>
      </c>
      <c r="AE11">
        <v>75412.39503</v>
      </c>
      <c r="AF11">
        <v>79662.942120000007</v>
      </c>
      <c r="AG11">
        <v>84092.297040000005</v>
      </c>
      <c r="AH11">
        <v>88710.199739999996</v>
      </c>
      <c r="AI11">
        <v>93527.879069999995</v>
      </c>
      <c r="AJ11">
        <v>98558.192230000001</v>
      </c>
      <c r="AK11">
        <v>103815.802</v>
      </c>
    </row>
    <row r="12" spans="1:37">
      <c r="A12" t="s">
        <v>223</v>
      </c>
      <c r="B12">
        <v>78446.300010000006</v>
      </c>
      <c r="C12">
        <v>79547.086580000003</v>
      </c>
      <c r="D12">
        <v>80646.797290000002</v>
      </c>
      <c r="E12">
        <v>82887.701400000005</v>
      </c>
      <c r="F12">
        <v>86173.643419999993</v>
      </c>
      <c r="G12">
        <v>89610.486340000003</v>
      </c>
      <c r="H12">
        <v>93219.60931</v>
      </c>
      <c r="I12">
        <v>97102.124219999998</v>
      </c>
      <c r="J12">
        <v>101279.508</v>
      </c>
      <c r="K12">
        <v>105720.0966</v>
      </c>
      <c r="L12">
        <v>110395.9759</v>
      </c>
      <c r="M12">
        <v>115302.3686</v>
      </c>
      <c r="N12">
        <v>120454.7444</v>
      </c>
      <c r="O12">
        <v>125880.67140000001</v>
      </c>
      <c r="P12">
        <v>131614.87770000001</v>
      </c>
      <c r="Q12">
        <v>137704.2353</v>
      </c>
      <c r="R12">
        <v>144632.64970000001</v>
      </c>
      <c r="S12">
        <v>152476.0735</v>
      </c>
      <c r="T12">
        <v>161153.33290000001</v>
      </c>
      <c r="U12">
        <v>170606.33790000001</v>
      </c>
      <c r="V12">
        <v>180784.57320000001</v>
      </c>
      <c r="W12">
        <v>191632.93979999999</v>
      </c>
      <c r="X12">
        <v>203082.79509999999</v>
      </c>
      <c r="Y12">
        <v>215045.2726</v>
      </c>
      <c r="Z12">
        <v>227406.66500000001</v>
      </c>
      <c r="AA12">
        <v>240025.2402</v>
      </c>
      <c r="AB12">
        <v>252964.15520000001</v>
      </c>
      <c r="AC12">
        <v>266413.76779999997</v>
      </c>
      <c r="AD12">
        <v>280399.78009999997</v>
      </c>
      <c r="AE12">
        <v>294953.12190000003</v>
      </c>
      <c r="AF12">
        <v>310110.28289999999</v>
      </c>
      <c r="AG12">
        <v>325913.29340000002</v>
      </c>
      <c r="AH12">
        <v>342409.5687</v>
      </c>
      <c r="AI12">
        <v>359651.97950000002</v>
      </c>
      <c r="AJ12">
        <v>377699.49369999999</v>
      </c>
      <c r="AK12">
        <v>396617.7194</v>
      </c>
    </row>
    <row r="13" spans="1:37">
      <c r="A13" t="s">
        <v>229</v>
      </c>
      <c r="B13">
        <v>150502.7647</v>
      </c>
      <c r="C13">
        <v>152874.29740000001</v>
      </c>
      <c r="D13">
        <v>155181.16080000001</v>
      </c>
      <c r="E13">
        <v>159396.25700000001</v>
      </c>
      <c r="F13">
        <v>165576.8253</v>
      </c>
      <c r="G13">
        <v>172248.4791</v>
      </c>
      <c r="H13">
        <v>179454.09400000001</v>
      </c>
      <c r="I13">
        <v>187393.10149999999</v>
      </c>
      <c r="J13">
        <v>196150.92170000001</v>
      </c>
      <c r="K13">
        <v>205382.59570000001</v>
      </c>
      <c r="L13">
        <v>214808.8382</v>
      </c>
      <c r="M13">
        <v>224515.2781</v>
      </c>
      <c r="N13">
        <v>234705.92319999999</v>
      </c>
      <c r="O13">
        <v>245580.07500000001</v>
      </c>
      <c r="P13">
        <v>257295.55530000001</v>
      </c>
      <c r="Q13">
        <v>269949.48700000002</v>
      </c>
      <c r="R13">
        <v>283084.52590000001</v>
      </c>
      <c r="S13">
        <v>297702.93589999998</v>
      </c>
      <c r="T13">
        <v>313897.5012</v>
      </c>
      <c r="U13">
        <v>331616.73009999999</v>
      </c>
      <c r="V13">
        <v>350762.28379999998</v>
      </c>
      <c r="W13">
        <v>371208.13799999998</v>
      </c>
      <c r="X13">
        <v>392797.80810000002</v>
      </c>
      <c r="Y13">
        <v>415336.70970000001</v>
      </c>
      <c r="Z13">
        <v>438584.74339999998</v>
      </c>
      <c r="AA13">
        <v>462250.46950000001</v>
      </c>
      <c r="AB13">
        <v>486389.65500000003</v>
      </c>
      <c r="AC13">
        <v>511317.98839999997</v>
      </c>
      <c r="AD13">
        <v>537110.86430000002</v>
      </c>
      <c r="AE13">
        <v>563836.57200000004</v>
      </c>
      <c r="AF13">
        <v>591570.18000000005</v>
      </c>
      <c r="AG13">
        <v>620395.85190000001</v>
      </c>
      <c r="AH13">
        <v>650407.26969999995</v>
      </c>
      <c r="AI13">
        <v>681708.18370000005</v>
      </c>
      <c r="AJ13">
        <v>714413.07869999995</v>
      </c>
      <c r="AK13">
        <v>748647.95970000001</v>
      </c>
    </row>
    <row r="14" spans="1:37">
      <c r="A14" t="s">
        <v>236</v>
      </c>
      <c r="B14">
        <v>542</v>
      </c>
      <c r="C14">
        <v>554.43031259999998</v>
      </c>
      <c r="D14">
        <v>567.05901089999998</v>
      </c>
      <c r="E14">
        <v>581.47676060000003</v>
      </c>
      <c r="F14">
        <v>599.91273839999997</v>
      </c>
      <c r="G14">
        <v>621.15851959999998</v>
      </c>
      <c r="H14">
        <v>798.84720460000005</v>
      </c>
      <c r="I14">
        <v>806.91786930000001</v>
      </c>
      <c r="J14">
        <v>735.90348449999999</v>
      </c>
      <c r="K14">
        <v>662.88877239999999</v>
      </c>
      <c r="L14">
        <v>617.91111379999995</v>
      </c>
      <c r="M14">
        <v>605.15859269999999</v>
      </c>
      <c r="N14">
        <v>632.93890639999995</v>
      </c>
      <c r="O14">
        <v>693.40100800000005</v>
      </c>
      <c r="P14">
        <v>781.56757430000005</v>
      </c>
      <c r="Q14">
        <v>869.11988220000001</v>
      </c>
      <c r="R14">
        <v>911.38809309999999</v>
      </c>
      <c r="S14">
        <v>937.87027660000001</v>
      </c>
      <c r="T14">
        <v>961.81299860000001</v>
      </c>
      <c r="U14">
        <v>987.90617529999997</v>
      </c>
      <c r="V14">
        <v>1016.851083</v>
      </c>
      <c r="W14">
        <v>1047.4927499999999</v>
      </c>
      <c r="X14">
        <v>1077.769043</v>
      </c>
      <c r="Y14">
        <v>1105.219842</v>
      </c>
      <c r="Z14">
        <v>1127.3224729999999</v>
      </c>
      <c r="AA14">
        <v>1141.7810480000001</v>
      </c>
      <c r="AB14">
        <v>1148.4807040000001</v>
      </c>
      <c r="AC14">
        <v>1149.902411</v>
      </c>
      <c r="AD14">
        <v>1148.611228</v>
      </c>
      <c r="AE14">
        <v>1146.986343</v>
      </c>
      <c r="AF14">
        <v>1147.181609</v>
      </c>
      <c r="AG14">
        <v>1151.1575680000001</v>
      </c>
      <c r="AH14">
        <v>1160.7755669999999</v>
      </c>
      <c r="AI14">
        <v>1177.9199020000001</v>
      </c>
      <c r="AJ14">
        <v>1204.5897279999999</v>
      </c>
      <c r="AK14">
        <v>1243.00036</v>
      </c>
    </row>
    <row r="15" spans="1:37">
      <c r="A15" t="s">
        <v>237</v>
      </c>
      <c r="B15">
        <v>216</v>
      </c>
      <c r="C15">
        <v>219.514161</v>
      </c>
      <c r="D15">
        <v>223.34945999999999</v>
      </c>
      <c r="E15">
        <v>229.0885735</v>
      </c>
      <c r="F15">
        <v>237.5232796</v>
      </c>
      <c r="G15">
        <v>248.024271</v>
      </c>
      <c r="H15">
        <v>265.3991833</v>
      </c>
      <c r="I15">
        <v>282.839585</v>
      </c>
      <c r="J15">
        <v>295.00103319999999</v>
      </c>
      <c r="K15">
        <v>302.97549070000002</v>
      </c>
      <c r="L15">
        <v>309.34666870000001</v>
      </c>
      <c r="M15">
        <v>318.43266019999999</v>
      </c>
      <c r="N15">
        <v>331.44596710000002</v>
      </c>
      <c r="O15">
        <v>348.17653180000002</v>
      </c>
      <c r="P15">
        <v>367.61257089999998</v>
      </c>
      <c r="Q15">
        <v>388.49300599999998</v>
      </c>
      <c r="R15">
        <v>407.49495910000002</v>
      </c>
      <c r="S15">
        <v>426.02066559999997</v>
      </c>
      <c r="T15">
        <v>444.74448410000002</v>
      </c>
      <c r="U15">
        <v>463.9551027</v>
      </c>
      <c r="V15">
        <v>483.761031</v>
      </c>
      <c r="W15">
        <v>504.18798349999997</v>
      </c>
      <c r="X15">
        <v>525.21683770000004</v>
      </c>
      <c r="Y15">
        <v>546.79798400000004</v>
      </c>
      <c r="Z15">
        <v>568.85375139999996</v>
      </c>
      <c r="AA15">
        <v>591.27813839999999</v>
      </c>
      <c r="AB15">
        <v>614.01193520000004</v>
      </c>
      <c r="AC15">
        <v>637.09539199999995</v>
      </c>
      <c r="AD15">
        <v>660.59775279999997</v>
      </c>
      <c r="AE15">
        <v>684.58628120000003</v>
      </c>
      <c r="AF15">
        <v>709.12188419999995</v>
      </c>
      <c r="AG15">
        <v>734.26110029999995</v>
      </c>
      <c r="AH15">
        <v>760.06181530000003</v>
      </c>
      <c r="AI15">
        <v>786.58828329999994</v>
      </c>
      <c r="AJ15">
        <v>813.91067009999995</v>
      </c>
      <c r="AK15">
        <v>842.10565550000001</v>
      </c>
    </row>
    <row r="16" spans="1:37">
      <c r="A16" t="s">
        <v>458</v>
      </c>
      <c r="B16">
        <v>396.00360000000001</v>
      </c>
      <c r="C16">
        <v>406.69549280000001</v>
      </c>
      <c r="D16">
        <v>421.34275129999997</v>
      </c>
      <c r="E16">
        <v>441.92637830000001</v>
      </c>
      <c r="F16">
        <v>469.08867659999999</v>
      </c>
      <c r="G16">
        <v>501.27940510000002</v>
      </c>
      <c r="H16">
        <v>543.05630840000003</v>
      </c>
      <c r="I16">
        <v>612.45251489999998</v>
      </c>
      <c r="J16">
        <v>698.25310339999999</v>
      </c>
      <c r="K16">
        <v>764.03657439999995</v>
      </c>
      <c r="L16">
        <v>804.50240740000004</v>
      </c>
      <c r="M16">
        <v>837.78793929999995</v>
      </c>
      <c r="N16">
        <v>873.00571820000005</v>
      </c>
      <c r="O16">
        <v>913.78821070000004</v>
      </c>
      <c r="P16">
        <v>960.32073200000002</v>
      </c>
      <c r="Q16">
        <v>1011.152836</v>
      </c>
      <c r="R16">
        <v>1051.1859199999999</v>
      </c>
      <c r="S16">
        <v>1087.4733719999999</v>
      </c>
      <c r="T16">
        <v>1123.1910720000001</v>
      </c>
      <c r="U16">
        <v>1159.5565529999999</v>
      </c>
      <c r="V16">
        <v>1196.9413300000001</v>
      </c>
      <c r="W16">
        <v>1235.387469</v>
      </c>
      <c r="X16">
        <v>1274.8184630000001</v>
      </c>
      <c r="Y16">
        <v>1315.1133030000001</v>
      </c>
      <c r="Z16">
        <v>1356.120641</v>
      </c>
      <c r="AA16">
        <v>1397.656708</v>
      </c>
      <c r="AB16">
        <v>1439.649506</v>
      </c>
      <c r="AC16">
        <v>1482.2231340000001</v>
      </c>
      <c r="AD16">
        <v>1525.5496439999999</v>
      </c>
      <c r="AE16">
        <v>1569.7863400000001</v>
      </c>
      <c r="AF16">
        <v>1615.0656770000001</v>
      </c>
      <c r="AG16">
        <v>1661.501262</v>
      </c>
      <c r="AH16">
        <v>1709.1993460000001</v>
      </c>
      <c r="AI16">
        <v>1758.2655199999999</v>
      </c>
      <c r="AJ16">
        <v>1808.8047369999999</v>
      </c>
      <c r="AK16">
        <v>1860.924497</v>
      </c>
    </row>
    <row r="17" spans="1:37">
      <c r="A17" t="s">
        <v>235</v>
      </c>
      <c r="B17">
        <v>1109.2441289999999</v>
      </c>
      <c r="C17">
        <v>1096.4773250000001</v>
      </c>
      <c r="D17">
        <v>1075.070518</v>
      </c>
      <c r="E17">
        <v>1063.425336</v>
      </c>
      <c r="F17">
        <v>1074.5672199999999</v>
      </c>
      <c r="G17">
        <v>1110.4383479999999</v>
      </c>
      <c r="H17">
        <v>1070.1455779999999</v>
      </c>
      <c r="I17">
        <v>979.13222670000005</v>
      </c>
      <c r="J17">
        <v>870.40203959999997</v>
      </c>
      <c r="K17">
        <v>777.91666299999997</v>
      </c>
      <c r="L17">
        <v>731.85986479999997</v>
      </c>
      <c r="M17">
        <v>754.33545189999995</v>
      </c>
      <c r="N17">
        <v>856.83747449999998</v>
      </c>
      <c r="O17">
        <v>1049.2551759999999</v>
      </c>
      <c r="P17">
        <v>1336.629586</v>
      </c>
      <c r="Q17">
        <v>1702.7652860000001</v>
      </c>
      <c r="R17">
        <v>1858.6897570000001</v>
      </c>
      <c r="S17">
        <v>1914.2740899999999</v>
      </c>
      <c r="T17">
        <v>1940.9588839999999</v>
      </c>
      <c r="U17">
        <v>1971.7248159999999</v>
      </c>
      <c r="V17">
        <v>2018.526537</v>
      </c>
      <c r="W17">
        <v>2083.3103780000001</v>
      </c>
      <c r="X17">
        <v>2163.0436599999998</v>
      </c>
      <c r="Y17">
        <v>2251.8509300000001</v>
      </c>
      <c r="Z17">
        <v>2341.8065449999999</v>
      </c>
      <c r="AA17">
        <v>2423.2688800000001</v>
      </c>
      <c r="AB17">
        <v>2489.7049619999998</v>
      </c>
      <c r="AC17">
        <v>2540.593824</v>
      </c>
      <c r="AD17">
        <v>2576.520822</v>
      </c>
      <c r="AE17">
        <v>2598.407874</v>
      </c>
      <c r="AF17">
        <v>2607.4013629999999</v>
      </c>
      <c r="AG17">
        <v>2604.7928470000002</v>
      </c>
      <c r="AH17">
        <v>2592.099397</v>
      </c>
      <c r="AI17">
        <v>2571.2290950000001</v>
      </c>
      <c r="AJ17">
        <v>2544.411963</v>
      </c>
      <c r="AK17">
        <v>2514.1721950000001</v>
      </c>
    </row>
    <row r="18" spans="1:37">
      <c r="A18" t="s">
        <v>459</v>
      </c>
      <c r="B18">
        <v>0.39639999999999997</v>
      </c>
      <c r="C18">
        <v>0.33371667630000001</v>
      </c>
      <c r="D18">
        <v>0.27208573079999998</v>
      </c>
      <c r="E18">
        <v>0.21570937100000001</v>
      </c>
      <c r="F18">
        <v>0.16693644329999999</v>
      </c>
      <c r="G18">
        <v>0.12381525559999999</v>
      </c>
      <c r="H18">
        <v>0.13447838500000001</v>
      </c>
      <c r="I18">
        <v>0.24867181129999999</v>
      </c>
      <c r="J18">
        <v>0.43942552779999999</v>
      </c>
      <c r="K18">
        <v>0.54391743140000004</v>
      </c>
      <c r="L18">
        <v>0.55504340169999999</v>
      </c>
      <c r="M18">
        <v>0.57098137930000004</v>
      </c>
      <c r="N18">
        <v>0.61414615559999997</v>
      </c>
      <c r="O18">
        <v>0.69873450749999999</v>
      </c>
      <c r="P18">
        <v>0.83236999229999997</v>
      </c>
      <c r="Q18">
        <v>1.018803492</v>
      </c>
      <c r="R18">
        <v>1.072614041</v>
      </c>
      <c r="S18">
        <v>1.126383906</v>
      </c>
      <c r="T18">
        <v>1.180635535</v>
      </c>
      <c r="U18">
        <v>1.234303215</v>
      </c>
      <c r="V18">
        <v>1.2864669070000001</v>
      </c>
      <c r="W18">
        <v>1.3365937590000001</v>
      </c>
      <c r="X18">
        <v>1.3843850630000001</v>
      </c>
      <c r="Y18">
        <v>1.429573999</v>
      </c>
      <c r="Z18">
        <v>1.471729812</v>
      </c>
      <c r="AA18">
        <v>1.510170883</v>
      </c>
      <c r="AB18">
        <v>1.5451510449999999</v>
      </c>
      <c r="AC18">
        <v>1.5780978459999999</v>
      </c>
      <c r="AD18">
        <v>1.610228478</v>
      </c>
      <c r="AE18">
        <v>1.642312891</v>
      </c>
      <c r="AF18">
        <v>1.674850696</v>
      </c>
      <c r="AG18">
        <v>1.708204426</v>
      </c>
      <c r="AH18">
        <v>1.7426976839999999</v>
      </c>
      <c r="AI18">
        <v>1.77862042</v>
      </c>
      <c r="AJ18">
        <v>1.816212602</v>
      </c>
      <c r="AK18">
        <v>1.8557077909999999</v>
      </c>
    </row>
    <row r="19" spans="1:37">
      <c r="A19" t="s">
        <v>460</v>
      </c>
      <c r="B19">
        <v>1154.0036</v>
      </c>
      <c r="C19">
        <v>1180.639966</v>
      </c>
      <c r="D19">
        <v>1211.7512220000001</v>
      </c>
      <c r="E19">
        <v>1252.491712</v>
      </c>
      <c r="F19">
        <v>1306.5246950000001</v>
      </c>
      <c r="G19">
        <v>1370.4621959999999</v>
      </c>
      <c r="H19">
        <v>1607.302696</v>
      </c>
      <c r="I19">
        <v>1702.209969</v>
      </c>
      <c r="J19">
        <v>1729.1576210000001</v>
      </c>
      <c r="K19">
        <v>1729.900838</v>
      </c>
      <c r="L19">
        <v>1731.76019</v>
      </c>
      <c r="M19">
        <v>1761.3791920000001</v>
      </c>
      <c r="N19">
        <v>1837.390592</v>
      </c>
      <c r="O19">
        <v>1955.365751</v>
      </c>
      <c r="P19">
        <v>2109.5008769999999</v>
      </c>
      <c r="Q19">
        <v>2268.7657239999999</v>
      </c>
      <c r="R19">
        <v>2370.0689729999999</v>
      </c>
      <c r="S19">
        <v>2451.3643149999998</v>
      </c>
      <c r="T19">
        <v>2529.7485550000001</v>
      </c>
      <c r="U19">
        <v>2611.4178310000002</v>
      </c>
      <c r="V19">
        <v>2697.5534440000001</v>
      </c>
      <c r="W19">
        <v>2787.0682029999998</v>
      </c>
      <c r="X19">
        <v>2877.8043440000001</v>
      </c>
      <c r="Y19">
        <v>2967.1311289999999</v>
      </c>
      <c r="Z19">
        <v>3052.2968660000001</v>
      </c>
      <c r="AA19">
        <v>3130.7158939999999</v>
      </c>
      <c r="AB19">
        <v>3202.1421460000001</v>
      </c>
      <c r="AC19">
        <v>3269.220937</v>
      </c>
      <c r="AD19">
        <v>3334.7586249999999</v>
      </c>
      <c r="AE19">
        <v>3401.358964</v>
      </c>
      <c r="AF19">
        <v>3471.3691699999999</v>
      </c>
      <c r="AG19">
        <v>3546.91993</v>
      </c>
      <c r="AH19">
        <v>3630.036728</v>
      </c>
      <c r="AI19">
        <v>3722.7737050000001</v>
      </c>
      <c r="AJ19">
        <v>3827.3051350000001</v>
      </c>
      <c r="AK19">
        <v>3946.0305130000002</v>
      </c>
    </row>
    <row r="20" spans="1:37">
      <c r="A20" t="s">
        <v>461</v>
      </c>
      <c r="B20">
        <v>1109.640529</v>
      </c>
      <c r="C20">
        <v>1096.811042</v>
      </c>
      <c r="D20">
        <v>1075.3426039999999</v>
      </c>
      <c r="E20">
        <v>1063.6410450000001</v>
      </c>
      <c r="F20">
        <v>1074.734156</v>
      </c>
      <c r="G20">
        <v>1110.5621630000001</v>
      </c>
      <c r="H20">
        <v>1070.2800560000001</v>
      </c>
      <c r="I20">
        <v>979.38089849999994</v>
      </c>
      <c r="J20">
        <v>870.84146510000005</v>
      </c>
      <c r="K20">
        <v>778.46058049999999</v>
      </c>
      <c r="L20">
        <v>732.41490820000001</v>
      </c>
      <c r="M20">
        <v>754.90643320000004</v>
      </c>
      <c r="N20">
        <v>857.45162059999996</v>
      </c>
      <c r="O20">
        <v>1049.9539110000001</v>
      </c>
      <c r="P20">
        <v>1337.4619560000001</v>
      </c>
      <c r="Q20">
        <v>1703.784089</v>
      </c>
      <c r="R20">
        <v>1859.762371</v>
      </c>
      <c r="S20">
        <v>1915.400474</v>
      </c>
      <c r="T20">
        <v>1942.1395199999999</v>
      </c>
      <c r="U20">
        <v>1972.95912</v>
      </c>
      <c r="V20">
        <v>2019.8130040000001</v>
      </c>
      <c r="W20">
        <v>2084.6469710000001</v>
      </c>
      <c r="X20">
        <v>2164.4280450000001</v>
      </c>
      <c r="Y20">
        <v>2253.2805039999998</v>
      </c>
      <c r="Z20">
        <v>2343.2782750000001</v>
      </c>
      <c r="AA20">
        <v>2424.779051</v>
      </c>
      <c r="AB20">
        <v>2491.2501130000001</v>
      </c>
      <c r="AC20">
        <v>2542.171922</v>
      </c>
      <c r="AD20">
        <v>2578.1310509999998</v>
      </c>
      <c r="AE20">
        <v>2600.0501859999999</v>
      </c>
      <c r="AF20">
        <v>2609.0762140000002</v>
      </c>
      <c r="AG20">
        <v>2606.5010510000002</v>
      </c>
      <c r="AH20">
        <v>2593.842095</v>
      </c>
      <c r="AI20">
        <v>2573.0077160000001</v>
      </c>
      <c r="AJ20">
        <v>2546.2281760000001</v>
      </c>
      <c r="AK20">
        <v>2516.0279030000002</v>
      </c>
    </row>
    <row r="21" spans="1:37">
      <c r="A21" t="s">
        <v>57</v>
      </c>
      <c r="B21">
        <v>3353.1214869999999</v>
      </c>
      <c r="C21">
        <v>3407.0923630000002</v>
      </c>
      <c r="D21">
        <v>3455.0852559999998</v>
      </c>
      <c r="E21">
        <v>3526.3756360000002</v>
      </c>
      <c r="F21">
        <v>3635.5350509999998</v>
      </c>
      <c r="G21">
        <v>3768.3737000000001</v>
      </c>
      <c r="H21">
        <v>3909.8223010000002</v>
      </c>
      <c r="I21">
        <v>4066.5247690000001</v>
      </c>
      <c r="J21">
        <v>4239.0501169999998</v>
      </c>
      <c r="K21">
        <v>4432.049336</v>
      </c>
      <c r="L21">
        <v>4644.8668260000004</v>
      </c>
      <c r="M21">
        <v>4872.7522170000002</v>
      </c>
      <c r="N21">
        <v>5112.4146799999999</v>
      </c>
      <c r="O21">
        <v>5363.5469110000004</v>
      </c>
      <c r="P21">
        <v>5627.6504599999998</v>
      </c>
      <c r="Q21">
        <v>5908.4302449999996</v>
      </c>
      <c r="R21">
        <v>6237.9734589999998</v>
      </c>
      <c r="S21">
        <v>6620.3839189999999</v>
      </c>
      <c r="T21">
        <v>7052.1070030000001</v>
      </c>
      <c r="U21">
        <v>7530.0063209999998</v>
      </c>
      <c r="V21">
        <v>8052.3840980000004</v>
      </c>
      <c r="W21">
        <v>8618.2399000000005</v>
      </c>
      <c r="X21">
        <v>9226.3230390000008</v>
      </c>
      <c r="Y21">
        <v>9874.4529160000002</v>
      </c>
      <c r="Z21">
        <v>10559.056130000001</v>
      </c>
      <c r="AA21">
        <v>11274.851559999999</v>
      </c>
      <c r="AB21">
        <v>12020.626969999999</v>
      </c>
      <c r="AC21">
        <v>12800.89178</v>
      </c>
      <c r="AD21">
        <v>13619.13672</v>
      </c>
      <c r="AE21">
        <v>14478.09978</v>
      </c>
      <c r="AF21">
        <v>15380.21392</v>
      </c>
      <c r="AG21">
        <v>16327.83404</v>
      </c>
      <c r="AH21">
        <v>17323.42225</v>
      </c>
      <c r="AI21">
        <v>18369.701710000001</v>
      </c>
      <c r="AJ21">
        <v>19469.672460000002</v>
      </c>
      <c r="AK21">
        <v>20626.643220000002</v>
      </c>
    </row>
    <row r="22" spans="1:37">
      <c r="A22" t="s">
        <v>58</v>
      </c>
      <c r="B22">
        <v>2603.9507410000001</v>
      </c>
      <c r="C22">
        <v>2665.3262530000002</v>
      </c>
      <c r="D22">
        <v>2740.2968529999998</v>
      </c>
      <c r="E22">
        <v>2849.1341499999999</v>
      </c>
      <c r="F22">
        <v>3000.0236490000002</v>
      </c>
      <c r="G22">
        <v>3179.1880200000001</v>
      </c>
      <c r="H22">
        <v>3382.5679620000001</v>
      </c>
      <c r="I22">
        <v>3607.2699360000001</v>
      </c>
      <c r="J22">
        <v>3855.4743109999999</v>
      </c>
      <c r="K22">
        <v>4129.9485880000002</v>
      </c>
      <c r="L22">
        <v>4433.1670370000002</v>
      </c>
      <c r="M22">
        <v>4769.3070180000004</v>
      </c>
      <c r="N22">
        <v>5145.227484</v>
      </c>
      <c r="O22">
        <v>5569.2257669999999</v>
      </c>
      <c r="P22">
        <v>6049.8185400000002</v>
      </c>
      <c r="Q22">
        <v>6594.3146079999997</v>
      </c>
      <c r="R22">
        <v>7084.3522650000004</v>
      </c>
      <c r="S22">
        <v>7536.3834999999999</v>
      </c>
      <c r="T22">
        <v>7985.5088239999995</v>
      </c>
      <c r="U22">
        <v>8455.2237299999997</v>
      </c>
      <c r="V22">
        <v>8956.3481420000007</v>
      </c>
      <c r="W22">
        <v>9491.5051170000006</v>
      </c>
      <c r="X22">
        <v>10058.690399999999</v>
      </c>
      <c r="Y22">
        <v>10653.25239</v>
      </c>
      <c r="Z22">
        <v>11268.71161</v>
      </c>
      <c r="AA22">
        <v>11896.97135</v>
      </c>
      <c r="AB22">
        <v>12534.614670000001</v>
      </c>
      <c r="AC22">
        <v>13184.63989</v>
      </c>
      <c r="AD22">
        <v>13849.21711</v>
      </c>
      <c r="AE22">
        <v>14529.806210000001</v>
      </c>
      <c r="AF22">
        <v>15227.52317</v>
      </c>
      <c r="AG22">
        <v>15943.38053</v>
      </c>
      <c r="AH22">
        <v>16678.510149999998</v>
      </c>
      <c r="AI22">
        <v>17434.34419</v>
      </c>
      <c r="AJ22">
        <v>18212.653750000001</v>
      </c>
      <c r="AK22">
        <v>19015.578079999999</v>
      </c>
    </row>
    <row r="23" spans="1:37">
      <c r="A23" t="s">
        <v>59</v>
      </c>
      <c r="B23">
        <v>8879.3744210000004</v>
      </c>
      <c r="C23">
        <v>9013.293662</v>
      </c>
      <c r="D23">
        <v>9133.7532680000004</v>
      </c>
      <c r="E23">
        <v>9337.5270569999993</v>
      </c>
      <c r="F23">
        <v>9656.0866050000004</v>
      </c>
      <c r="G23">
        <v>10031.68353</v>
      </c>
      <c r="H23">
        <v>10443.37412</v>
      </c>
      <c r="I23">
        <v>10877.42369</v>
      </c>
      <c r="J23">
        <v>11337.02124</v>
      </c>
      <c r="K23">
        <v>11832.603779999999</v>
      </c>
      <c r="L23">
        <v>12369.761909999999</v>
      </c>
      <c r="M23">
        <v>12950.36649</v>
      </c>
      <c r="N23">
        <v>13577.668809999999</v>
      </c>
      <c r="O23">
        <v>14255.24396</v>
      </c>
      <c r="P23">
        <v>14986.89357</v>
      </c>
      <c r="Q23">
        <v>15775.804109999999</v>
      </c>
      <c r="R23">
        <v>16678.021550000001</v>
      </c>
      <c r="S23">
        <v>17719.65382</v>
      </c>
      <c r="T23">
        <v>18899.329020000001</v>
      </c>
      <c r="U23">
        <v>20210.550739999999</v>
      </c>
      <c r="V23">
        <v>21647.703829999999</v>
      </c>
      <c r="W23">
        <v>23205.972170000001</v>
      </c>
      <c r="X23">
        <v>24879.718110000002</v>
      </c>
      <c r="Y23">
        <v>26660.892629999998</v>
      </c>
      <c r="Z23">
        <v>28537.704730000001</v>
      </c>
      <c r="AA23">
        <v>30493.568309999999</v>
      </c>
      <c r="AB23">
        <v>32527.48473</v>
      </c>
      <c r="AC23">
        <v>34656.199110000001</v>
      </c>
      <c r="AD23">
        <v>36888.372080000001</v>
      </c>
      <c r="AE23">
        <v>39229.390290000003</v>
      </c>
      <c r="AF23">
        <v>41683.91661</v>
      </c>
      <c r="AG23">
        <v>44256.769800000002</v>
      </c>
      <c r="AH23">
        <v>46953.309329999996</v>
      </c>
      <c r="AI23">
        <v>49779.733719999997</v>
      </c>
      <c r="AJ23">
        <v>52743.186679999999</v>
      </c>
      <c r="AK23">
        <v>55851.8845</v>
      </c>
    </row>
    <row r="24" spans="1:37">
      <c r="A24" t="s">
        <v>60</v>
      </c>
      <c r="B24">
        <v>1590.655315</v>
      </c>
      <c r="C24">
        <v>1620.5690669999999</v>
      </c>
      <c r="D24">
        <v>1646.845309</v>
      </c>
      <c r="E24">
        <v>1673.9241420000001</v>
      </c>
      <c r="F24">
        <v>1706.4658400000001</v>
      </c>
      <c r="G24">
        <v>1743.0712590000001</v>
      </c>
      <c r="H24">
        <v>1791.5422530000001</v>
      </c>
      <c r="I24">
        <v>1884.730356</v>
      </c>
      <c r="J24">
        <v>2038.0620690000001</v>
      </c>
      <c r="K24">
        <v>2220.726807</v>
      </c>
      <c r="L24">
        <v>2393.231166</v>
      </c>
      <c r="M24">
        <v>2542.3120009999998</v>
      </c>
      <c r="N24">
        <v>2673.635205</v>
      </c>
      <c r="O24">
        <v>2800.5979889999999</v>
      </c>
      <c r="P24">
        <v>2936.6629889999999</v>
      </c>
      <c r="Q24">
        <v>3092.0062459999999</v>
      </c>
      <c r="R24">
        <v>3205.194544</v>
      </c>
      <c r="S24">
        <v>3303.624812</v>
      </c>
      <c r="T24">
        <v>3406.2817639999998</v>
      </c>
      <c r="U24">
        <v>3518.9244859999999</v>
      </c>
      <c r="V24">
        <v>3641.1336580000002</v>
      </c>
      <c r="W24">
        <v>3770.3724240000001</v>
      </c>
      <c r="X24">
        <v>3903.5760690000002</v>
      </c>
      <c r="Y24">
        <v>4037.6604870000001</v>
      </c>
      <c r="Z24">
        <v>4169.6065170000002</v>
      </c>
      <c r="AA24">
        <v>4296.40103</v>
      </c>
      <c r="AB24">
        <v>4416.3311780000004</v>
      </c>
      <c r="AC24">
        <v>4529.409737</v>
      </c>
      <c r="AD24">
        <v>4635.8344120000002</v>
      </c>
      <c r="AE24">
        <v>4735.8198199999997</v>
      </c>
      <c r="AF24">
        <v>4829.6449849999999</v>
      </c>
      <c r="AG24">
        <v>4917.6477219999997</v>
      </c>
      <c r="AH24">
        <v>5000.2127440000004</v>
      </c>
      <c r="AI24">
        <v>5077.7729300000001</v>
      </c>
      <c r="AJ24">
        <v>5150.7901689999999</v>
      </c>
      <c r="AK24">
        <v>5219.74262</v>
      </c>
    </row>
    <row r="25" spans="1:37">
      <c r="A25" t="s">
        <v>61</v>
      </c>
      <c r="B25">
        <v>381.5980361</v>
      </c>
      <c r="C25">
        <v>393.52549679999998</v>
      </c>
      <c r="D25">
        <v>405.94869590000002</v>
      </c>
      <c r="E25">
        <v>420.68878319999999</v>
      </c>
      <c r="F25">
        <v>439.5253889</v>
      </c>
      <c r="G25">
        <v>461.69435809999999</v>
      </c>
      <c r="H25">
        <v>485.76897050000002</v>
      </c>
      <c r="I25">
        <v>530.48510080000005</v>
      </c>
      <c r="J25">
        <v>602.2763013</v>
      </c>
      <c r="K25">
        <v>688.00347160000001</v>
      </c>
      <c r="L25">
        <v>774.34289720000004</v>
      </c>
      <c r="M25">
        <v>858.15445850000003</v>
      </c>
      <c r="N25">
        <v>940.9558902</v>
      </c>
      <c r="O25">
        <v>1026.7612839999999</v>
      </c>
      <c r="P25">
        <v>1120.2484669999999</v>
      </c>
      <c r="Q25">
        <v>1226.4572109999999</v>
      </c>
      <c r="R25">
        <v>1302.9122279999999</v>
      </c>
      <c r="S25">
        <v>1371.311324</v>
      </c>
      <c r="T25">
        <v>1441.517155</v>
      </c>
      <c r="U25">
        <v>1516.444788</v>
      </c>
      <c r="V25">
        <v>1596.450059</v>
      </c>
      <c r="W25">
        <v>1681.0436910000001</v>
      </c>
      <c r="X25">
        <v>1769.473082</v>
      </c>
      <c r="Y25">
        <v>1860.899402</v>
      </c>
      <c r="Z25">
        <v>1954.4247250000001</v>
      </c>
      <c r="AA25">
        <v>2049.0675689999998</v>
      </c>
      <c r="AB25">
        <v>2144.4631629999999</v>
      </c>
      <c r="AC25">
        <v>2241.0425639999999</v>
      </c>
      <c r="AD25">
        <v>2339.1974479999999</v>
      </c>
      <c r="AE25">
        <v>2439.2789269999998</v>
      </c>
      <c r="AF25">
        <v>2541.6434300000001</v>
      </c>
      <c r="AG25">
        <v>2646.664941</v>
      </c>
      <c r="AH25">
        <v>2754.7452589999998</v>
      </c>
      <c r="AI25">
        <v>2866.3265249999999</v>
      </c>
      <c r="AJ25">
        <v>2981.889169</v>
      </c>
      <c r="AK25">
        <v>3101.9535620000001</v>
      </c>
    </row>
    <row r="26" spans="1:37">
      <c r="A26" t="s">
        <v>62</v>
      </c>
      <c r="B26">
        <v>1593.2937340000001</v>
      </c>
      <c r="C26">
        <v>1615.485852</v>
      </c>
      <c r="D26">
        <v>1637.1273699999999</v>
      </c>
      <c r="E26">
        <v>1657.236136</v>
      </c>
      <c r="F26">
        <v>1682.3293369999999</v>
      </c>
      <c r="G26">
        <v>1710.541176</v>
      </c>
      <c r="H26">
        <v>1733.7700809999999</v>
      </c>
      <c r="I26">
        <v>1753.84878</v>
      </c>
      <c r="J26">
        <v>1772.3401719999999</v>
      </c>
      <c r="K26">
        <v>1790.4022629999999</v>
      </c>
      <c r="L26">
        <v>1807.6876339999999</v>
      </c>
      <c r="M26">
        <v>1822.655675</v>
      </c>
      <c r="N26">
        <v>1833.9671940000001</v>
      </c>
      <c r="O26">
        <v>1841.3281440000001</v>
      </c>
      <c r="P26">
        <v>1845.246461</v>
      </c>
      <c r="Q26">
        <v>1846.769366</v>
      </c>
      <c r="R26">
        <v>1850.734649</v>
      </c>
      <c r="S26">
        <v>1857.179044</v>
      </c>
      <c r="T26">
        <v>1865.491321</v>
      </c>
      <c r="U26">
        <v>1875.139201</v>
      </c>
      <c r="V26">
        <v>1885.8036850000001</v>
      </c>
      <c r="W26">
        <v>1897.2801219999999</v>
      </c>
      <c r="X26">
        <v>1909.269235</v>
      </c>
      <c r="Y26">
        <v>1921.429271</v>
      </c>
      <c r="Z26">
        <v>1933.4064960000001</v>
      </c>
      <c r="AA26">
        <v>1944.8505279999999</v>
      </c>
      <c r="AB26">
        <v>1955.3102349999999</v>
      </c>
      <c r="AC26">
        <v>1964.5192709999999</v>
      </c>
      <c r="AD26">
        <v>1972.5936939999999</v>
      </c>
      <c r="AE26">
        <v>1979.7749699999999</v>
      </c>
      <c r="AF26">
        <v>1986.339774</v>
      </c>
      <c r="AG26">
        <v>1992.415338</v>
      </c>
      <c r="AH26">
        <v>1998.0050980000001</v>
      </c>
      <c r="AI26">
        <v>2003.175755</v>
      </c>
      <c r="AJ26">
        <v>2008.022152</v>
      </c>
      <c r="AK26">
        <v>2012.6483370000001</v>
      </c>
    </row>
    <row r="27" spans="1:37">
      <c r="A27" t="s">
        <v>63</v>
      </c>
      <c r="B27">
        <v>124.3163492</v>
      </c>
      <c r="C27">
        <v>126.61503999999999</v>
      </c>
      <c r="D27">
        <v>129.64028709999999</v>
      </c>
      <c r="E27">
        <v>133.28394030000001</v>
      </c>
      <c r="F27">
        <v>137.86984050000001</v>
      </c>
      <c r="G27">
        <v>143.04701209999999</v>
      </c>
      <c r="H27">
        <v>148.0010991</v>
      </c>
      <c r="I27">
        <v>152.6657817</v>
      </c>
      <c r="J27">
        <v>157.10902770000001</v>
      </c>
      <c r="K27">
        <v>161.51058370000001</v>
      </c>
      <c r="L27">
        <v>166.0045461</v>
      </c>
      <c r="M27">
        <v>170.6400453</v>
      </c>
      <c r="N27">
        <v>175.4519176</v>
      </c>
      <c r="O27">
        <v>180.4979874</v>
      </c>
      <c r="P27">
        <v>185.83380940000001</v>
      </c>
      <c r="Q27">
        <v>191.48663519999999</v>
      </c>
      <c r="R27">
        <v>194.3776058</v>
      </c>
      <c r="S27">
        <v>194.6301058</v>
      </c>
      <c r="T27">
        <v>193.29531320000001</v>
      </c>
      <c r="U27">
        <v>191.310126</v>
      </c>
      <c r="V27">
        <v>189.25041949999999</v>
      </c>
      <c r="W27">
        <v>187.3832587</v>
      </c>
      <c r="X27">
        <v>185.77150180000001</v>
      </c>
      <c r="Y27">
        <v>184.37882519999999</v>
      </c>
      <c r="Z27">
        <v>183.13249880000001</v>
      </c>
      <c r="AA27">
        <v>181.9547681</v>
      </c>
      <c r="AB27">
        <v>180.76740330000001</v>
      </c>
      <c r="AC27">
        <v>179.5235921</v>
      </c>
      <c r="AD27">
        <v>178.2218551</v>
      </c>
      <c r="AE27">
        <v>176.8781491</v>
      </c>
      <c r="AF27">
        <v>175.51442280000001</v>
      </c>
      <c r="AG27">
        <v>174.140974</v>
      </c>
      <c r="AH27">
        <v>172.75872469999999</v>
      </c>
      <c r="AI27">
        <v>171.3752164</v>
      </c>
      <c r="AJ27">
        <v>170.0010063</v>
      </c>
      <c r="AK27">
        <v>168.6476797</v>
      </c>
    </row>
    <row r="28" spans="1:37">
      <c r="A28" t="s">
        <v>64</v>
      </c>
      <c r="B28">
        <v>1643.358651</v>
      </c>
      <c r="C28">
        <v>1661.761624</v>
      </c>
      <c r="D28">
        <v>1679.018656</v>
      </c>
      <c r="E28">
        <v>1699.9879579999999</v>
      </c>
      <c r="F28">
        <v>1730.769227</v>
      </c>
      <c r="G28">
        <v>1764.6524199999999</v>
      </c>
      <c r="H28">
        <v>1792.2890030000001</v>
      </c>
      <c r="I28">
        <v>1813.320326</v>
      </c>
      <c r="J28">
        <v>1829.048045</v>
      </c>
      <c r="K28">
        <v>1842.2629360000001</v>
      </c>
      <c r="L28">
        <v>1854.829686</v>
      </c>
      <c r="M28">
        <v>1866.7895960000001</v>
      </c>
      <c r="N28">
        <v>1877.526863</v>
      </c>
      <c r="O28">
        <v>1886.6071059999999</v>
      </c>
      <c r="P28">
        <v>1893.9067660000001</v>
      </c>
      <c r="Q28">
        <v>1899.6101169999999</v>
      </c>
      <c r="R28">
        <v>1904.5873329999999</v>
      </c>
      <c r="S28">
        <v>1910.38158</v>
      </c>
      <c r="T28">
        <v>1917.287738</v>
      </c>
      <c r="U28">
        <v>1925.062085</v>
      </c>
      <c r="V28">
        <v>1933.3891470000001</v>
      </c>
      <c r="W28">
        <v>1941.982765</v>
      </c>
      <c r="X28">
        <v>1950.4662470000001</v>
      </c>
      <c r="Y28">
        <v>1958.4541409999999</v>
      </c>
      <c r="Z28">
        <v>1965.5836859999999</v>
      </c>
      <c r="AA28">
        <v>1971.5200890000001</v>
      </c>
      <c r="AB28">
        <v>1976.2019560000001</v>
      </c>
      <c r="AC28">
        <v>1979.8911969999999</v>
      </c>
      <c r="AD28">
        <v>1982.7986060000001</v>
      </c>
      <c r="AE28">
        <v>1985.108285</v>
      </c>
      <c r="AF28">
        <v>1987.0152780000001</v>
      </c>
      <c r="AG28">
        <v>1988.586088</v>
      </c>
      <c r="AH28">
        <v>1989.788753</v>
      </c>
      <c r="AI28">
        <v>1990.6715569999999</v>
      </c>
      <c r="AJ28">
        <v>1991.325194</v>
      </c>
      <c r="AK28">
        <v>1991.8603840000001</v>
      </c>
    </row>
    <row r="29" spans="1:37">
      <c r="A29" t="s">
        <v>65</v>
      </c>
      <c r="B29">
        <v>25.254320929999999</v>
      </c>
      <c r="C29">
        <v>25.57909519</v>
      </c>
      <c r="D29">
        <v>25.860383299999999</v>
      </c>
      <c r="E29">
        <v>25.971212529999999</v>
      </c>
      <c r="F29">
        <v>25.977111829999998</v>
      </c>
      <c r="G29">
        <v>25.926042800000001</v>
      </c>
      <c r="H29">
        <v>25.831555609999999</v>
      </c>
      <c r="I29">
        <v>26.08691469</v>
      </c>
      <c r="J29">
        <v>26.86219809</v>
      </c>
      <c r="K29">
        <v>27.83082486</v>
      </c>
      <c r="L29">
        <v>28.56273603</v>
      </c>
      <c r="M29">
        <v>28.896122380000001</v>
      </c>
      <c r="N29">
        <v>28.882713979999998</v>
      </c>
      <c r="O29">
        <v>28.67474588</v>
      </c>
      <c r="P29">
        <v>28.423276040000001</v>
      </c>
      <c r="Q29">
        <v>28.231189839999999</v>
      </c>
      <c r="R29">
        <v>27.66125787</v>
      </c>
      <c r="S29">
        <v>26.878501350000001</v>
      </c>
      <c r="T29">
        <v>26.048729290000001</v>
      </c>
      <c r="U29">
        <v>25.25511367</v>
      </c>
      <c r="V29">
        <v>24.524103660000002</v>
      </c>
      <c r="W29">
        <v>23.854106529999999</v>
      </c>
      <c r="X29">
        <v>23.23170421</v>
      </c>
      <c r="Y29">
        <v>22.641892760000001</v>
      </c>
      <c r="Z29">
        <v>22.072178000000001</v>
      </c>
      <c r="AA29">
        <v>21.513481930000001</v>
      </c>
      <c r="AB29">
        <v>20.955118519999999</v>
      </c>
      <c r="AC29">
        <v>20.38831635</v>
      </c>
      <c r="AD29">
        <v>19.812258539999998</v>
      </c>
      <c r="AE29">
        <v>19.22979467</v>
      </c>
      <c r="AF29">
        <v>18.645370580000002</v>
      </c>
      <c r="AG29">
        <v>18.06245745</v>
      </c>
      <c r="AH29">
        <v>17.483427890000002</v>
      </c>
      <c r="AI29">
        <v>16.911006539999999</v>
      </c>
      <c r="AJ29">
        <v>16.34776119</v>
      </c>
      <c r="AK29">
        <v>15.795886019999999</v>
      </c>
    </row>
    <row r="30" spans="1:37">
      <c r="A30" t="s">
        <v>66</v>
      </c>
      <c r="B30">
        <v>6.5964696939999996</v>
      </c>
      <c r="C30">
        <v>6.7694301320000001</v>
      </c>
      <c r="D30">
        <v>6.9712975869999996</v>
      </c>
      <c r="E30">
        <v>7.1711659369999996</v>
      </c>
      <c r="F30">
        <v>7.3906958349999998</v>
      </c>
      <c r="G30">
        <v>7.6316948580000004</v>
      </c>
      <c r="H30">
        <v>7.8761385070000003</v>
      </c>
      <c r="I30">
        <v>8.3487522369999994</v>
      </c>
      <c r="J30">
        <v>9.1453873019999996</v>
      </c>
      <c r="K30">
        <v>10.09414052</v>
      </c>
      <c r="L30">
        <v>10.991243000000001</v>
      </c>
      <c r="M30">
        <v>11.75849169</v>
      </c>
      <c r="N30">
        <v>12.39284599</v>
      </c>
      <c r="O30">
        <v>12.9390471</v>
      </c>
      <c r="P30">
        <v>13.45742641</v>
      </c>
      <c r="Q30">
        <v>14.008421759999999</v>
      </c>
      <c r="R30">
        <v>14.10732359</v>
      </c>
      <c r="S30">
        <v>13.965105729999999</v>
      </c>
      <c r="T30">
        <v>13.73311938</v>
      </c>
      <c r="U30">
        <v>13.490786829999999</v>
      </c>
      <c r="V30">
        <v>13.27189695</v>
      </c>
      <c r="W30">
        <v>13.0862523</v>
      </c>
      <c r="X30">
        <v>12.9320705</v>
      </c>
      <c r="Y30">
        <v>12.803712450000001</v>
      </c>
      <c r="Z30">
        <v>12.69524925</v>
      </c>
      <c r="AA30">
        <v>12.60178842</v>
      </c>
      <c r="AB30">
        <v>12.517438220000001</v>
      </c>
      <c r="AC30">
        <v>12.437036259999999</v>
      </c>
      <c r="AD30">
        <v>12.359200380000001</v>
      </c>
      <c r="AE30">
        <v>12.28435101</v>
      </c>
      <c r="AF30">
        <v>12.213791459999999</v>
      </c>
      <c r="AG30">
        <v>12.14827401</v>
      </c>
      <c r="AH30">
        <v>12.0879698</v>
      </c>
      <c r="AI30">
        <v>12.033471759999999</v>
      </c>
      <c r="AJ30">
        <v>11.98550182</v>
      </c>
      <c r="AK30">
        <v>11.944771859999999</v>
      </c>
    </row>
    <row r="31" spans="1:37">
      <c r="A31" t="s">
        <v>218</v>
      </c>
      <c r="B31">
        <v>25790.12515</v>
      </c>
      <c r="C31">
        <v>26162.90307</v>
      </c>
      <c r="D31">
        <v>26518.165110000002</v>
      </c>
      <c r="E31">
        <v>27214.960579999999</v>
      </c>
      <c r="F31">
        <v>28231.34518</v>
      </c>
      <c r="G31">
        <v>29298.989710000002</v>
      </c>
      <c r="H31">
        <v>30407.4715</v>
      </c>
      <c r="I31">
        <v>31616.740860000002</v>
      </c>
      <c r="J31">
        <v>32927.06364</v>
      </c>
      <c r="K31">
        <v>34337.913910000003</v>
      </c>
      <c r="L31">
        <v>35830.222659999999</v>
      </c>
      <c r="M31">
        <v>37377.47567</v>
      </c>
      <c r="N31">
        <v>38971.231809999997</v>
      </c>
      <c r="O31">
        <v>40614.51513</v>
      </c>
      <c r="P31">
        <v>42316.77334</v>
      </c>
      <c r="Q31">
        <v>44100.10512</v>
      </c>
      <c r="R31">
        <v>46434.009839999999</v>
      </c>
      <c r="S31">
        <v>49116.4401</v>
      </c>
      <c r="T31">
        <v>52089.419629999997</v>
      </c>
      <c r="U31">
        <v>55328.288800000002</v>
      </c>
      <c r="V31">
        <v>58820.125249999997</v>
      </c>
      <c r="W31">
        <v>62552.814019999998</v>
      </c>
      <c r="X31">
        <v>66509.158020000003</v>
      </c>
      <c r="Y31">
        <v>70663.931270000001</v>
      </c>
      <c r="Z31">
        <v>74982.366909999997</v>
      </c>
      <c r="AA31">
        <v>79419.303020000007</v>
      </c>
      <c r="AB31">
        <v>83991.172430000006</v>
      </c>
      <c r="AC31">
        <v>88754.164999999994</v>
      </c>
      <c r="AD31">
        <v>93716.775970000002</v>
      </c>
      <c r="AE31">
        <v>98891.037809999994</v>
      </c>
      <c r="AF31">
        <v>104290.5974</v>
      </c>
      <c r="AG31">
        <v>109930.6084</v>
      </c>
      <c r="AH31">
        <v>115828.0288</v>
      </c>
      <c r="AI31">
        <v>122001.77710000001</v>
      </c>
      <c r="AJ31">
        <v>128472.7738</v>
      </c>
      <c r="AK31">
        <v>135264.14290000001</v>
      </c>
    </row>
    <row r="32" spans="1:37">
      <c r="A32" t="s">
        <v>219</v>
      </c>
      <c r="B32">
        <v>5303.6276660000003</v>
      </c>
      <c r="C32">
        <v>5433.7760779999999</v>
      </c>
      <c r="D32">
        <v>5589.2273599999999</v>
      </c>
      <c r="E32">
        <v>5831.7699919999995</v>
      </c>
      <c r="F32">
        <v>6157.966625</v>
      </c>
      <c r="G32">
        <v>6512.6078100000004</v>
      </c>
      <c r="H32">
        <v>6896.3457980000003</v>
      </c>
      <c r="I32">
        <v>7306.330618</v>
      </c>
      <c r="J32">
        <v>7745.8202719999999</v>
      </c>
      <c r="K32">
        <v>8219.4238150000001</v>
      </c>
      <c r="L32">
        <v>8730.8533260000004</v>
      </c>
      <c r="M32">
        <v>9287.2386200000001</v>
      </c>
      <c r="N32">
        <v>9899.6443739999995</v>
      </c>
      <c r="O32">
        <v>10578.31804</v>
      </c>
      <c r="P32">
        <v>11331.39688</v>
      </c>
      <c r="Q32">
        <v>12163.3171</v>
      </c>
      <c r="R32">
        <v>12805.89891</v>
      </c>
      <c r="S32">
        <v>13400.85816</v>
      </c>
      <c r="T32">
        <v>14021.03995</v>
      </c>
      <c r="U32">
        <v>14692.799349999999</v>
      </c>
      <c r="V32">
        <v>15421.350409999999</v>
      </c>
      <c r="W32">
        <v>16202.923409999999</v>
      </c>
      <c r="X32">
        <v>17029.938020000001</v>
      </c>
      <c r="Y32">
        <v>17892.920119999999</v>
      </c>
      <c r="Z32">
        <v>18780.921999999999</v>
      </c>
      <c r="AA32">
        <v>19681.41678</v>
      </c>
      <c r="AB32">
        <v>20595.997169999999</v>
      </c>
      <c r="AC32">
        <v>21537.227459999998</v>
      </c>
      <c r="AD32">
        <v>22508.661520000001</v>
      </c>
      <c r="AE32">
        <v>23513.18648</v>
      </c>
      <c r="AF32">
        <v>24553.411629999999</v>
      </c>
      <c r="AG32">
        <v>25631.9539</v>
      </c>
      <c r="AH32">
        <v>26751.69916</v>
      </c>
      <c r="AI32">
        <v>27915.956610000001</v>
      </c>
      <c r="AJ32">
        <v>29128.472140000002</v>
      </c>
      <c r="AK32">
        <v>30393.472300000001</v>
      </c>
    </row>
    <row r="33" spans="1:37">
      <c r="A33" t="s">
        <v>220</v>
      </c>
      <c r="B33">
        <v>45086.461799999997</v>
      </c>
      <c r="C33">
        <v>45634.200799999999</v>
      </c>
      <c r="D33">
        <v>46183.59001</v>
      </c>
      <c r="E33">
        <v>47433.002860000001</v>
      </c>
      <c r="F33">
        <v>49309.716500000002</v>
      </c>
      <c r="G33">
        <v>51254.664550000001</v>
      </c>
      <c r="H33">
        <v>53289.354720000003</v>
      </c>
      <c r="I33">
        <v>55371.663330000003</v>
      </c>
      <c r="J33">
        <v>57533.705329999997</v>
      </c>
      <c r="K33">
        <v>59837.266300000003</v>
      </c>
      <c r="L33">
        <v>62302.890639999998</v>
      </c>
      <c r="M33">
        <v>64920.674330000002</v>
      </c>
      <c r="N33">
        <v>67693.018679999994</v>
      </c>
      <c r="O33">
        <v>70623.207689999996</v>
      </c>
      <c r="P33">
        <v>73719.248569999996</v>
      </c>
      <c r="Q33">
        <v>76992.215299999996</v>
      </c>
      <c r="R33">
        <v>80909.04509</v>
      </c>
      <c r="S33">
        <v>85398.029190000001</v>
      </c>
      <c r="T33">
        <v>90380.826809999999</v>
      </c>
      <c r="U33">
        <v>95806.911980000004</v>
      </c>
      <c r="V33">
        <v>101637.9924</v>
      </c>
      <c r="W33">
        <v>107837.6783</v>
      </c>
      <c r="X33">
        <v>114364.2555</v>
      </c>
      <c r="Y33">
        <v>121165.4132</v>
      </c>
      <c r="Z33">
        <v>128174.9402</v>
      </c>
      <c r="AA33">
        <v>135310.65229999999</v>
      </c>
      <c r="AB33">
        <v>142616.45860000001</v>
      </c>
      <c r="AC33">
        <v>150211.0245</v>
      </c>
      <c r="AD33">
        <v>158107.5141</v>
      </c>
      <c r="AE33">
        <v>166321.56830000001</v>
      </c>
      <c r="AF33">
        <v>174873.0673</v>
      </c>
      <c r="AG33">
        <v>183785.94469999999</v>
      </c>
      <c r="AH33">
        <v>193087.4436</v>
      </c>
      <c r="AI33">
        <v>202807.84940000001</v>
      </c>
      <c r="AJ33">
        <v>212981.07920000001</v>
      </c>
      <c r="AK33">
        <v>223644.96400000001</v>
      </c>
    </row>
    <row r="34" spans="1:37">
      <c r="A34" t="s">
        <v>221</v>
      </c>
      <c r="B34">
        <v>2194.228188</v>
      </c>
      <c r="C34">
        <v>2231.143051</v>
      </c>
      <c r="D34">
        <v>2260.8101069999998</v>
      </c>
      <c r="E34">
        <v>2298.042363</v>
      </c>
      <c r="F34">
        <v>2346.4615600000002</v>
      </c>
      <c r="G34">
        <v>2397.691816</v>
      </c>
      <c r="H34">
        <v>2469.1122529999998</v>
      </c>
      <c r="I34">
        <v>2620.5187000000001</v>
      </c>
      <c r="J34">
        <v>2843.9524959999999</v>
      </c>
      <c r="K34">
        <v>3057.8455090000002</v>
      </c>
      <c r="L34">
        <v>3221.1877319999999</v>
      </c>
      <c r="M34">
        <v>3351.825875</v>
      </c>
      <c r="N34">
        <v>3467.9497339999998</v>
      </c>
      <c r="O34">
        <v>3585.2454229999998</v>
      </c>
      <c r="P34">
        <v>3714.4789689999998</v>
      </c>
      <c r="Q34">
        <v>3862.0728079999999</v>
      </c>
      <c r="R34">
        <v>3904.610991</v>
      </c>
      <c r="S34">
        <v>3965.4076580000001</v>
      </c>
      <c r="T34">
        <v>4045.4537030000001</v>
      </c>
      <c r="U34">
        <v>4138.5941780000003</v>
      </c>
      <c r="V34">
        <v>4240.2547839999997</v>
      </c>
      <c r="W34">
        <v>4347.0070740000001</v>
      </c>
      <c r="X34">
        <v>4456.0579159999998</v>
      </c>
      <c r="Y34">
        <v>4564.9813539999996</v>
      </c>
      <c r="Z34">
        <v>4671.5280169999996</v>
      </c>
      <c r="AA34">
        <v>4773.4823249999999</v>
      </c>
      <c r="AB34">
        <v>4871.0773589999999</v>
      </c>
      <c r="AC34">
        <v>4966.2671339999997</v>
      </c>
      <c r="AD34">
        <v>5059.5124169999999</v>
      </c>
      <c r="AE34">
        <v>5151.1549439999999</v>
      </c>
      <c r="AF34">
        <v>5241.541921</v>
      </c>
      <c r="AG34">
        <v>5330.9899249999999</v>
      </c>
      <c r="AH34">
        <v>5419.7851890000002</v>
      </c>
      <c r="AI34">
        <v>5508.2008480000004</v>
      </c>
      <c r="AJ34">
        <v>5596.4904399999996</v>
      </c>
      <c r="AK34">
        <v>5684.8920639999997</v>
      </c>
    </row>
    <row r="35" spans="1:37">
      <c r="A35" t="s">
        <v>222</v>
      </c>
      <c r="B35">
        <v>71.857209209999994</v>
      </c>
      <c r="C35">
        <v>85.063581029999995</v>
      </c>
      <c r="D35">
        <v>95.004705310000006</v>
      </c>
      <c r="E35">
        <v>109.9256037</v>
      </c>
      <c r="F35">
        <v>128.15356159999999</v>
      </c>
      <c r="G35">
        <v>146.53245079999999</v>
      </c>
      <c r="H35">
        <v>157.3250377</v>
      </c>
      <c r="I35">
        <v>186.8707067</v>
      </c>
      <c r="J35">
        <v>228.96625789999999</v>
      </c>
      <c r="K35">
        <v>267.6470233</v>
      </c>
      <c r="L35">
        <v>310.82155499999999</v>
      </c>
      <c r="M35">
        <v>365.15409670000003</v>
      </c>
      <c r="N35">
        <v>422.8998378</v>
      </c>
      <c r="O35">
        <v>479.38512409999998</v>
      </c>
      <c r="P35">
        <v>532.97996890000002</v>
      </c>
      <c r="Q35">
        <v>586.52500759999998</v>
      </c>
      <c r="R35">
        <v>579.08483590000003</v>
      </c>
      <c r="S35">
        <v>595.33843939999997</v>
      </c>
      <c r="T35">
        <v>616.59283270000003</v>
      </c>
      <c r="U35">
        <v>639.74361329999999</v>
      </c>
      <c r="V35">
        <v>664.85040619999995</v>
      </c>
      <c r="W35">
        <v>692.51696010000001</v>
      </c>
      <c r="X35">
        <v>723.38567990000001</v>
      </c>
      <c r="Y35">
        <v>758.02672700000005</v>
      </c>
      <c r="Z35">
        <v>796.90787720000003</v>
      </c>
      <c r="AA35">
        <v>840.38573899999994</v>
      </c>
      <c r="AB35">
        <v>889.44965569999999</v>
      </c>
      <c r="AC35">
        <v>945.08378889999994</v>
      </c>
      <c r="AD35">
        <v>1007.316073</v>
      </c>
      <c r="AE35">
        <v>1076.174319</v>
      </c>
      <c r="AF35">
        <v>1151.6647210000001</v>
      </c>
      <c r="AG35">
        <v>1233.7963970000001</v>
      </c>
      <c r="AH35">
        <v>1322.6120100000001</v>
      </c>
      <c r="AI35">
        <v>1418.1956</v>
      </c>
      <c r="AJ35">
        <v>1520.678126</v>
      </c>
      <c r="AK35">
        <v>1630.2480989999999</v>
      </c>
    </row>
    <row r="36" spans="1:37">
      <c r="A36" t="s">
        <v>224</v>
      </c>
      <c r="B36">
        <v>73412.889580000003</v>
      </c>
      <c r="C36">
        <v>74608.867480000001</v>
      </c>
      <c r="D36">
        <v>75772.028170000005</v>
      </c>
      <c r="E36">
        <v>77822.542010000005</v>
      </c>
      <c r="F36">
        <v>80834.884080000003</v>
      </c>
      <c r="G36">
        <v>84139.63682</v>
      </c>
      <c r="H36">
        <v>87716.538610000003</v>
      </c>
      <c r="I36">
        <v>91524.694409999996</v>
      </c>
      <c r="J36">
        <v>95608.063939999993</v>
      </c>
      <c r="K36">
        <v>99975.202040000004</v>
      </c>
      <c r="L36">
        <v>104574.8484</v>
      </c>
      <c r="M36">
        <v>109385.9921</v>
      </c>
      <c r="N36">
        <v>114447.73669999999</v>
      </c>
      <c r="O36">
        <v>119815.86199999999</v>
      </c>
      <c r="P36">
        <v>125549.3472</v>
      </c>
      <c r="Q36">
        <v>131696.9981</v>
      </c>
      <c r="R36">
        <v>138396.27549999999</v>
      </c>
      <c r="S36">
        <v>145835.09830000001</v>
      </c>
      <c r="T36">
        <v>154043.8468</v>
      </c>
      <c r="U36">
        <v>163013.72229999999</v>
      </c>
      <c r="V36">
        <v>172715.33549999999</v>
      </c>
      <c r="W36">
        <v>183101.7433</v>
      </c>
      <c r="X36">
        <v>194105.83799999999</v>
      </c>
      <c r="Y36">
        <v>205637.11300000001</v>
      </c>
      <c r="Z36">
        <v>217578.89</v>
      </c>
      <c r="AA36">
        <v>229786.26980000001</v>
      </c>
      <c r="AB36">
        <v>242272.21059999999</v>
      </c>
      <c r="AC36">
        <v>255180.38089999999</v>
      </c>
      <c r="AD36">
        <v>268555.05699999997</v>
      </c>
      <c r="AE36">
        <v>282434.97360000003</v>
      </c>
      <c r="AF36">
        <v>296860.97590000002</v>
      </c>
      <c r="AG36">
        <v>311877.79859999998</v>
      </c>
      <c r="AH36">
        <v>327534.886</v>
      </c>
      <c r="AI36">
        <v>343886.90789999999</v>
      </c>
      <c r="AJ36">
        <v>360993.86560000002</v>
      </c>
      <c r="AK36">
        <v>378921.49</v>
      </c>
    </row>
    <row r="37" spans="1:37">
      <c r="A37" t="s">
        <v>225</v>
      </c>
      <c r="B37">
        <v>8375.6891190000006</v>
      </c>
      <c r="C37">
        <v>8587.7013100000004</v>
      </c>
      <c r="D37">
        <v>8840.1086479999994</v>
      </c>
      <c r="E37">
        <v>9225.1288480000003</v>
      </c>
      <c r="F37">
        <v>9743.0623520000008</v>
      </c>
      <c r="G37">
        <v>10311.82893</v>
      </c>
      <c r="H37">
        <v>10908.668019999999</v>
      </c>
      <c r="I37">
        <v>11526.829760000001</v>
      </c>
      <c r="J37">
        <v>12177.91236</v>
      </c>
      <c r="K37">
        <v>12875.28573</v>
      </c>
      <c r="L37">
        <v>13630.944310000001</v>
      </c>
      <c r="M37">
        <v>14464.432559999999</v>
      </c>
      <c r="N37">
        <v>15398.891159999999</v>
      </c>
      <c r="O37">
        <v>16453.710490000001</v>
      </c>
      <c r="P37">
        <v>17642.60843</v>
      </c>
      <c r="Q37">
        <v>18970.161</v>
      </c>
      <c r="R37">
        <v>19951.189450000002</v>
      </c>
      <c r="S37">
        <v>20847.767049999999</v>
      </c>
      <c r="T37">
        <v>21782.566289999999</v>
      </c>
      <c r="U37">
        <v>22801.14645</v>
      </c>
      <c r="V37">
        <v>23912.30313</v>
      </c>
      <c r="W37">
        <v>25109.087759999999</v>
      </c>
      <c r="X37">
        <v>26378.017810000001</v>
      </c>
      <c r="Y37">
        <v>27702.543020000001</v>
      </c>
      <c r="Z37">
        <v>29063.856960000001</v>
      </c>
      <c r="AA37">
        <v>30440.75719</v>
      </c>
      <c r="AB37">
        <v>31833.03584</v>
      </c>
      <c r="AC37">
        <v>33258.257610000001</v>
      </c>
      <c r="AD37">
        <v>34722.020649999999</v>
      </c>
      <c r="AE37">
        <v>36228.648959999999</v>
      </c>
      <c r="AF37">
        <v>37782.13809</v>
      </c>
      <c r="AG37">
        <v>39386.608789999998</v>
      </c>
      <c r="AH37">
        <v>41046.682439999997</v>
      </c>
      <c r="AI37">
        <v>42767.712850000004</v>
      </c>
      <c r="AJ37">
        <v>44555.787920000002</v>
      </c>
      <c r="AK37">
        <v>46417.767310000003</v>
      </c>
    </row>
    <row r="38" spans="1:37">
      <c r="A38" t="s">
        <v>226</v>
      </c>
      <c r="B38">
        <v>60088.076150000001</v>
      </c>
      <c r="C38">
        <v>60852.044889999997</v>
      </c>
      <c r="D38">
        <v>61584.24151</v>
      </c>
      <c r="E38">
        <v>63179.731449999999</v>
      </c>
      <c r="F38">
        <v>65592.480309999999</v>
      </c>
      <c r="G38">
        <v>68128.684169999993</v>
      </c>
      <c r="H38">
        <v>70806.1492</v>
      </c>
      <c r="I38">
        <v>73578.998909999995</v>
      </c>
      <c r="J38">
        <v>76492.363889999993</v>
      </c>
      <c r="K38">
        <v>79580.517399999997</v>
      </c>
      <c r="L38">
        <v>82837.608349999995</v>
      </c>
      <c r="M38">
        <v>86263.572090000001</v>
      </c>
      <c r="N38">
        <v>89881.393110000005</v>
      </c>
      <c r="O38">
        <v>93711.9954</v>
      </c>
      <c r="P38">
        <v>97775.539359999995</v>
      </c>
      <c r="Q38">
        <v>102086.3952</v>
      </c>
      <c r="R38">
        <v>107148.52</v>
      </c>
      <c r="S38">
        <v>113002.3051</v>
      </c>
      <c r="T38">
        <v>119533.7717</v>
      </c>
      <c r="U38">
        <v>126664.277</v>
      </c>
      <c r="V38">
        <v>134336.38829999999</v>
      </c>
      <c r="W38">
        <v>142498.2188</v>
      </c>
      <c r="X38">
        <v>151092.28940000001</v>
      </c>
      <c r="Y38">
        <v>160047.8873</v>
      </c>
      <c r="Z38">
        <v>169276.37849999999</v>
      </c>
      <c r="AA38">
        <v>178668.3443</v>
      </c>
      <c r="AB38">
        <v>188271.4651</v>
      </c>
      <c r="AC38">
        <v>198234.22930000001</v>
      </c>
      <c r="AD38">
        <v>208579.78339999999</v>
      </c>
      <c r="AE38">
        <v>219330.95009999999</v>
      </c>
      <c r="AF38">
        <v>230515.0577</v>
      </c>
      <c r="AG38">
        <v>242164.28039999999</v>
      </c>
      <c r="AH38">
        <v>254314.99160000001</v>
      </c>
      <c r="AI38">
        <v>267007.5477</v>
      </c>
      <c r="AJ38">
        <v>280286.93650000001</v>
      </c>
      <c r="AK38">
        <v>294203.14889999997</v>
      </c>
    </row>
    <row r="39" spans="1:37">
      <c r="A39" t="s">
        <v>227</v>
      </c>
      <c r="B39">
        <v>6037.7348739999998</v>
      </c>
      <c r="C39">
        <v>6152.6789950000002</v>
      </c>
      <c r="D39">
        <v>6243.2554019999998</v>
      </c>
      <c r="E39">
        <v>6342.8915589999997</v>
      </c>
      <c r="F39">
        <v>6469.8044970000001</v>
      </c>
      <c r="G39">
        <v>6608.495038</v>
      </c>
      <c r="H39">
        <v>6796.6079019999997</v>
      </c>
      <c r="I39">
        <v>7203.4217639999997</v>
      </c>
      <c r="J39">
        <v>7830.6954070000002</v>
      </c>
      <c r="K39">
        <v>8449.2805219999991</v>
      </c>
      <c r="L39">
        <v>8906.7069909999991</v>
      </c>
      <c r="M39">
        <v>9243.9836450000003</v>
      </c>
      <c r="N39">
        <v>9538.0132959999992</v>
      </c>
      <c r="O39">
        <v>9856.8606940000009</v>
      </c>
      <c r="P39">
        <v>10243.494409999999</v>
      </c>
      <c r="Q39">
        <v>10716.44579</v>
      </c>
      <c r="R39">
        <v>10939.196900000001</v>
      </c>
      <c r="S39">
        <v>11172.137909999999</v>
      </c>
      <c r="T39">
        <v>11460.73156</v>
      </c>
      <c r="U39">
        <v>11800.847659999999</v>
      </c>
      <c r="V39">
        <v>12179.239320000001</v>
      </c>
      <c r="W39">
        <v>12582.36642</v>
      </c>
      <c r="X39">
        <v>12997.91395</v>
      </c>
      <c r="Y39">
        <v>13414.69945</v>
      </c>
      <c r="Z39">
        <v>13822.18346</v>
      </c>
      <c r="AA39">
        <v>14209.962820000001</v>
      </c>
      <c r="AB39">
        <v>14574.25728</v>
      </c>
      <c r="AC39">
        <v>14917.89522</v>
      </c>
      <c r="AD39">
        <v>15242.04089</v>
      </c>
      <c r="AE39">
        <v>15547.912050000001</v>
      </c>
      <c r="AF39">
        <v>15837.098319999999</v>
      </c>
      <c r="AG39">
        <v>16111.38573</v>
      </c>
      <c r="AH39">
        <v>16372.64487</v>
      </c>
      <c r="AI39">
        <v>16622.82804</v>
      </c>
      <c r="AJ39">
        <v>16863.910019999999</v>
      </c>
      <c r="AK39">
        <v>17097.86218</v>
      </c>
    </row>
    <row r="40" spans="1:37">
      <c r="A40" t="s">
        <v>228</v>
      </c>
      <c r="B40">
        <v>2588.3749939999998</v>
      </c>
      <c r="C40">
        <v>2673.0046870000001</v>
      </c>
      <c r="D40">
        <v>2741.5270540000001</v>
      </c>
      <c r="E40">
        <v>2825.9631709999999</v>
      </c>
      <c r="F40">
        <v>2936.5940850000002</v>
      </c>
      <c r="G40">
        <v>3059.834132</v>
      </c>
      <c r="H40">
        <v>3226.1302409999998</v>
      </c>
      <c r="I40">
        <v>3559.1566079999998</v>
      </c>
      <c r="J40">
        <v>4041.8861299999999</v>
      </c>
      <c r="K40">
        <v>4502.3100329999997</v>
      </c>
      <c r="L40">
        <v>4858.7301379999999</v>
      </c>
      <c r="M40">
        <v>5157.2977659999997</v>
      </c>
      <c r="N40">
        <v>5439.8890170000004</v>
      </c>
      <c r="O40">
        <v>5741.6464059999998</v>
      </c>
      <c r="P40">
        <v>6084.5659230000001</v>
      </c>
      <c r="Q40">
        <v>6479.4868139999999</v>
      </c>
      <c r="R40">
        <v>6649.3440549999996</v>
      </c>
      <c r="S40">
        <v>6845.6276369999996</v>
      </c>
      <c r="T40">
        <v>7076.5848290000004</v>
      </c>
      <c r="U40">
        <v>7336.7366430000002</v>
      </c>
      <c r="V40">
        <v>7619.017632</v>
      </c>
      <c r="W40">
        <v>7916.7216600000002</v>
      </c>
      <c r="X40">
        <v>8223.7488589999994</v>
      </c>
      <c r="Y40">
        <v>8534.4669539999995</v>
      </c>
      <c r="Z40">
        <v>8843.4345429999994</v>
      </c>
      <c r="AA40">
        <v>9145.1353760000002</v>
      </c>
      <c r="AB40">
        <v>9438.6862000000001</v>
      </c>
      <c r="AC40">
        <v>9727.225434</v>
      </c>
      <c r="AD40">
        <v>10011.96234</v>
      </c>
      <c r="AE40">
        <v>10294.0872</v>
      </c>
      <c r="AF40">
        <v>10574.909960000001</v>
      </c>
      <c r="AG40">
        <v>10855.77836</v>
      </c>
      <c r="AH40">
        <v>11138.064839999999</v>
      </c>
      <c r="AI40">
        <v>11423.18715</v>
      </c>
      <c r="AJ40">
        <v>11712.57863</v>
      </c>
      <c r="AK40">
        <v>12007.69133</v>
      </c>
    </row>
    <row r="41" spans="1:37">
      <c r="A41" t="s">
        <v>462</v>
      </c>
      <c r="B41">
        <v>7243.7639390000004</v>
      </c>
      <c r="C41">
        <v>7358.0607470000004</v>
      </c>
      <c r="D41">
        <v>7497.008304</v>
      </c>
      <c r="E41">
        <v>7722.1731229999996</v>
      </c>
      <c r="F41">
        <v>8049.3002649999999</v>
      </c>
      <c r="G41">
        <v>8427.7681740000007</v>
      </c>
      <c r="H41">
        <v>9098.2925080000005</v>
      </c>
      <c r="I41">
        <v>9469.1269969999994</v>
      </c>
      <c r="J41">
        <v>9564.1582579999995</v>
      </c>
      <c r="K41">
        <v>9555.8116289999998</v>
      </c>
      <c r="L41">
        <v>9550.9582859999991</v>
      </c>
      <c r="M41">
        <v>9627.2966400000005</v>
      </c>
      <c r="N41">
        <v>9869.6260259999999</v>
      </c>
      <c r="O41">
        <v>10304.63529</v>
      </c>
      <c r="P41">
        <v>10934.33959</v>
      </c>
      <c r="Q41">
        <v>11689.75527</v>
      </c>
      <c r="R41">
        <v>12096.63031</v>
      </c>
      <c r="S41">
        <v>12513.709580000001</v>
      </c>
      <c r="T41">
        <v>12974.748020000001</v>
      </c>
      <c r="U41">
        <v>13480.606100000001</v>
      </c>
      <c r="V41">
        <v>14025.123079999999</v>
      </c>
      <c r="W41">
        <v>14597.78875</v>
      </c>
      <c r="X41">
        <v>15183.933720000001</v>
      </c>
      <c r="Y41">
        <v>15765.077230000001</v>
      </c>
      <c r="Z41">
        <v>16319.48495</v>
      </c>
      <c r="AA41">
        <v>16822.997240000001</v>
      </c>
      <c r="AB41">
        <v>17264.466909999999</v>
      </c>
      <c r="AC41">
        <v>17648.612249999998</v>
      </c>
      <c r="AD41">
        <v>17979.306759999999</v>
      </c>
      <c r="AE41">
        <v>18261.588489999998</v>
      </c>
      <c r="AF41">
        <v>18501.610820000002</v>
      </c>
      <c r="AG41">
        <v>18706.0059</v>
      </c>
      <c r="AH41">
        <v>18881.518700000001</v>
      </c>
      <c r="AI41">
        <v>19034.967840000001</v>
      </c>
      <c r="AJ41">
        <v>19173.051350000002</v>
      </c>
      <c r="AK41">
        <v>19302.24928</v>
      </c>
    </row>
    <row r="42" spans="1:37">
      <c r="A42" t="s">
        <v>463</v>
      </c>
      <c r="B42">
        <v>1139.855096</v>
      </c>
      <c r="C42">
        <v>1179.9032340000001</v>
      </c>
      <c r="D42">
        <v>1226.287701</v>
      </c>
      <c r="E42">
        <v>1289.3114740000001</v>
      </c>
      <c r="F42">
        <v>1370.798106</v>
      </c>
      <c r="G42">
        <v>1461.7219660000001</v>
      </c>
      <c r="H42">
        <v>1519.716995</v>
      </c>
      <c r="I42">
        <v>1534.49359</v>
      </c>
      <c r="J42">
        <v>1517.988801</v>
      </c>
      <c r="K42">
        <v>1492.666845</v>
      </c>
      <c r="L42">
        <v>1478.549385</v>
      </c>
      <c r="M42">
        <v>1491.8721849999999</v>
      </c>
      <c r="N42">
        <v>1542.591148</v>
      </c>
      <c r="O42">
        <v>1634.467449</v>
      </c>
      <c r="P42">
        <v>1766.6664370000001</v>
      </c>
      <c r="Q42">
        <v>1932.181204</v>
      </c>
      <c r="R42">
        <v>1970.0243720000001</v>
      </c>
      <c r="S42">
        <v>2005.966316</v>
      </c>
      <c r="T42">
        <v>2054.5774139999999</v>
      </c>
      <c r="U42">
        <v>2118.5149500000002</v>
      </c>
      <c r="V42">
        <v>2196.3328190000002</v>
      </c>
      <c r="W42">
        <v>2285.1029520000002</v>
      </c>
      <c r="X42">
        <v>2381.3188879999998</v>
      </c>
      <c r="Y42">
        <v>2481.1596719999998</v>
      </c>
      <c r="Z42">
        <v>2580.5029439999998</v>
      </c>
      <c r="AA42">
        <v>2674.8844100000001</v>
      </c>
      <c r="AB42">
        <v>2761.7207320000002</v>
      </c>
      <c r="AC42">
        <v>2840.6720919999998</v>
      </c>
      <c r="AD42">
        <v>2911.1364979999998</v>
      </c>
      <c r="AE42">
        <v>2972.807182</v>
      </c>
      <c r="AF42">
        <v>3025.7326440000002</v>
      </c>
      <c r="AG42">
        <v>3070.2507740000001</v>
      </c>
      <c r="AH42">
        <v>3106.9424079999999</v>
      </c>
      <c r="AI42">
        <v>3136.618708</v>
      </c>
      <c r="AJ42">
        <v>3160.2702429999999</v>
      </c>
      <c r="AK42">
        <v>3179.0212540000002</v>
      </c>
    </row>
    <row r="43" spans="1:37">
      <c r="A43" t="s">
        <v>464</v>
      </c>
      <c r="B43">
        <v>1409.7320689999999</v>
      </c>
      <c r="C43">
        <v>1446.813954</v>
      </c>
      <c r="D43">
        <v>1479.6748070000001</v>
      </c>
      <c r="E43">
        <v>1525.325323</v>
      </c>
      <c r="F43">
        <v>1586.7125229999999</v>
      </c>
      <c r="G43">
        <v>1651.830201</v>
      </c>
      <c r="H43">
        <v>1722.5282970000001</v>
      </c>
      <c r="I43">
        <v>1736.617943</v>
      </c>
      <c r="J43">
        <v>1706.449533</v>
      </c>
      <c r="K43">
        <v>1663.7334350000001</v>
      </c>
      <c r="L43">
        <v>1625.2373319999999</v>
      </c>
      <c r="M43">
        <v>1605.0004140000001</v>
      </c>
      <c r="N43">
        <v>1614.8833279999999</v>
      </c>
      <c r="O43">
        <v>1657.6951529999999</v>
      </c>
      <c r="P43">
        <v>1731.3651239999999</v>
      </c>
      <c r="Q43">
        <v>1825.642707</v>
      </c>
      <c r="R43">
        <v>1845.8477949999999</v>
      </c>
      <c r="S43">
        <v>1882.68499</v>
      </c>
      <c r="T43">
        <v>1936.1314669999999</v>
      </c>
      <c r="U43">
        <v>2002.5830450000001</v>
      </c>
      <c r="V43">
        <v>2078.8210589999999</v>
      </c>
      <c r="W43">
        <v>2161.8948089999999</v>
      </c>
      <c r="X43">
        <v>2248.8152730000002</v>
      </c>
      <c r="Y43">
        <v>2336.3953820000002</v>
      </c>
      <c r="Z43">
        <v>2421.1850330000002</v>
      </c>
      <c r="AA43">
        <v>2499.4795429999999</v>
      </c>
      <c r="AB43">
        <v>2569.7642580000002</v>
      </c>
      <c r="AC43">
        <v>2632.6583380000002</v>
      </c>
      <c r="AD43">
        <v>2688.0965649999998</v>
      </c>
      <c r="AE43">
        <v>2736.2670250000001</v>
      </c>
      <c r="AF43">
        <v>2777.653867</v>
      </c>
      <c r="AG43">
        <v>2812.927455</v>
      </c>
      <c r="AH43">
        <v>2842.8715259999999</v>
      </c>
      <c r="AI43">
        <v>2868.3626810000001</v>
      </c>
      <c r="AJ43">
        <v>2890.331893</v>
      </c>
      <c r="AK43">
        <v>2909.7371029999999</v>
      </c>
    </row>
    <row r="44" spans="1:37">
      <c r="A44" t="s">
        <v>465</v>
      </c>
      <c r="B44">
        <v>52.023562439999999</v>
      </c>
      <c r="C44">
        <v>53.051005859999997</v>
      </c>
      <c r="D44">
        <v>54.035991940000002</v>
      </c>
      <c r="E44">
        <v>55.102902630000003</v>
      </c>
      <c r="F44">
        <v>56.362320189999998</v>
      </c>
      <c r="G44">
        <v>57.744038009999997</v>
      </c>
      <c r="H44">
        <v>57.483308749999999</v>
      </c>
      <c r="I44">
        <v>56.239776790000001</v>
      </c>
      <c r="J44">
        <v>54.745221180000001</v>
      </c>
      <c r="K44">
        <v>53.065241690000001</v>
      </c>
      <c r="L44">
        <v>51.211628949999998</v>
      </c>
      <c r="M44">
        <v>49.792475150000001</v>
      </c>
      <c r="N44">
        <v>49.34462602</v>
      </c>
      <c r="O44">
        <v>50.073705949999997</v>
      </c>
      <c r="P44">
        <v>51.94380065</v>
      </c>
      <c r="Q44">
        <v>54.692323100000003</v>
      </c>
      <c r="R44">
        <v>56.764274280000002</v>
      </c>
      <c r="S44">
        <v>58.970586859999997</v>
      </c>
      <c r="T44">
        <v>61.601988990000002</v>
      </c>
      <c r="U44">
        <v>64.689094800000007</v>
      </c>
      <c r="V44">
        <v>68.185192749999999</v>
      </c>
      <c r="W44">
        <v>72.019611479999995</v>
      </c>
      <c r="X44">
        <v>76.1078191</v>
      </c>
      <c r="Y44">
        <v>80.351166820000003</v>
      </c>
      <c r="Z44">
        <v>84.633894080000005</v>
      </c>
      <c r="AA44">
        <v>88.820239749999999</v>
      </c>
      <c r="AB44">
        <v>92.804245409999993</v>
      </c>
      <c r="AC44">
        <v>96.535280569999998</v>
      </c>
      <c r="AD44">
        <v>99.971671560000004</v>
      </c>
      <c r="AE44">
        <v>103.0877395</v>
      </c>
      <c r="AF44">
        <v>105.87476049999999</v>
      </c>
      <c r="AG44">
        <v>108.33714759999999</v>
      </c>
      <c r="AH44">
        <v>110.4896792</v>
      </c>
      <c r="AI44">
        <v>112.3569553</v>
      </c>
      <c r="AJ44">
        <v>113.9715631</v>
      </c>
      <c r="AK44">
        <v>115.37235459999999</v>
      </c>
    </row>
    <row r="45" spans="1:37">
      <c r="A45" t="s">
        <v>466</v>
      </c>
      <c r="B45">
        <v>8764.5570189999999</v>
      </c>
      <c r="C45">
        <v>9007.2928209999991</v>
      </c>
      <c r="D45">
        <v>9206.3160700000008</v>
      </c>
      <c r="E45">
        <v>9443.8894010000004</v>
      </c>
      <c r="F45">
        <v>9761.2832390000003</v>
      </c>
      <c r="G45">
        <v>10122.13291</v>
      </c>
      <c r="H45">
        <v>10670.18556</v>
      </c>
      <c r="I45">
        <v>11728.9287</v>
      </c>
      <c r="J45">
        <v>13257.65677</v>
      </c>
      <c r="K45">
        <v>14713.024649999999</v>
      </c>
      <c r="L45">
        <v>15785.750679999999</v>
      </c>
      <c r="M45">
        <v>16617.59029</v>
      </c>
      <c r="N45">
        <v>17385.237499999999</v>
      </c>
      <c r="O45">
        <v>18228.665529999998</v>
      </c>
      <c r="P45">
        <v>19230.205040000001</v>
      </c>
      <c r="Q45">
        <v>20415.054499999998</v>
      </c>
      <c r="R45">
        <v>21042.202870000001</v>
      </c>
      <c r="S45">
        <v>21675.763630000001</v>
      </c>
      <c r="T45">
        <v>22409.793750000001</v>
      </c>
      <c r="U45">
        <v>23236.724259999999</v>
      </c>
      <c r="V45">
        <v>24132.17237</v>
      </c>
      <c r="W45">
        <v>25070.834429999999</v>
      </c>
      <c r="X45">
        <v>26029.173719999999</v>
      </c>
      <c r="Y45">
        <v>26985.3881</v>
      </c>
      <c r="Z45">
        <v>27918.605230000001</v>
      </c>
      <c r="AA45">
        <v>28808.037550000001</v>
      </c>
      <c r="AB45">
        <v>29646.881109999998</v>
      </c>
      <c r="AC45">
        <v>30442.532299999999</v>
      </c>
      <c r="AD45">
        <v>31199.17008</v>
      </c>
      <c r="AE45">
        <v>31921.00678</v>
      </c>
      <c r="AF45">
        <v>32612.792310000001</v>
      </c>
      <c r="AG45">
        <v>33279.403810000003</v>
      </c>
      <c r="AH45">
        <v>33925.672120000003</v>
      </c>
      <c r="AI45">
        <v>34556.419090000003</v>
      </c>
      <c r="AJ45">
        <v>35176.328240000003</v>
      </c>
      <c r="AK45">
        <v>35789.91577</v>
      </c>
    </row>
    <row r="46" spans="1:37">
      <c r="A46" t="s">
        <v>467</v>
      </c>
      <c r="B46">
        <v>3463.3062880000002</v>
      </c>
      <c r="C46">
        <v>3580.6009479999998</v>
      </c>
      <c r="D46">
        <v>3708.164804</v>
      </c>
      <c r="E46">
        <v>3878.4801069999999</v>
      </c>
      <c r="F46">
        <v>4099.1654399999998</v>
      </c>
      <c r="G46">
        <v>4344.1608459999998</v>
      </c>
      <c r="H46">
        <v>4501.9019749999998</v>
      </c>
      <c r="I46">
        <v>4518.4142689999999</v>
      </c>
      <c r="J46">
        <v>4440.45975</v>
      </c>
      <c r="K46">
        <v>4346.1271500000003</v>
      </c>
      <c r="L46">
        <v>4289.1527340000002</v>
      </c>
      <c r="M46">
        <v>4306.6589789999998</v>
      </c>
      <c r="N46">
        <v>4422.2306660000004</v>
      </c>
      <c r="O46">
        <v>4641.5975070000004</v>
      </c>
      <c r="P46">
        <v>4958.3505990000003</v>
      </c>
      <c r="Q46">
        <v>5349.4283820000001</v>
      </c>
      <c r="R46">
        <v>5412.5055199999997</v>
      </c>
      <c r="S46">
        <v>5494.7583050000003</v>
      </c>
      <c r="T46">
        <v>5616.0283579999996</v>
      </c>
      <c r="U46">
        <v>5774.5355959999997</v>
      </c>
      <c r="V46">
        <v>5963.9845670000004</v>
      </c>
      <c r="W46">
        <v>6176.7228660000001</v>
      </c>
      <c r="X46">
        <v>6404.301743</v>
      </c>
      <c r="Y46">
        <v>6637.4997359999998</v>
      </c>
      <c r="Z46">
        <v>6866.2072049999997</v>
      </c>
      <c r="AA46">
        <v>7079.3643320000001</v>
      </c>
      <c r="AB46">
        <v>7270.793377</v>
      </c>
      <c r="AC46">
        <v>7440.0663670000004</v>
      </c>
      <c r="AD46">
        <v>7586.0095259999998</v>
      </c>
      <c r="AE46">
        <v>7708.1536020000003</v>
      </c>
      <c r="AF46">
        <v>7806.9237839999996</v>
      </c>
      <c r="AG46">
        <v>7883.4530670000004</v>
      </c>
      <c r="AH46">
        <v>7939.4458640000003</v>
      </c>
      <c r="AI46">
        <v>7977.1453250000004</v>
      </c>
      <c r="AJ46">
        <v>7999.196688</v>
      </c>
      <c r="AK46">
        <v>8008.526957</v>
      </c>
    </row>
    <row r="47" spans="1:37">
      <c r="A47" t="s">
        <v>468</v>
      </c>
      <c r="B47">
        <v>4697.632055</v>
      </c>
      <c r="C47">
        <v>4684.9758250000004</v>
      </c>
      <c r="D47">
        <v>4712.818499</v>
      </c>
      <c r="E47">
        <v>4809.3095530000001</v>
      </c>
      <c r="F47">
        <v>4977.5937219999996</v>
      </c>
      <c r="G47">
        <v>5182.967877</v>
      </c>
      <c r="H47">
        <v>5747.3488909999996</v>
      </c>
      <c r="I47">
        <v>6057.4611260000001</v>
      </c>
      <c r="J47">
        <v>6153.1044599999996</v>
      </c>
      <c r="K47">
        <v>6138.8893699999999</v>
      </c>
      <c r="L47">
        <v>6098.8489529999997</v>
      </c>
      <c r="M47">
        <v>6103.4876789999998</v>
      </c>
      <c r="N47">
        <v>6235.2247020000004</v>
      </c>
      <c r="O47">
        <v>6513.6292910000002</v>
      </c>
      <c r="P47">
        <v>6940.0646969999998</v>
      </c>
      <c r="Q47">
        <v>7442.1929650000002</v>
      </c>
      <c r="R47">
        <v>7861.4161400000003</v>
      </c>
      <c r="S47">
        <v>8224.2063839999992</v>
      </c>
      <c r="T47">
        <v>8573.6024199999993</v>
      </c>
      <c r="U47">
        <v>8923.2769179999996</v>
      </c>
      <c r="V47">
        <v>9276.9890689999993</v>
      </c>
      <c r="W47">
        <v>9631.9217759999992</v>
      </c>
      <c r="X47">
        <v>9979.8508939999992</v>
      </c>
      <c r="Y47">
        <v>10308.21264</v>
      </c>
      <c r="Z47">
        <v>10601.21898</v>
      </c>
      <c r="AA47">
        <v>10841.12241</v>
      </c>
      <c r="AB47">
        <v>11020.05609</v>
      </c>
      <c r="AC47">
        <v>11142.85065</v>
      </c>
      <c r="AD47">
        <v>11214.897370000001</v>
      </c>
      <c r="AE47">
        <v>11242.91642</v>
      </c>
      <c r="AF47">
        <v>11234.499949999999</v>
      </c>
      <c r="AG47">
        <v>11197.3842</v>
      </c>
      <c r="AH47">
        <v>11139.01154</v>
      </c>
      <c r="AI47">
        <v>11066.395549999999</v>
      </c>
      <c r="AJ47">
        <v>10985.9599</v>
      </c>
      <c r="AK47">
        <v>10903.486730000001</v>
      </c>
    </row>
    <row r="48" spans="1:37">
      <c r="A48" t="s">
        <v>469</v>
      </c>
      <c r="B48">
        <v>10448.993340000001</v>
      </c>
      <c r="C48">
        <v>10779.54499</v>
      </c>
      <c r="D48">
        <v>11042.33957</v>
      </c>
      <c r="E48">
        <v>11348.012559999999</v>
      </c>
      <c r="F48">
        <v>11747.69729</v>
      </c>
      <c r="G48">
        <v>12194.06856</v>
      </c>
      <c r="H48">
        <v>12818.9558</v>
      </c>
      <c r="I48">
        <v>13949.53162</v>
      </c>
      <c r="J48">
        <v>15507.434370000001</v>
      </c>
      <c r="K48">
        <v>16993.28528</v>
      </c>
      <c r="L48">
        <v>18103.705620000001</v>
      </c>
      <c r="M48">
        <v>18981.405350000001</v>
      </c>
      <c r="N48">
        <v>19804.22726</v>
      </c>
      <c r="O48">
        <v>20720.310320000001</v>
      </c>
      <c r="P48">
        <v>21816.1047</v>
      </c>
      <c r="Q48">
        <v>23125.704659999999</v>
      </c>
      <c r="R48">
        <v>23737.54796</v>
      </c>
      <c r="S48">
        <v>24418.130410000002</v>
      </c>
      <c r="T48">
        <v>25247.221860000001</v>
      </c>
      <c r="U48">
        <v>26205.304940000002</v>
      </c>
      <c r="V48">
        <v>27259.660879999999</v>
      </c>
      <c r="W48">
        <v>28378.995910000001</v>
      </c>
      <c r="X48">
        <v>29535.196779999998</v>
      </c>
      <c r="Y48">
        <v>30702.659169999999</v>
      </c>
      <c r="Z48">
        <v>31856.98587</v>
      </c>
      <c r="AA48">
        <v>32973.732250000001</v>
      </c>
      <c r="AB48">
        <v>34044.787779999999</v>
      </c>
      <c r="AC48">
        <v>35078.093240000002</v>
      </c>
      <c r="AD48">
        <v>36076.774680000002</v>
      </c>
      <c r="AE48">
        <v>37043.687189999997</v>
      </c>
      <c r="AF48">
        <v>37982.240660000003</v>
      </c>
      <c r="AG48">
        <v>38896.087829999997</v>
      </c>
      <c r="AH48">
        <v>39789.03703</v>
      </c>
      <c r="AI48">
        <v>40665.184410000002</v>
      </c>
      <c r="AJ48">
        <v>41528.796710000002</v>
      </c>
      <c r="AK48">
        <v>42384.282090000001</v>
      </c>
    </row>
    <row r="49" spans="1:37">
      <c r="A49" t="s">
        <v>470</v>
      </c>
      <c r="B49">
        <v>3196.7461840000001</v>
      </c>
      <c r="C49">
        <v>3159.9533529999999</v>
      </c>
      <c r="D49">
        <v>3098.260777</v>
      </c>
      <c r="E49">
        <v>3064.7003629999999</v>
      </c>
      <c r="F49">
        <v>3096.810313</v>
      </c>
      <c r="G49">
        <v>3200.1878190000002</v>
      </c>
      <c r="H49">
        <v>3084.0675209999999</v>
      </c>
      <c r="I49">
        <v>2821.7748710000001</v>
      </c>
      <c r="J49">
        <v>2508.4238230000001</v>
      </c>
      <c r="K49">
        <v>2241.8889210000002</v>
      </c>
      <c r="L49">
        <v>2109.1571899999999</v>
      </c>
      <c r="M49">
        <v>2173.9298990000002</v>
      </c>
      <c r="N49">
        <v>2469.331913</v>
      </c>
      <c r="O49">
        <v>3023.8631810000002</v>
      </c>
      <c r="P49">
        <v>3852.0515169999999</v>
      </c>
      <c r="Q49">
        <v>4907.2231140000004</v>
      </c>
      <c r="R49">
        <v>5356.58403</v>
      </c>
      <c r="S49">
        <v>5516.7732990000004</v>
      </c>
      <c r="T49">
        <v>5593.6765800000003</v>
      </c>
      <c r="U49">
        <v>5682.341351</v>
      </c>
      <c r="V49">
        <v>5817.2198859999999</v>
      </c>
      <c r="W49">
        <v>6003.9213419999996</v>
      </c>
      <c r="X49">
        <v>6233.7058049999996</v>
      </c>
      <c r="Y49">
        <v>6489.6407200000003</v>
      </c>
      <c r="Z49">
        <v>6748.8850659999998</v>
      </c>
      <c r="AA49">
        <v>6983.6525080000001</v>
      </c>
      <c r="AB49">
        <v>7175.1155829999998</v>
      </c>
      <c r="AC49">
        <v>7321.7729079999999</v>
      </c>
      <c r="AD49">
        <v>7425.3114269999996</v>
      </c>
      <c r="AE49">
        <v>7488.388027</v>
      </c>
      <c r="AF49">
        <v>7514.3064889999996</v>
      </c>
      <c r="AG49">
        <v>7506.7889699999996</v>
      </c>
      <c r="AH49">
        <v>7470.2075400000003</v>
      </c>
      <c r="AI49">
        <v>7410.0611250000002</v>
      </c>
      <c r="AJ49">
        <v>7332.7764559999996</v>
      </c>
      <c r="AK49">
        <v>7245.6280459999998</v>
      </c>
    </row>
    <row r="50" spans="1:37">
      <c r="A50" t="s">
        <v>471</v>
      </c>
      <c r="B50">
        <v>1581.6641830000001</v>
      </c>
      <c r="C50">
        <v>1617.9383170000001</v>
      </c>
      <c r="D50">
        <v>1654.791379</v>
      </c>
      <c r="E50">
        <v>1696.8652500000001</v>
      </c>
      <c r="F50">
        <v>1750.665113</v>
      </c>
      <c r="G50">
        <v>1812.6645430000001</v>
      </c>
      <c r="H50">
        <v>2331.1955929999999</v>
      </c>
      <c r="I50">
        <v>2354.7474029999998</v>
      </c>
      <c r="J50">
        <v>2147.513254</v>
      </c>
      <c r="K50">
        <v>1934.4417510000001</v>
      </c>
      <c r="L50">
        <v>1803.1879650000001</v>
      </c>
      <c r="M50">
        <v>1765.973563</v>
      </c>
      <c r="N50">
        <v>1847.042064</v>
      </c>
      <c r="O50">
        <v>2023.482544</v>
      </c>
      <c r="P50">
        <v>2280.7701830000001</v>
      </c>
      <c r="Q50">
        <v>2536.265292</v>
      </c>
      <c r="R50">
        <v>2659.6123689999999</v>
      </c>
      <c r="S50">
        <v>2736.8926660000002</v>
      </c>
      <c r="T50">
        <v>2806.7623079999998</v>
      </c>
      <c r="U50">
        <v>2882.9074059999998</v>
      </c>
      <c r="V50">
        <v>2967.3744230000002</v>
      </c>
      <c r="W50">
        <v>3056.7929250000002</v>
      </c>
      <c r="X50">
        <v>3145.1451889999998</v>
      </c>
      <c r="Y50">
        <v>3225.2521000000002</v>
      </c>
      <c r="Z50">
        <v>3289.7519900000002</v>
      </c>
      <c r="AA50">
        <v>3331.9449979999999</v>
      </c>
      <c r="AB50">
        <v>3351.4959309999999</v>
      </c>
      <c r="AC50">
        <v>3355.644757</v>
      </c>
      <c r="AD50">
        <v>3351.8768260000002</v>
      </c>
      <c r="AE50">
        <v>3347.1350870000001</v>
      </c>
      <c r="AF50">
        <v>3347.7049120000001</v>
      </c>
      <c r="AG50">
        <v>3359.3075530000001</v>
      </c>
      <c r="AH50">
        <v>3387.3747950000002</v>
      </c>
      <c r="AI50">
        <v>3437.4053869999998</v>
      </c>
      <c r="AJ50">
        <v>3515.233264</v>
      </c>
      <c r="AK50">
        <v>3627.3231529999998</v>
      </c>
    </row>
    <row r="51" spans="1:37">
      <c r="A51" t="s">
        <v>472</v>
      </c>
      <c r="B51">
        <v>507.33967680000001</v>
      </c>
      <c r="C51">
        <v>515.59371980000003</v>
      </c>
      <c r="D51">
        <v>524.60205010000004</v>
      </c>
      <c r="E51">
        <v>538.08205009999995</v>
      </c>
      <c r="F51">
        <v>557.89344400000004</v>
      </c>
      <c r="G51">
        <v>582.55811789999996</v>
      </c>
      <c r="H51">
        <v>623.36822159999997</v>
      </c>
      <c r="I51">
        <v>664.33214659999999</v>
      </c>
      <c r="J51">
        <v>692.89689269999997</v>
      </c>
      <c r="K51">
        <v>711.62725699999999</v>
      </c>
      <c r="L51">
        <v>726.59184679999998</v>
      </c>
      <c r="M51">
        <v>747.9329765</v>
      </c>
      <c r="N51">
        <v>778.49856409999995</v>
      </c>
      <c r="O51">
        <v>817.79522740000004</v>
      </c>
      <c r="P51">
        <v>863.44649479999998</v>
      </c>
      <c r="Q51">
        <v>912.49035240000001</v>
      </c>
      <c r="R51">
        <v>957.12204099999997</v>
      </c>
      <c r="S51">
        <v>1000.635124</v>
      </c>
      <c r="T51">
        <v>1044.6135320000001</v>
      </c>
      <c r="U51">
        <v>1089.7353330000001</v>
      </c>
      <c r="V51">
        <v>1136.255394</v>
      </c>
      <c r="W51">
        <v>1184.2341140000001</v>
      </c>
      <c r="X51">
        <v>1233.626577</v>
      </c>
      <c r="Y51">
        <v>1284.3162620000001</v>
      </c>
      <c r="Z51">
        <v>1336.120733</v>
      </c>
      <c r="AA51">
        <v>1388.791017</v>
      </c>
      <c r="AB51">
        <v>1442.1880410000001</v>
      </c>
      <c r="AC51">
        <v>1496.406344</v>
      </c>
      <c r="AD51">
        <v>1551.608567</v>
      </c>
      <c r="AE51">
        <v>1607.9526980000001</v>
      </c>
      <c r="AF51">
        <v>1665.5817939999999</v>
      </c>
      <c r="AG51">
        <v>1724.6286540000001</v>
      </c>
      <c r="AH51">
        <v>1785.229239</v>
      </c>
      <c r="AI51">
        <v>1847.5344689999999</v>
      </c>
      <c r="AJ51">
        <v>1911.7091499999999</v>
      </c>
      <c r="AK51">
        <v>1977.933385</v>
      </c>
    </row>
    <row r="52" spans="1:37">
      <c r="A52" t="s">
        <v>473</v>
      </c>
      <c r="B52">
        <v>10279.093940000001</v>
      </c>
      <c r="C52">
        <v>10499.18657</v>
      </c>
      <c r="D52">
        <v>10680.38536</v>
      </c>
      <c r="E52">
        <v>10881.687159999999</v>
      </c>
      <c r="F52">
        <v>11135.253839999999</v>
      </c>
      <c r="G52">
        <v>11413.60419</v>
      </c>
      <c r="H52">
        <v>11840.79264</v>
      </c>
      <c r="I52">
        <v>12580.423360000001</v>
      </c>
      <c r="J52">
        <v>13614.32178</v>
      </c>
      <c r="K52">
        <v>14614.221449999999</v>
      </c>
      <c r="L52">
        <v>15356.537969999999</v>
      </c>
      <c r="M52">
        <v>15919.59787</v>
      </c>
      <c r="N52">
        <v>16428.346389999999</v>
      </c>
      <c r="O52">
        <v>16986.730360000001</v>
      </c>
      <c r="P52">
        <v>17656.68089</v>
      </c>
      <c r="Q52">
        <v>18461.439859999999</v>
      </c>
      <c r="R52">
        <v>18866.125199999999</v>
      </c>
      <c r="S52">
        <v>19308.17439</v>
      </c>
      <c r="T52">
        <v>19849.906749999998</v>
      </c>
      <c r="U52">
        <v>20479.798480000001</v>
      </c>
      <c r="V52">
        <v>21174.234339999999</v>
      </c>
      <c r="W52">
        <v>21910.414690000001</v>
      </c>
      <c r="X52">
        <v>22668.299760000002</v>
      </c>
      <c r="Y52">
        <v>23430.24151</v>
      </c>
      <c r="Z52">
        <v>24180.08827</v>
      </c>
      <c r="AA52">
        <v>24902.297709999999</v>
      </c>
      <c r="AB52">
        <v>25591.54162</v>
      </c>
      <c r="AC52">
        <v>26252.59232</v>
      </c>
      <c r="AD52">
        <v>26887.815559999999</v>
      </c>
      <c r="AE52">
        <v>27499.420259999999</v>
      </c>
      <c r="AF52">
        <v>28090.021339999999</v>
      </c>
      <c r="AG52">
        <v>28662.44037</v>
      </c>
      <c r="AH52">
        <v>29219.588049999998</v>
      </c>
      <c r="AI52">
        <v>29764.50001</v>
      </c>
      <c r="AJ52">
        <v>30300.28369</v>
      </c>
      <c r="AK52">
        <v>30830.108329999999</v>
      </c>
    </row>
    <row r="53" spans="1:37">
      <c r="A53" t="s">
        <v>474</v>
      </c>
      <c r="B53">
        <v>1372.7213240000001</v>
      </c>
      <c r="C53">
        <v>1417.793212</v>
      </c>
      <c r="D53">
        <v>1453.441482</v>
      </c>
      <c r="E53">
        <v>1497.051811</v>
      </c>
      <c r="F53">
        <v>1554.3085570000001</v>
      </c>
      <c r="G53">
        <v>1618.039405</v>
      </c>
      <c r="H53">
        <v>1702.9332979999999</v>
      </c>
      <c r="I53">
        <v>1876.211243</v>
      </c>
      <c r="J53">
        <v>2129.940881</v>
      </c>
      <c r="K53">
        <v>2374.8781370000002</v>
      </c>
      <c r="L53">
        <v>2566.936256</v>
      </c>
      <c r="M53">
        <v>2728.6530579999999</v>
      </c>
      <c r="N53">
        <v>2881.322357</v>
      </c>
      <c r="O53">
        <v>3043.641599</v>
      </c>
      <c r="P53">
        <v>3227.7124859999999</v>
      </c>
      <c r="Q53">
        <v>3440.003557</v>
      </c>
      <c r="R53">
        <v>3528.3717379999998</v>
      </c>
      <c r="S53">
        <v>3631.522203</v>
      </c>
      <c r="T53">
        <v>3753.7335990000001</v>
      </c>
      <c r="U53">
        <v>3891.9244870000002</v>
      </c>
      <c r="V53">
        <v>4042.1944360000002</v>
      </c>
      <c r="W53">
        <v>4200.8608830000003</v>
      </c>
      <c r="X53">
        <v>4364.587415</v>
      </c>
      <c r="Y53">
        <v>4530.3045069999998</v>
      </c>
      <c r="Z53">
        <v>4695.0553</v>
      </c>
      <c r="AA53">
        <v>4855.8468039999998</v>
      </c>
      <c r="AB53">
        <v>5012.1885860000002</v>
      </c>
      <c r="AC53">
        <v>5165.768924</v>
      </c>
      <c r="AD53">
        <v>5317.2364969999999</v>
      </c>
      <c r="AE53">
        <v>5467.2159240000001</v>
      </c>
      <c r="AF53">
        <v>5616.3901040000001</v>
      </c>
      <c r="AG53">
        <v>5765.4603239999997</v>
      </c>
      <c r="AH53">
        <v>5915.1411289999996</v>
      </c>
      <c r="AI53">
        <v>6066.172963</v>
      </c>
      <c r="AJ53">
        <v>6219.3067870000004</v>
      </c>
      <c r="AK53">
        <v>6375.3056999999999</v>
      </c>
    </row>
    <row r="54" spans="1:37">
      <c r="A54" t="s">
        <v>67</v>
      </c>
      <c r="B54">
        <v>3167.9766119999999</v>
      </c>
      <c r="C54">
        <v>3232.6978049999998</v>
      </c>
      <c r="D54">
        <v>3297.6770329999999</v>
      </c>
      <c r="E54">
        <v>3394.4245230000001</v>
      </c>
      <c r="F54">
        <v>3532.029998</v>
      </c>
      <c r="G54">
        <v>3689.2263210000001</v>
      </c>
      <c r="H54">
        <v>3951.3445620000002</v>
      </c>
      <c r="I54">
        <v>4145.5141009999998</v>
      </c>
      <c r="J54">
        <v>4278.3711519999997</v>
      </c>
      <c r="K54">
        <v>4382.4588309999999</v>
      </c>
      <c r="L54">
        <v>4473.6234320000003</v>
      </c>
      <c r="M54">
        <v>4581.0595149999999</v>
      </c>
      <c r="N54">
        <v>4740.2568799999999</v>
      </c>
      <c r="O54">
        <v>4969.2232809999996</v>
      </c>
      <c r="P54">
        <v>5275.5883020000001</v>
      </c>
      <c r="Q54">
        <v>5640.8252030000003</v>
      </c>
      <c r="R54">
        <v>5812.9537849999997</v>
      </c>
      <c r="S54">
        <v>6001.9928309999996</v>
      </c>
      <c r="T54">
        <v>6219.5938839999999</v>
      </c>
      <c r="U54">
        <v>6463.1205650000002</v>
      </c>
      <c r="V54">
        <v>6727.6908270000004</v>
      </c>
      <c r="W54">
        <v>7007.3309609999997</v>
      </c>
      <c r="X54">
        <v>7294.9413800000002</v>
      </c>
      <c r="Y54">
        <v>7582.2967600000002</v>
      </c>
      <c r="Z54">
        <v>7860.1198219999997</v>
      </c>
      <c r="AA54">
        <v>8118.2660269999997</v>
      </c>
      <c r="AB54">
        <v>8352.5060880000001</v>
      </c>
      <c r="AC54">
        <v>8565.3466470000003</v>
      </c>
      <c r="AD54">
        <v>8758.3988840000002</v>
      </c>
      <c r="AE54">
        <v>8933.6202069999999</v>
      </c>
      <c r="AF54">
        <v>9093.3784290000003</v>
      </c>
      <c r="AG54">
        <v>9240.2185439999994</v>
      </c>
      <c r="AH54">
        <v>9376.7392830000008</v>
      </c>
      <c r="AI54">
        <v>9505.5949650000002</v>
      </c>
      <c r="AJ54">
        <v>9629.4204850000006</v>
      </c>
      <c r="AK54">
        <v>9750.7976440000002</v>
      </c>
    </row>
    <row r="55" spans="1:37">
      <c r="A55" t="s">
        <v>68</v>
      </c>
      <c r="B55">
        <v>421.00640509999999</v>
      </c>
      <c r="C55">
        <v>436.13042539999998</v>
      </c>
      <c r="D55">
        <v>453.2552632</v>
      </c>
      <c r="E55">
        <v>476.30542380000003</v>
      </c>
      <c r="F55">
        <v>506.03261939999999</v>
      </c>
      <c r="G55">
        <v>539.15591610000001</v>
      </c>
      <c r="H55">
        <v>561.80477970000004</v>
      </c>
      <c r="I55">
        <v>571.78535959999999</v>
      </c>
      <c r="J55">
        <v>573.59841489999997</v>
      </c>
      <c r="K55">
        <v>573.17457360000003</v>
      </c>
      <c r="L55">
        <v>575.9562105</v>
      </c>
      <c r="M55">
        <v>587.7269053</v>
      </c>
      <c r="N55">
        <v>612.47444240000004</v>
      </c>
      <c r="O55">
        <v>652.213481</v>
      </c>
      <c r="P55">
        <v>707.32686860000001</v>
      </c>
      <c r="Q55">
        <v>775.91285119999998</v>
      </c>
      <c r="R55">
        <v>793.32552090000001</v>
      </c>
      <c r="S55">
        <v>809.77995539999995</v>
      </c>
      <c r="T55">
        <v>831.18659209999998</v>
      </c>
      <c r="U55">
        <v>858.63972009999998</v>
      </c>
      <c r="V55">
        <v>891.56154549999997</v>
      </c>
      <c r="W55">
        <v>928.77984819999995</v>
      </c>
      <c r="X55">
        <v>968.9090175</v>
      </c>
      <c r="Y55">
        <v>1010.464053</v>
      </c>
      <c r="Z55">
        <v>1051.86653</v>
      </c>
      <c r="AA55">
        <v>1091.424512</v>
      </c>
      <c r="AB55">
        <v>1128.204119</v>
      </c>
      <c r="AC55">
        <v>1162.1511330000001</v>
      </c>
      <c r="AD55">
        <v>1193.091698</v>
      </c>
      <c r="AE55">
        <v>1220.9553490000001</v>
      </c>
      <c r="AF55">
        <v>1245.797869</v>
      </c>
      <c r="AG55">
        <v>1267.7765669999999</v>
      </c>
      <c r="AH55">
        <v>1287.134065</v>
      </c>
      <c r="AI55">
        <v>1304.194309</v>
      </c>
      <c r="AJ55">
        <v>1319.344063</v>
      </c>
      <c r="AK55">
        <v>1333.0170250000001</v>
      </c>
    </row>
    <row r="56" spans="1:37">
      <c r="A56" t="s">
        <v>69</v>
      </c>
      <c r="B56">
        <v>865.04260650000003</v>
      </c>
      <c r="C56">
        <v>893.20035989999997</v>
      </c>
      <c r="D56">
        <v>913.92318360000002</v>
      </c>
      <c r="E56">
        <v>939.01768979999997</v>
      </c>
      <c r="F56">
        <v>971.78481950000003</v>
      </c>
      <c r="G56">
        <v>1006.145514</v>
      </c>
      <c r="H56">
        <v>1049.217719</v>
      </c>
      <c r="I56">
        <v>1093.5304570000001</v>
      </c>
      <c r="J56">
        <v>1144.160787</v>
      </c>
      <c r="K56">
        <v>1192.544733</v>
      </c>
      <c r="L56">
        <v>1230.3462629999999</v>
      </c>
      <c r="M56">
        <v>1265.1691069999999</v>
      </c>
      <c r="N56">
        <v>1306.910419</v>
      </c>
      <c r="O56">
        <v>1362.5142940000001</v>
      </c>
      <c r="P56">
        <v>1435.5850370000001</v>
      </c>
      <c r="Q56">
        <v>1524.779536</v>
      </c>
      <c r="R56">
        <v>1543.1647399999999</v>
      </c>
      <c r="S56">
        <v>1576.585998</v>
      </c>
      <c r="T56">
        <v>1624.495228</v>
      </c>
      <c r="U56">
        <v>1683.3577359999999</v>
      </c>
      <c r="V56">
        <v>1750.124403</v>
      </c>
      <c r="W56">
        <v>1822.1991849999999</v>
      </c>
      <c r="X56">
        <v>1897.2050139999999</v>
      </c>
      <c r="Y56">
        <v>1972.8317380000001</v>
      </c>
      <c r="Z56">
        <v>2046.736183</v>
      </c>
      <c r="AA56">
        <v>2116.4868179999999</v>
      </c>
      <c r="AB56">
        <v>2181.2992800000002</v>
      </c>
      <c r="AC56">
        <v>2241.882674</v>
      </c>
      <c r="AD56">
        <v>2298.3332190000001</v>
      </c>
      <c r="AE56">
        <v>2350.8510160000001</v>
      </c>
      <c r="AF56">
        <v>2399.7867350000001</v>
      </c>
      <c r="AG56">
        <v>2445.5806560000001</v>
      </c>
      <c r="AH56">
        <v>2488.7277779999999</v>
      </c>
      <c r="AI56">
        <v>2529.770994</v>
      </c>
      <c r="AJ56">
        <v>2569.2796720000001</v>
      </c>
      <c r="AK56">
        <v>2607.8383100000001</v>
      </c>
    </row>
    <row r="57" spans="1:37">
      <c r="A57" t="s">
        <v>70</v>
      </c>
      <c r="B57">
        <v>6076.7669239999996</v>
      </c>
      <c r="C57">
        <v>6226.8202490000003</v>
      </c>
      <c r="D57">
        <v>6347.413321</v>
      </c>
      <c r="E57">
        <v>6471.0609180000001</v>
      </c>
      <c r="F57">
        <v>6625.388438</v>
      </c>
      <c r="G57">
        <v>6796.8952239999999</v>
      </c>
      <c r="H57">
        <v>7023.7623640000002</v>
      </c>
      <c r="I57">
        <v>7512.8192779999999</v>
      </c>
      <c r="J57">
        <v>8281.0307979999998</v>
      </c>
      <c r="K57">
        <v>9048.7442100000007</v>
      </c>
      <c r="L57">
        <v>9605.9608740000003</v>
      </c>
      <c r="M57">
        <v>9997.8242879999998</v>
      </c>
      <c r="N57">
        <v>10336.53442</v>
      </c>
      <c r="O57">
        <v>10721.699430000001</v>
      </c>
      <c r="P57">
        <v>11214.3305</v>
      </c>
      <c r="Q57">
        <v>11837.144780000001</v>
      </c>
      <c r="R57">
        <v>12181.484350000001</v>
      </c>
      <c r="S57">
        <v>12510.2058</v>
      </c>
      <c r="T57">
        <v>12908.716109999999</v>
      </c>
      <c r="U57">
        <v>13380.99554</v>
      </c>
      <c r="V57">
        <v>13910.495650000001</v>
      </c>
      <c r="W57">
        <v>14477.87723</v>
      </c>
      <c r="X57">
        <v>15064.8897</v>
      </c>
      <c r="Y57">
        <v>15654.708780000001</v>
      </c>
      <c r="Z57">
        <v>16231.371940000001</v>
      </c>
      <c r="AA57">
        <v>16779.091219999998</v>
      </c>
      <c r="AB57">
        <v>17289.994030000002</v>
      </c>
      <c r="AC57">
        <v>17765.565630000001</v>
      </c>
      <c r="AD57">
        <v>18207.068619999998</v>
      </c>
      <c r="AE57">
        <v>18616.11418</v>
      </c>
      <c r="AF57">
        <v>18995.027320000001</v>
      </c>
      <c r="AG57">
        <v>19346.580239999999</v>
      </c>
      <c r="AH57">
        <v>19673.77678</v>
      </c>
      <c r="AI57">
        <v>19979.813010000002</v>
      </c>
      <c r="AJ57">
        <v>20267.97409</v>
      </c>
      <c r="AK57">
        <v>20541.57445</v>
      </c>
    </row>
    <row r="58" spans="1:37">
      <c r="A58" t="s">
        <v>71</v>
      </c>
      <c r="B58">
        <v>3674.360968</v>
      </c>
      <c r="C58">
        <v>3777.198183</v>
      </c>
      <c r="D58">
        <v>3861.1863699999999</v>
      </c>
      <c r="E58">
        <v>3960.9936280000002</v>
      </c>
      <c r="F58">
        <v>4094.042751</v>
      </c>
      <c r="G58">
        <v>4245.139948</v>
      </c>
      <c r="H58">
        <v>4472.7236929999999</v>
      </c>
      <c r="I58">
        <v>4915.8694960000003</v>
      </c>
      <c r="J58">
        <v>5557.6889030000002</v>
      </c>
      <c r="K58">
        <v>6170.0018399999999</v>
      </c>
      <c r="L58">
        <v>6622.2221639999998</v>
      </c>
      <c r="M58">
        <v>6973.0044479999997</v>
      </c>
      <c r="N58">
        <v>7295.7445660000003</v>
      </c>
      <c r="O58">
        <v>7648.9775689999997</v>
      </c>
      <c r="P58">
        <v>8067.2379129999999</v>
      </c>
      <c r="Q58">
        <v>8561.6868680000007</v>
      </c>
      <c r="R58">
        <v>8820.9794280000006</v>
      </c>
      <c r="S58">
        <v>9084.0263749999995</v>
      </c>
      <c r="T58">
        <v>9389.8904889999994</v>
      </c>
      <c r="U58">
        <v>9735.1332160000002</v>
      </c>
      <c r="V58">
        <v>10109.374760000001</v>
      </c>
      <c r="W58">
        <v>10501.93316</v>
      </c>
      <c r="X58">
        <v>10902.93139</v>
      </c>
      <c r="Y58">
        <v>11303.2675</v>
      </c>
      <c r="Z58">
        <v>11694.262849999999</v>
      </c>
      <c r="AA58">
        <v>12067.294260000001</v>
      </c>
      <c r="AB58">
        <v>12419.57034</v>
      </c>
      <c r="AC58">
        <v>12754.18903</v>
      </c>
      <c r="AD58">
        <v>13072.869640000001</v>
      </c>
      <c r="AE58">
        <v>13377.325940000001</v>
      </c>
      <c r="AF58">
        <v>13669.486199999999</v>
      </c>
      <c r="AG58">
        <v>13951.328890000001</v>
      </c>
      <c r="AH58">
        <v>14224.814410000001</v>
      </c>
      <c r="AI58">
        <v>14491.9025</v>
      </c>
      <c r="AJ58">
        <v>14754.499229999999</v>
      </c>
      <c r="AK58">
        <v>15014.445229999999</v>
      </c>
    </row>
    <row r="59" spans="1:37">
      <c r="A59" t="s">
        <v>230</v>
      </c>
      <c r="B59">
        <v>1347</v>
      </c>
      <c r="C59">
        <v>1349.378438</v>
      </c>
      <c r="D59">
        <v>1349.3336609999999</v>
      </c>
      <c r="E59">
        <v>1349.312936</v>
      </c>
      <c r="F59">
        <v>1349.5590990000001</v>
      </c>
      <c r="G59">
        <v>1349.9582800000001</v>
      </c>
      <c r="H59">
        <v>1348.8053709999999</v>
      </c>
      <c r="I59">
        <v>1346.0462339999999</v>
      </c>
      <c r="J59">
        <v>1342.0620960000001</v>
      </c>
      <c r="K59">
        <v>1337.636475</v>
      </c>
      <c r="L59">
        <v>1333.618119</v>
      </c>
      <c r="M59">
        <v>1330.711867</v>
      </c>
      <c r="N59">
        <v>1329.2199800000001</v>
      </c>
      <c r="O59">
        <v>1329.086992</v>
      </c>
      <c r="P59">
        <v>1329.9890889999999</v>
      </c>
      <c r="Q59">
        <v>1331.4325289999999</v>
      </c>
      <c r="R59">
        <v>1333.290491</v>
      </c>
      <c r="S59">
        <v>1335.509573</v>
      </c>
      <c r="T59">
        <v>1338.064093</v>
      </c>
      <c r="U59">
        <v>1340.9209189999999</v>
      </c>
      <c r="V59">
        <v>1344.0306189999999</v>
      </c>
      <c r="W59">
        <v>1347.333343</v>
      </c>
      <c r="X59">
        <v>1350.7649710000001</v>
      </c>
      <c r="Y59">
        <v>1354.259935</v>
      </c>
      <c r="Z59">
        <v>1357.7514659999999</v>
      </c>
      <c r="AA59">
        <v>1361.1707280000001</v>
      </c>
      <c r="AB59">
        <v>1364.4916880000001</v>
      </c>
      <c r="AC59">
        <v>1367.7349919999999</v>
      </c>
      <c r="AD59">
        <v>1370.9143349999999</v>
      </c>
      <c r="AE59">
        <v>1374.049066</v>
      </c>
      <c r="AF59">
        <v>1377.1639660000001</v>
      </c>
      <c r="AG59">
        <v>1380.2869169999999</v>
      </c>
      <c r="AH59">
        <v>1383.447412</v>
      </c>
      <c r="AI59">
        <v>1386.6760870000001</v>
      </c>
      <c r="AJ59">
        <v>1390.0045399999999</v>
      </c>
      <c r="AK59">
        <v>1393.465318</v>
      </c>
    </row>
    <row r="60" spans="1:37">
      <c r="A60" t="s">
        <v>231</v>
      </c>
      <c r="B60">
        <v>1201.7382500000001</v>
      </c>
      <c r="C60">
        <v>1242.4385139999999</v>
      </c>
      <c r="D60">
        <v>1286.7021030000001</v>
      </c>
      <c r="E60">
        <v>1345.8000850000001</v>
      </c>
      <c r="F60">
        <v>1422.3760460000001</v>
      </c>
      <c r="G60">
        <v>1507.3873980000001</v>
      </c>
      <c r="H60">
        <v>1562.1222479999999</v>
      </c>
      <c r="I60">
        <v>1567.8518750000001</v>
      </c>
      <c r="J60">
        <v>1540.8023109999999</v>
      </c>
      <c r="K60">
        <v>1508.0696889999999</v>
      </c>
      <c r="L60">
        <v>1488.3000440000001</v>
      </c>
      <c r="M60">
        <v>1494.3745650000001</v>
      </c>
      <c r="N60">
        <v>1534.476971</v>
      </c>
      <c r="O60">
        <v>1610.5954260000001</v>
      </c>
      <c r="P60">
        <v>1720.5060940000001</v>
      </c>
      <c r="Q60">
        <v>1856.2068059999999</v>
      </c>
      <c r="R60">
        <v>1878.0940439999999</v>
      </c>
      <c r="S60">
        <v>1906.6350709999999</v>
      </c>
      <c r="T60">
        <v>1948.7147629999999</v>
      </c>
      <c r="U60">
        <v>2003.7154459999999</v>
      </c>
      <c r="V60">
        <v>2069.4526510000001</v>
      </c>
      <c r="W60">
        <v>2143.2710569999999</v>
      </c>
      <c r="X60">
        <v>2222.23902</v>
      </c>
      <c r="Y60">
        <v>2303.1567690000002</v>
      </c>
      <c r="Z60">
        <v>2382.5163429999998</v>
      </c>
      <c r="AA60">
        <v>2456.4800799999998</v>
      </c>
      <c r="AB60">
        <v>2522.9043539999998</v>
      </c>
      <c r="AC60">
        <v>2581.6406619999998</v>
      </c>
      <c r="AD60">
        <v>2632.2817150000001</v>
      </c>
      <c r="AE60">
        <v>2674.6646850000002</v>
      </c>
      <c r="AF60">
        <v>2708.9371110000002</v>
      </c>
      <c r="AG60">
        <v>2735.4921300000001</v>
      </c>
      <c r="AH60">
        <v>2754.9211620000001</v>
      </c>
      <c r="AI60">
        <v>2768.0025580000001</v>
      </c>
      <c r="AJ60">
        <v>2775.654196</v>
      </c>
      <c r="AK60">
        <v>2778.8917219999998</v>
      </c>
    </row>
    <row r="61" spans="1:37">
      <c r="A61" t="s">
        <v>232</v>
      </c>
      <c r="B61">
        <v>1609.7706459999999</v>
      </c>
      <c r="C61">
        <v>1605.433646</v>
      </c>
      <c r="D61">
        <v>1614.974692</v>
      </c>
      <c r="E61">
        <v>1648.0399600000001</v>
      </c>
      <c r="F61">
        <v>1705.707081</v>
      </c>
      <c r="G61">
        <v>1776.0840889999999</v>
      </c>
      <c r="H61">
        <v>1969.484504</v>
      </c>
      <c r="I61">
        <v>2075.7528459999999</v>
      </c>
      <c r="J61">
        <v>2108.5276210000002</v>
      </c>
      <c r="K61">
        <v>2103.6564360000002</v>
      </c>
      <c r="L61">
        <v>2089.935504</v>
      </c>
      <c r="M61">
        <v>2091.5250890000002</v>
      </c>
      <c r="N61">
        <v>2136.6683419999999</v>
      </c>
      <c r="O61">
        <v>2232.071203</v>
      </c>
      <c r="P61">
        <v>2378.2008249999999</v>
      </c>
      <c r="Q61">
        <v>2550.268654</v>
      </c>
      <c r="R61">
        <v>2693.9268099999999</v>
      </c>
      <c r="S61">
        <v>2818.246697</v>
      </c>
      <c r="T61">
        <v>2937.9766960000002</v>
      </c>
      <c r="U61">
        <v>3057.8021180000001</v>
      </c>
      <c r="V61">
        <v>3179.0111510000002</v>
      </c>
      <c r="W61">
        <v>3300.6384400000002</v>
      </c>
      <c r="X61">
        <v>3419.8657600000001</v>
      </c>
      <c r="Y61">
        <v>3532.3877929999999</v>
      </c>
      <c r="Z61">
        <v>3632.7943369999998</v>
      </c>
      <c r="AA61">
        <v>3715.003733</v>
      </c>
      <c r="AB61">
        <v>3776.3201989999998</v>
      </c>
      <c r="AC61">
        <v>3818.3990749999998</v>
      </c>
      <c r="AD61">
        <v>3843.0878299999999</v>
      </c>
      <c r="AE61">
        <v>3852.689316</v>
      </c>
      <c r="AF61">
        <v>3849.805186</v>
      </c>
      <c r="AG61">
        <v>3837.086468</v>
      </c>
      <c r="AH61">
        <v>3817.0835000000002</v>
      </c>
      <c r="AI61">
        <v>3792.1996650000001</v>
      </c>
      <c r="AJ61">
        <v>3764.6362159999999</v>
      </c>
      <c r="AK61">
        <v>3736.3745530000001</v>
      </c>
    </row>
    <row r="62" spans="1:37">
      <c r="A62" t="s">
        <v>233</v>
      </c>
      <c r="B62">
        <v>9113.3232939999998</v>
      </c>
      <c r="C62">
        <v>9401.2680459999992</v>
      </c>
      <c r="D62">
        <v>9633.9569879999999</v>
      </c>
      <c r="E62">
        <v>9888.1628999999994</v>
      </c>
      <c r="F62">
        <v>10212.745150000001</v>
      </c>
      <c r="G62">
        <v>10574.156150000001</v>
      </c>
      <c r="H62">
        <v>11068.17222</v>
      </c>
      <c r="I62">
        <v>12038.73171</v>
      </c>
      <c r="J62">
        <v>13468.583490000001</v>
      </c>
      <c r="K62">
        <v>14867.614299999999</v>
      </c>
      <c r="L62">
        <v>15898.145920000001</v>
      </c>
      <c r="M62">
        <v>16664.81093</v>
      </c>
      <c r="N62">
        <v>17354.021079999999</v>
      </c>
      <c r="O62">
        <v>18127.48647</v>
      </c>
      <c r="P62">
        <v>19082.750680000001</v>
      </c>
      <c r="Q62">
        <v>20257.376509999998</v>
      </c>
      <c r="R62">
        <v>20857.561129999998</v>
      </c>
      <c r="S62">
        <v>21471.045529999999</v>
      </c>
      <c r="T62">
        <v>22216.716090000002</v>
      </c>
      <c r="U62">
        <v>23090.262119999999</v>
      </c>
      <c r="V62">
        <v>24061.37772</v>
      </c>
      <c r="W62">
        <v>25097.606650000002</v>
      </c>
      <c r="X62">
        <v>26168.933819999998</v>
      </c>
      <c r="Y62">
        <v>27247.830180000001</v>
      </c>
      <c r="Z62">
        <v>28308.13826</v>
      </c>
      <c r="AA62">
        <v>29323.858100000001</v>
      </c>
      <c r="AB62">
        <v>30283.764070000001</v>
      </c>
      <c r="AC62">
        <v>31192.70782</v>
      </c>
      <c r="AD62">
        <v>32053.26844</v>
      </c>
      <c r="AE62">
        <v>32868.239370000003</v>
      </c>
      <c r="AF62">
        <v>33641.346819999999</v>
      </c>
      <c r="AG62">
        <v>34376.858090000002</v>
      </c>
      <c r="AH62">
        <v>35079.333440000002</v>
      </c>
      <c r="AI62">
        <v>35753.644</v>
      </c>
      <c r="AJ62">
        <v>36404.82043</v>
      </c>
      <c r="AK62">
        <v>37037.981469999999</v>
      </c>
    </row>
    <row r="63" spans="1:37">
      <c r="A63" t="s">
        <v>234</v>
      </c>
      <c r="B63">
        <v>933.32132420000005</v>
      </c>
      <c r="C63">
        <v>967.5283776</v>
      </c>
      <c r="D63">
        <v>988.48772689999998</v>
      </c>
      <c r="E63">
        <v>1010.486302</v>
      </c>
      <c r="F63">
        <v>1038.8912519999999</v>
      </c>
      <c r="G63">
        <v>1068.977005</v>
      </c>
      <c r="H63">
        <v>1110.2687780000001</v>
      </c>
      <c r="I63">
        <v>1211.1360279999999</v>
      </c>
      <c r="J63">
        <v>1374.874538</v>
      </c>
      <c r="K63">
        <v>1549.947285</v>
      </c>
      <c r="L63">
        <v>1698.1093539999999</v>
      </c>
      <c r="M63">
        <v>1823.361817</v>
      </c>
      <c r="N63">
        <v>1937.5343600000001</v>
      </c>
      <c r="O63">
        <v>2055.3879590000001</v>
      </c>
      <c r="P63">
        <v>2188.6219379999998</v>
      </c>
      <c r="Q63">
        <v>2345.064738</v>
      </c>
      <c r="R63">
        <v>2389.0353449999998</v>
      </c>
      <c r="S63">
        <v>2451.1540850000001</v>
      </c>
      <c r="T63">
        <v>2532.4106660000002</v>
      </c>
      <c r="U63">
        <v>2628.5461700000001</v>
      </c>
      <c r="V63">
        <v>2735.3750449999998</v>
      </c>
      <c r="W63">
        <v>2849.2708980000002</v>
      </c>
      <c r="X63">
        <v>2967.0729369999999</v>
      </c>
      <c r="Y63">
        <v>3085.9341519999998</v>
      </c>
      <c r="Z63">
        <v>3203.1569199999999</v>
      </c>
      <c r="AA63">
        <v>3316.0502029999998</v>
      </c>
      <c r="AB63">
        <v>3424.0935479999998</v>
      </c>
      <c r="AC63">
        <v>3528.652564</v>
      </c>
      <c r="AD63">
        <v>3630.2097509999999</v>
      </c>
      <c r="AE63">
        <v>3729.2242540000002</v>
      </c>
      <c r="AF63">
        <v>3826.2234659999999</v>
      </c>
      <c r="AG63">
        <v>3921.7612800000002</v>
      </c>
      <c r="AH63">
        <v>4016.4068029999999</v>
      </c>
      <c r="AI63">
        <v>4110.7534649999998</v>
      </c>
      <c r="AJ63">
        <v>4205.4021540000003</v>
      </c>
      <c r="AK63">
        <v>4300.9596000000001</v>
      </c>
    </row>
    <row r="64" spans="1:37">
      <c r="A64" t="s">
        <v>238</v>
      </c>
      <c r="B64">
        <v>396.4</v>
      </c>
      <c r="C64">
        <v>407.02920949999998</v>
      </c>
      <c r="D64">
        <v>421.61483700000002</v>
      </c>
      <c r="E64">
        <v>442.14208769999999</v>
      </c>
      <c r="F64">
        <v>469.25561299999998</v>
      </c>
      <c r="G64">
        <v>501.40322029999999</v>
      </c>
      <c r="H64">
        <v>543.19078679999996</v>
      </c>
      <c r="I64">
        <v>612.70118669999999</v>
      </c>
      <c r="J64">
        <v>698.69252889999996</v>
      </c>
      <c r="K64">
        <v>764.58049189999997</v>
      </c>
      <c r="L64">
        <v>805.05745090000005</v>
      </c>
      <c r="M64">
        <v>838.3589207</v>
      </c>
      <c r="N64">
        <v>873.61986439999998</v>
      </c>
      <c r="O64">
        <v>914.48694520000004</v>
      </c>
      <c r="P64">
        <v>961.15310199999999</v>
      </c>
      <c r="Q64">
        <v>1012.171639</v>
      </c>
      <c r="R64">
        <v>1052.2585349999999</v>
      </c>
      <c r="S64">
        <v>1088.5997560000001</v>
      </c>
      <c r="T64">
        <v>1124.3717079999999</v>
      </c>
      <c r="U64">
        <v>1160.790857</v>
      </c>
      <c r="V64">
        <v>1198.227797</v>
      </c>
      <c r="W64">
        <v>1236.7240629999999</v>
      </c>
      <c r="X64">
        <v>1276.202849</v>
      </c>
      <c r="Y64">
        <v>1316.5428770000001</v>
      </c>
      <c r="Z64">
        <v>1357.592371</v>
      </c>
      <c r="AA64">
        <v>1399.1668790000001</v>
      </c>
      <c r="AB64">
        <v>1441.194657</v>
      </c>
      <c r="AC64">
        <v>1483.801232</v>
      </c>
      <c r="AD64">
        <v>1527.159872</v>
      </c>
      <c r="AE64">
        <v>1571.4286529999999</v>
      </c>
      <c r="AF64">
        <v>1616.740528</v>
      </c>
      <c r="AG64">
        <v>1663.209466</v>
      </c>
      <c r="AH64">
        <v>1710.942043</v>
      </c>
      <c r="AI64">
        <v>1760.04414</v>
      </c>
      <c r="AJ64">
        <v>1810.6209490000001</v>
      </c>
      <c r="AK64">
        <v>1862.780205</v>
      </c>
    </row>
    <row r="65" spans="1:37">
      <c r="A65" t="s">
        <v>239</v>
      </c>
      <c r="B65">
        <v>1844</v>
      </c>
      <c r="C65">
        <v>1844</v>
      </c>
      <c r="D65">
        <v>1844</v>
      </c>
      <c r="E65">
        <v>1844</v>
      </c>
      <c r="F65">
        <v>1844</v>
      </c>
      <c r="G65">
        <v>1844</v>
      </c>
      <c r="H65">
        <v>1844</v>
      </c>
      <c r="I65">
        <v>1844</v>
      </c>
      <c r="J65">
        <v>1844</v>
      </c>
      <c r="K65">
        <v>1844</v>
      </c>
      <c r="L65">
        <v>1844</v>
      </c>
      <c r="M65">
        <v>1844</v>
      </c>
      <c r="N65">
        <v>1844</v>
      </c>
      <c r="O65">
        <v>1844</v>
      </c>
      <c r="P65">
        <v>1844</v>
      </c>
      <c r="Q65">
        <v>1844</v>
      </c>
      <c r="R65">
        <v>1844</v>
      </c>
      <c r="S65">
        <v>1844</v>
      </c>
      <c r="T65">
        <v>1844</v>
      </c>
      <c r="U65">
        <v>1844</v>
      </c>
      <c r="V65">
        <v>1844</v>
      </c>
      <c r="W65">
        <v>1844</v>
      </c>
      <c r="X65">
        <v>1844</v>
      </c>
      <c r="Y65">
        <v>1844</v>
      </c>
      <c r="Z65">
        <v>1844</v>
      </c>
      <c r="AA65">
        <v>1844</v>
      </c>
      <c r="AB65">
        <v>1844</v>
      </c>
      <c r="AC65">
        <v>1844</v>
      </c>
      <c r="AD65">
        <v>1844</v>
      </c>
      <c r="AE65">
        <v>1844</v>
      </c>
      <c r="AF65">
        <v>1844</v>
      </c>
      <c r="AG65">
        <v>1844</v>
      </c>
      <c r="AH65">
        <v>1844</v>
      </c>
      <c r="AI65">
        <v>1844</v>
      </c>
      <c r="AJ65">
        <v>1844</v>
      </c>
      <c r="AK65">
        <v>1844</v>
      </c>
    </row>
    <row r="66" spans="1:37">
      <c r="A66" t="s">
        <v>240</v>
      </c>
      <c r="B66">
        <v>36.844636059999999</v>
      </c>
      <c r="C66">
        <v>36.844636059999999</v>
      </c>
      <c r="D66">
        <v>36.844636059999999</v>
      </c>
      <c r="E66">
        <v>36.844636059999999</v>
      </c>
      <c r="F66">
        <v>36.844636059999999</v>
      </c>
      <c r="G66">
        <v>36.844636059999999</v>
      </c>
      <c r="H66">
        <v>36.844636059999999</v>
      </c>
      <c r="I66">
        <v>36.844636059999999</v>
      </c>
      <c r="J66">
        <v>36.844636059999999</v>
      </c>
      <c r="K66">
        <v>36.844636059999999</v>
      </c>
      <c r="L66">
        <v>36.844636059999999</v>
      </c>
      <c r="M66">
        <v>36.844636059999999</v>
      </c>
      <c r="N66">
        <v>36.844636059999999</v>
      </c>
      <c r="O66">
        <v>36.844636059999999</v>
      </c>
      <c r="P66">
        <v>36.844636059999999</v>
      </c>
      <c r="Q66">
        <v>36.844636059999999</v>
      </c>
      <c r="R66">
        <v>36.844636059999999</v>
      </c>
      <c r="S66">
        <v>36.844636059999999</v>
      </c>
      <c r="T66">
        <v>36.844636059999999</v>
      </c>
      <c r="U66">
        <v>36.844636059999999</v>
      </c>
      <c r="V66">
        <v>36.844636059999999</v>
      </c>
      <c r="W66">
        <v>36.844636059999999</v>
      </c>
      <c r="X66">
        <v>36.844636059999999</v>
      </c>
      <c r="Y66">
        <v>36.844636059999999</v>
      </c>
      <c r="Z66">
        <v>36.844636059999999</v>
      </c>
      <c r="AA66">
        <v>36.844636059999999</v>
      </c>
      <c r="AB66">
        <v>36.844636059999999</v>
      </c>
      <c r="AC66">
        <v>36.844636059999999</v>
      </c>
      <c r="AD66">
        <v>36.844636059999999</v>
      </c>
      <c r="AE66">
        <v>36.844636059999999</v>
      </c>
      <c r="AF66">
        <v>36.844636059999999</v>
      </c>
      <c r="AG66">
        <v>36.844636059999999</v>
      </c>
      <c r="AH66">
        <v>36.844636059999999</v>
      </c>
      <c r="AI66">
        <v>36.844636059999999</v>
      </c>
      <c r="AJ66">
        <v>36.844636059999999</v>
      </c>
      <c r="AK66">
        <v>36.844636059999999</v>
      </c>
    </row>
    <row r="67" spans="1:37">
      <c r="A67" t="s">
        <v>241</v>
      </c>
      <c r="B67">
        <v>774.17298510000001</v>
      </c>
      <c r="C67">
        <v>774.17298510000001</v>
      </c>
      <c r="D67">
        <v>774.17298510000001</v>
      </c>
      <c r="E67">
        <v>774.17298510000001</v>
      </c>
      <c r="F67">
        <v>774.17298510000001</v>
      </c>
      <c r="G67">
        <v>774.17298510000001</v>
      </c>
      <c r="H67">
        <v>774.17298510000001</v>
      </c>
      <c r="I67">
        <v>774.17298510000001</v>
      </c>
      <c r="J67">
        <v>774.17298510000001</v>
      </c>
      <c r="K67">
        <v>774.17298510000001</v>
      </c>
      <c r="L67">
        <v>774.17298510000001</v>
      </c>
      <c r="M67">
        <v>774.17298510000001</v>
      </c>
      <c r="N67">
        <v>774.17298510000001</v>
      </c>
      <c r="O67">
        <v>774.17298510000001</v>
      </c>
      <c r="P67">
        <v>774.17298510000001</v>
      </c>
      <c r="Q67">
        <v>774.17298510000001</v>
      </c>
      <c r="R67">
        <v>774.17298510000001</v>
      </c>
      <c r="S67">
        <v>774.17298510000001</v>
      </c>
      <c r="T67">
        <v>774.17298510000001</v>
      </c>
      <c r="U67">
        <v>774.17298510000001</v>
      </c>
      <c r="V67">
        <v>774.17298510000001</v>
      </c>
      <c r="W67">
        <v>774.17298510000001</v>
      </c>
      <c r="X67">
        <v>774.17298510000001</v>
      </c>
      <c r="Y67">
        <v>774.17298510000001</v>
      </c>
      <c r="Z67">
        <v>774.17298510000001</v>
      </c>
      <c r="AA67">
        <v>774.17298510000001</v>
      </c>
      <c r="AB67">
        <v>774.17298510000001</v>
      </c>
      <c r="AC67">
        <v>774.17298510000001</v>
      </c>
      <c r="AD67">
        <v>774.17298510000001</v>
      </c>
      <c r="AE67">
        <v>774.17298510000001</v>
      </c>
      <c r="AF67">
        <v>774.17298510000001</v>
      </c>
      <c r="AG67">
        <v>774.17298510000001</v>
      </c>
      <c r="AH67">
        <v>774.17298510000001</v>
      </c>
      <c r="AI67">
        <v>774.17298510000001</v>
      </c>
      <c r="AJ67">
        <v>774.17298510000001</v>
      </c>
      <c r="AK67">
        <v>774.17298510000001</v>
      </c>
    </row>
    <row r="68" spans="1:37">
      <c r="A68" t="s">
        <v>242</v>
      </c>
      <c r="B68">
        <v>43</v>
      </c>
      <c r="C68">
        <v>43.23562493</v>
      </c>
      <c r="D68">
        <v>43.338918450000001</v>
      </c>
      <c r="E68">
        <v>44.423421099999999</v>
      </c>
      <c r="F68">
        <v>46.161691740000002</v>
      </c>
      <c r="G68">
        <v>47.659179739999999</v>
      </c>
      <c r="H68">
        <v>49.473733279999998</v>
      </c>
      <c r="I68">
        <v>52.374028840000001</v>
      </c>
      <c r="J68">
        <v>56.373813990000002</v>
      </c>
      <c r="K68">
        <v>60.350360369999997</v>
      </c>
      <c r="L68">
        <v>63.769451750000002</v>
      </c>
      <c r="M68">
        <v>66.932320219999994</v>
      </c>
      <c r="N68">
        <v>70.168132880000002</v>
      </c>
      <c r="O68">
        <v>73.766695139999996</v>
      </c>
      <c r="P68">
        <v>77.93744658</v>
      </c>
      <c r="Q68">
        <v>82.76717979</v>
      </c>
      <c r="R68">
        <v>87.077858390000003</v>
      </c>
      <c r="S68">
        <v>91.768360950000002</v>
      </c>
      <c r="T68">
        <v>96.951225469999997</v>
      </c>
      <c r="U68">
        <v>102.5874606</v>
      </c>
      <c r="V68">
        <v>108.59159440000001</v>
      </c>
      <c r="W68">
        <v>114.8659227</v>
      </c>
      <c r="X68">
        <v>121.31162999999999</v>
      </c>
      <c r="Y68">
        <v>127.8274777</v>
      </c>
      <c r="Z68">
        <v>134.30600820000001</v>
      </c>
      <c r="AA68">
        <v>140.62972310000001</v>
      </c>
      <c r="AB68">
        <v>146.90038000000001</v>
      </c>
      <c r="AC68">
        <v>153.31512810000001</v>
      </c>
      <c r="AD68">
        <v>159.8668739</v>
      </c>
      <c r="AE68">
        <v>166.56301730000001</v>
      </c>
      <c r="AF68">
        <v>173.4261104</v>
      </c>
      <c r="AG68">
        <v>180.48957820000001</v>
      </c>
      <c r="AH68">
        <v>187.79228209999999</v>
      </c>
      <c r="AI68">
        <v>195.3753577</v>
      </c>
      <c r="AJ68">
        <v>203.28368409999999</v>
      </c>
      <c r="AK68">
        <v>211.5658952</v>
      </c>
    </row>
    <row r="69" spans="1:37">
      <c r="A69" t="s">
        <v>475</v>
      </c>
      <c r="B69">
        <v>898</v>
      </c>
      <c r="C69">
        <v>898.47068569999999</v>
      </c>
      <c r="D69">
        <v>897.66748719999998</v>
      </c>
      <c r="E69">
        <v>897.0340731</v>
      </c>
      <c r="F69">
        <v>896.68650279999997</v>
      </c>
      <c r="G69">
        <v>896.53096310000001</v>
      </c>
      <c r="H69">
        <v>895.51468950000003</v>
      </c>
      <c r="I69">
        <v>893.58899329999997</v>
      </c>
      <c r="J69">
        <v>890.97209250000003</v>
      </c>
      <c r="K69">
        <v>888.12844389999998</v>
      </c>
      <c r="L69">
        <v>885.56405400000006</v>
      </c>
      <c r="M69">
        <v>883.69938049999996</v>
      </c>
      <c r="N69">
        <v>882.71231490000002</v>
      </c>
      <c r="O69">
        <v>882.56509170000004</v>
      </c>
      <c r="P69">
        <v>883.05822069999999</v>
      </c>
      <c r="Q69">
        <v>883.88994319999995</v>
      </c>
      <c r="R69">
        <v>884.98130260000005</v>
      </c>
      <c r="S69">
        <v>886.29824259999998</v>
      </c>
      <c r="T69">
        <v>887.82384070000001</v>
      </c>
      <c r="U69">
        <v>889.53693499999997</v>
      </c>
      <c r="V69">
        <v>891.4067063</v>
      </c>
      <c r="W69">
        <v>893.39620160000004</v>
      </c>
      <c r="X69">
        <v>895.46601989999999</v>
      </c>
      <c r="Y69">
        <v>897.57599400000004</v>
      </c>
      <c r="Z69">
        <v>899.68532040000002</v>
      </c>
      <c r="AA69">
        <v>901.75201389999995</v>
      </c>
      <c r="AB69">
        <v>903.76007519999996</v>
      </c>
      <c r="AC69">
        <v>905.72182859999998</v>
      </c>
      <c r="AD69">
        <v>907.64542289999997</v>
      </c>
      <c r="AE69">
        <v>909.542462</v>
      </c>
      <c r="AF69">
        <v>911.42786330000001</v>
      </c>
      <c r="AG69">
        <v>913.31844169999999</v>
      </c>
      <c r="AH69">
        <v>915.23200350000002</v>
      </c>
      <c r="AI69">
        <v>917.18705829999999</v>
      </c>
      <c r="AJ69">
        <v>919.20270949999997</v>
      </c>
      <c r="AK69">
        <v>921.29864099999998</v>
      </c>
    </row>
    <row r="70" spans="1:37">
      <c r="A70" t="s">
        <v>476</v>
      </c>
      <c r="B70">
        <v>1935.063719</v>
      </c>
      <c r="C70">
        <v>1955.652916</v>
      </c>
      <c r="D70">
        <v>1968.617244</v>
      </c>
      <c r="E70">
        <v>2007.1496669999999</v>
      </c>
      <c r="F70">
        <v>2089.94913</v>
      </c>
      <c r="G70">
        <v>2211.3195270000001</v>
      </c>
      <c r="H70">
        <v>2210.0221489999999</v>
      </c>
      <c r="I70">
        <v>2101.1018519999998</v>
      </c>
      <c r="J70">
        <v>1940.508965</v>
      </c>
      <c r="K70">
        <v>1795.167406</v>
      </c>
      <c r="L70">
        <v>1719.6635679999999</v>
      </c>
      <c r="M70">
        <v>1753.273635</v>
      </c>
      <c r="N70">
        <v>1917.7562129999999</v>
      </c>
      <c r="O70">
        <v>2227.2892489999999</v>
      </c>
      <c r="P70">
        <v>2686.189046</v>
      </c>
      <c r="Q70">
        <v>3266.9659230000002</v>
      </c>
      <c r="R70">
        <v>3482.0248459999998</v>
      </c>
      <c r="S70">
        <v>3577.3292820000001</v>
      </c>
      <c r="T70">
        <v>3648.5894680000001</v>
      </c>
      <c r="U70">
        <v>3736.5781659999998</v>
      </c>
      <c r="V70">
        <v>3854.3121070000002</v>
      </c>
      <c r="W70">
        <v>4001.8433249999998</v>
      </c>
      <c r="X70">
        <v>4172.7362389999998</v>
      </c>
      <c r="Y70">
        <v>4356.751929</v>
      </c>
      <c r="Z70">
        <v>4540.8053319999999</v>
      </c>
      <c r="AA70">
        <v>4709.3647099999998</v>
      </c>
      <c r="AB70">
        <v>4852.3166250000004</v>
      </c>
      <c r="AC70">
        <v>4968.8748029999997</v>
      </c>
      <c r="AD70">
        <v>5059.4067009999999</v>
      </c>
      <c r="AE70">
        <v>5124.9212799999996</v>
      </c>
      <c r="AF70">
        <v>5166.9877809999998</v>
      </c>
      <c r="AG70">
        <v>5187.5781310000002</v>
      </c>
      <c r="AH70">
        <v>5189.1250849999997</v>
      </c>
      <c r="AI70">
        <v>5174.7194069999996</v>
      </c>
      <c r="AJ70">
        <v>5147.9806989999997</v>
      </c>
      <c r="AK70">
        <v>5112.985068</v>
      </c>
    </row>
    <row r="71" spans="1:37">
      <c r="A71" t="s">
        <v>477</v>
      </c>
      <c r="B71">
        <v>2158.9362809999998</v>
      </c>
      <c r="C71">
        <v>2167.8122600000002</v>
      </c>
      <c r="D71">
        <v>2190.5086820000001</v>
      </c>
      <c r="E71">
        <v>2238.9487079999999</v>
      </c>
      <c r="F71">
        <v>2316.274731</v>
      </c>
      <c r="G71">
        <v>2408.5623799999998</v>
      </c>
      <c r="H71">
        <v>2755.6791069999999</v>
      </c>
      <c r="I71">
        <v>2875.165696</v>
      </c>
      <c r="J71">
        <v>2851.4422719999998</v>
      </c>
      <c r="K71">
        <v>2782.244991</v>
      </c>
      <c r="L71">
        <v>2723.0239459999998</v>
      </c>
      <c r="M71">
        <v>2704.8548329999999</v>
      </c>
      <c r="N71">
        <v>2764.7355050000001</v>
      </c>
      <c r="O71">
        <v>2903.0446080000002</v>
      </c>
      <c r="P71">
        <v>3115.1766550000002</v>
      </c>
      <c r="Q71">
        <v>3351.6348459999999</v>
      </c>
      <c r="R71">
        <v>3531.0434420000001</v>
      </c>
      <c r="S71">
        <v>3685.6930870000001</v>
      </c>
      <c r="T71">
        <v>3837.1837959999998</v>
      </c>
      <c r="U71">
        <v>3991.7935870000001</v>
      </c>
      <c r="V71">
        <v>4150.5817660000002</v>
      </c>
      <c r="W71">
        <v>4311.4316090000002</v>
      </c>
      <c r="X71">
        <v>4469.7413399999996</v>
      </c>
      <c r="Y71">
        <v>4619.0076559999998</v>
      </c>
      <c r="Z71">
        <v>4751.4271349999999</v>
      </c>
      <c r="AA71">
        <v>4858.5748979999998</v>
      </c>
      <c r="AB71">
        <v>4937.3429660000002</v>
      </c>
      <c r="AC71">
        <v>4991.311635</v>
      </c>
      <c r="AD71">
        <v>5024.3126949999996</v>
      </c>
      <c r="AE71">
        <v>5040.5788590000002</v>
      </c>
      <c r="AF71">
        <v>5044.5340900000001</v>
      </c>
      <c r="AG71">
        <v>5040.5394390000001</v>
      </c>
      <c r="AH71">
        <v>5032.8013929999997</v>
      </c>
      <c r="AI71">
        <v>5025.4125780000004</v>
      </c>
      <c r="AJ71">
        <v>5022.3576460000004</v>
      </c>
      <c r="AK71">
        <v>5027.5709999999999</v>
      </c>
    </row>
    <row r="72" spans="1:37">
      <c r="A72" t="s">
        <v>478</v>
      </c>
      <c r="B72">
        <v>2540</v>
      </c>
      <c r="C72">
        <v>2620.1599930000002</v>
      </c>
      <c r="D72">
        <v>2685.9401910000001</v>
      </c>
      <c r="E72">
        <v>2753.4963250000001</v>
      </c>
      <c r="F72">
        <v>2837.579076</v>
      </c>
      <c r="G72">
        <v>2930.8924940000002</v>
      </c>
      <c r="H72">
        <v>3055.0267309999999</v>
      </c>
      <c r="I72">
        <v>3321.414761</v>
      </c>
      <c r="J72">
        <v>3738.82953</v>
      </c>
      <c r="K72">
        <v>4156.1654099999996</v>
      </c>
      <c r="L72">
        <v>4459.882071</v>
      </c>
      <c r="M72">
        <v>4673.8696490000002</v>
      </c>
      <c r="N72">
        <v>4858.4038280000004</v>
      </c>
      <c r="O72">
        <v>5067.1959710000001</v>
      </c>
      <c r="P72">
        <v>5333.3187790000002</v>
      </c>
      <c r="Q72">
        <v>5669.3218820000002</v>
      </c>
      <c r="R72">
        <v>5854.2909529999997</v>
      </c>
      <c r="S72">
        <v>6030.5662609999999</v>
      </c>
      <c r="T72">
        <v>6244.3907749999998</v>
      </c>
      <c r="U72">
        <v>6497.9419520000001</v>
      </c>
      <c r="V72">
        <v>6782.3027979999997</v>
      </c>
      <c r="W72">
        <v>7087.0550679999997</v>
      </c>
      <c r="X72">
        <v>7402.3724339999999</v>
      </c>
      <c r="Y72">
        <v>7719.2006270000002</v>
      </c>
      <c r="Z72">
        <v>8028.9523710000003</v>
      </c>
      <c r="AA72">
        <v>8323.1371629999994</v>
      </c>
      <c r="AB72">
        <v>8597.5226889999994</v>
      </c>
      <c r="AC72">
        <v>8852.9098599999998</v>
      </c>
      <c r="AD72">
        <v>9089.9783310000003</v>
      </c>
      <c r="AE72">
        <v>9309.5872899999995</v>
      </c>
      <c r="AF72">
        <v>9512.9752229999995</v>
      </c>
      <c r="AG72">
        <v>9701.6189429999995</v>
      </c>
      <c r="AH72">
        <v>9877.1187129999998</v>
      </c>
      <c r="AI72">
        <v>10041.177369999999</v>
      </c>
      <c r="AJ72">
        <v>10195.54502</v>
      </c>
      <c r="AK72">
        <v>10341.987010000001</v>
      </c>
    </row>
    <row r="73" spans="1:37">
      <c r="A73" t="s">
        <v>72</v>
      </c>
      <c r="B73">
        <v>1347</v>
      </c>
      <c r="C73">
        <v>1349.378438</v>
      </c>
      <c r="D73">
        <v>1349.3336609999999</v>
      </c>
      <c r="E73">
        <v>1349.312936</v>
      </c>
      <c r="F73">
        <v>1349.5590990000001</v>
      </c>
      <c r="G73">
        <v>1349.9582800000001</v>
      </c>
      <c r="H73">
        <v>1348.8053709999999</v>
      </c>
      <c r="I73">
        <v>1346.0462339999999</v>
      </c>
      <c r="J73">
        <v>1342.0620960000001</v>
      </c>
      <c r="K73">
        <v>1337.636475</v>
      </c>
      <c r="L73">
        <v>1333.618119</v>
      </c>
      <c r="M73">
        <v>1330.711867</v>
      </c>
      <c r="N73">
        <v>1329.2199800000001</v>
      </c>
      <c r="O73">
        <v>1329.086992</v>
      </c>
      <c r="P73">
        <v>1329.9890889999999</v>
      </c>
      <c r="Q73">
        <v>1331.4325289999999</v>
      </c>
      <c r="R73">
        <v>1333.290491</v>
      </c>
      <c r="S73">
        <v>1335.509573</v>
      </c>
      <c r="T73">
        <v>1338.064093</v>
      </c>
      <c r="U73">
        <v>1340.9209189999999</v>
      </c>
      <c r="V73">
        <v>1344.0306189999999</v>
      </c>
      <c r="W73">
        <v>1347.333343</v>
      </c>
      <c r="X73">
        <v>1350.7649710000001</v>
      </c>
      <c r="Y73">
        <v>1354.259935</v>
      </c>
      <c r="Z73">
        <v>1357.7514659999999</v>
      </c>
      <c r="AA73">
        <v>1361.1707280000001</v>
      </c>
      <c r="AB73">
        <v>1364.4916880000001</v>
      </c>
      <c r="AC73">
        <v>1367.7349919999999</v>
      </c>
      <c r="AD73">
        <v>1370.9143349999999</v>
      </c>
      <c r="AE73">
        <v>1374.049066</v>
      </c>
      <c r="AF73">
        <v>1377.1639660000001</v>
      </c>
      <c r="AG73">
        <v>1380.2869169999999</v>
      </c>
      <c r="AH73">
        <v>1383.447412</v>
      </c>
      <c r="AI73">
        <v>1386.6760870000001</v>
      </c>
      <c r="AJ73">
        <v>1390.0045399999999</v>
      </c>
      <c r="AK73">
        <v>1393.465318</v>
      </c>
    </row>
    <row r="74" spans="1:37">
      <c r="A74" t="s">
        <v>73</v>
      </c>
      <c r="B74">
        <v>528.4202659</v>
      </c>
      <c r="C74">
        <v>546.89927060000002</v>
      </c>
      <c r="D74">
        <v>567.18085640000004</v>
      </c>
      <c r="E74">
        <v>593.72151359999998</v>
      </c>
      <c r="F74">
        <v>628.0471794</v>
      </c>
      <c r="G74">
        <v>666.66867449999995</v>
      </c>
      <c r="H74">
        <v>696.62061010000002</v>
      </c>
      <c r="I74">
        <v>704.9656076</v>
      </c>
      <c r="J74">
        <v>698.41929319999997</v>
      </c>
      <c r="K74">
        <v>689.50460439999995</v>
      </c>
      <c r="L74">
        <v>686.26353570000003</v>
      </c>
      <c r="M74">
        <v>693.72046160000002</v>
      </c>
      <c r="N74">
        <v>715.4052461</v>
      </c>
      <c r="O74">
        <v>752.18386399999997</v>
      </c>
      <c r="P74">
        <v>803.12241170000004</v>
      </c>
      <c r="Q74">
        <v>864.64822249999997</v>
      </c>
      <c r="R74">
        <v>872.87225669999998</v>
      </c>
      <c r="S74">
        <v>885.49139179999997</v>
      </c>
      <c r="T74">
        <v>904.30964410000001</v>
      </c>
      <c r="U74">
        <v>928.44077030000005</v>
      </c>
      <c r="V74">
        <v>956.78214439999999</v>
      </c>
      <c r="W74">
        <v>988.2099978</v>
      </c>
      <c r="X74">
        <v>1021.51998</v>
      </c>
      <c r="Y74">
        <v>1055.3792940000001</v>
      </c>
      <c r="Z74">
        <v>1088.299581</v>
      </c>
      <c r="AA74">
        <v>1118.6333689999999</v>
      </c>
      <c r="AB74">
        <v>1145.4285930000001</v>
      </c>
      <c r="AC74">
        <v>1168.6184940000001</v>
      </c>
      <c r="AD74">
        <v>1188.093284</v>
      </c>
      <c r="AE74">
        <v>1203.832574</v>
      </c>
      <c r="AF74">
        <v>1215.9352449999999</v>
      </c>
      <c r="AG74">
        <v>1224.5951889999999</v>
      </c>
      <c r="AH74">
        <v>1230.0844830000001</v>
      </c>
      <c r="AI74">
        <v>1232.7518459999999</v>
      </c>
      <c r="AJ74">
        <v>1233.001548</v>
      </c>
      <c r="AK74">
        <v>1231.275382</v>
      </c>
    </row>
    <row r="75" spans="1:37">
      <c r="A75" t="s">
        <v>74</v>
      </c>
      <c r="B75">
        <v>383.52089660000001</v>
      </c>
      <c r="C75">
        <v>397.4628404</v>
      </c>
      <c r="D75">
        <v>413.5415524</v>
      </c>
      <c r="E75">
        <v>435.24441789999997</v>
      </c>
      <c r="F75">
        <v>463.20563060000001</v>
      </c>
      <c r="G75">
        <v>494.39029440000002</v>
      </c>
      <c r="H75">
        <v>514.19688550000001</v>
      </c>
      <c r="I75">
        <v>519.42176659999996</v>
      </c>
      <c r="J75">
        <v>514.08252140000002</v>
      </c>
      <c r="K75">
        <v>505.77429640000003</v>
      </c>
      <c r="L75">
        <v>501.28227809999998</v>
      </c>
      <c r="M75">
        <v>506.11644480000001</v>
      </c>
      <c r="N75">
        <v>523.65141349999999</v>
      </c>
      <c r="O75">
        <v>555.17880449999996</v>
      </c>
      <c r="P75">
        <v>600.42769290000001</v>
      </c>
      <c r="Q75">
        <v>657.04743810000002</v>
      </c>
      <c r="R75">
        <v>669.56298700000002</v>
      </c>
      <c r="S75">
        <v>681.46409730000005</v>
      </c>
      <c r="T75">
        <v>697.68710520000002</v>
      </c>
      <c r="U75">
        <v>719.12071230000004</v>
      </c>
      <c r="V75">
        <v>745.26360690000001</v>
      </c>
      <c r="W75">
        <v>775.11504460000003</v>
      </c>
      <c r="X75">
        <v>807.48122220000005</v>
      </c>
      <c r="Y75">
        <v>841.06446330000006</v>
      </c>
      <c r="Z75">
        <v>874.46736880000003</v>
      </c>
      <c r="AA75">
        <v>906.17880149999996</v>
      </c>
      <c r="AB75">
        <v>935.32525550000003</v>
      </c>
      <c r="AC75">
        <v>961.79167210000003</v>
      </c>
      <c r="AD75">
        <v>985.37342360000002</v>
      </c>
      <c r="AE75">
        <v>1005.96552</v>
      </c>
      <c r="AF75">
        <v>1023.583167</v>
      </c>
      <c r="AG75">
        <v>1038.3395849999999</v>
      </c>
      <c r="AH75">
        <v>1050.430345</v>
      </c>
      <c r="AI75">
        <v>1060.1291040000001</v>
      </c>
      <c r="AJ75">
        <v>1067.770327</v>
      </c>
      <c r="AK75">
        <v>1073.733739</v>
      </c>
    </row>
    <row r="76" spans="1:37">
      <c r="A76" t="s">
        <v>75</v>
      </c>
      <c r="B76">
        <v>255.19935469999999</v>
      </c>
      <c r="C76">
        <v>262.36512140000002</v>
      </c>
      <c r="D76">
        <v>269.08645250000001</v>
      </c>
      <c r="E76">
        <v>278.52039619999999</v>
      </c>
      <c r="F76">
        <v>291.0447059</v>
      </c>
      <c r="G76">
        <v>304.24757790000001</v>
      </c>
      <c r="H76">
        <v>308.28628279999998</v>
      </c>
      <c r="I76">
        <v>299.5391659</v>
      </c>
      <c r="J76">
        <v>283.04649510000002</v>
      </c>
      <c r="K76">
        <v>266.49302469999998</v>
      </c>
      <c r="L76">
        <v>253.81267410000001</v>
      </c>
      <c r="M76">
        <v>246.71325350000001</v>
      </c>
      <c r="N76">
        <v>245.93027660000001</v>
      </c>
      <c r="O76">
        <v>251.03165680000001</v>
      </c>
      <c r="P76">
        <v>260.93976090000001</v>
      </c>
      <c r="Q76">
        <v>273.77629949999999</v>
      </c>
      <c r="R76">
        <v>272.45560929999999</v>
      </c>
      <c r="S76">
        <v>274.09639069999997</v>
      </c>
      <c r="T76">
        <v>278.47153229999998</v>
      </c>
      <c r="U76">
        <v>284.90900440000001</v>
      </c>
      <c r="V76">
        <v>292.85496110000003</v>
      </c>
      <c r="W76">
        <v>301.83222699999999</v>
      </c>
      <c r="X76">
        <v>311.37809959999998</v>
      </c>
      <c r="Y76">
        <v>321.00982549999998</v>
      </c>
      <c r="Z76">
        <v>330.20831579999998</v>
      </c>
      <c r="AA76">
        <v>338.41496219999999</v>
      </c>
      <c r="AB76">
        <v>345.38961460000002</v>
      </c>
      <c r="AC76">
        <v>351.18157830000001</v>
      </c>
      <c r="AD76">
        <v>355.71402030000002</v>
      </c>
      <c r="AE76">
        <v>358.95559580000003</v>
      </c>
      <c r="AF76">
        <v>360.93449090000001</v>
      </c>
      <c r="AG76">
        <v>361.72306780000002</v>
      </c>
      <c r="AH76">
        <v>361.42503850000003</v>
      </c>
      <c r="AI76">
        <v>360.17015609999999</v>
      </c>
      <c r="AJ76">
        <v>358.1063633</v>
      </c>
      <c r="AK76">
        <v>355.39256390000003</v>
      </c>
    </row>
    <row r="77" spans="1:37">
      <c r="A77" t="s">
        <v>76</v>
      </c>
      <c r="B77">
        <v>16.827941209999999</v>
      </c>
      <c r="C77">
        <v>17.171510569999999</v>
      </c>
      <c r="D77">
        <v>17.50613895</v>
      </c>
      <c r="E77">
        <v>17.87030665</v>
      </c>
      <c r="F77">
        <v>18.299023940000001</v>
      </c>
      <c r="G77">
        <v>18.76838893</v>
      </c>
      <c r="H77">
        <v>18.630176819999999</v>
      </c>
      <c r="I77">
        <v>18.145400129999999</v>
      </c>
      <c r="J77">
        <v>17.574200600000001</v>
      </c>
      <c r="K77">
        <v>16.95546513</v>
      </c>
      <c r="L77">
        <v>16.30591553</v>
      </c>
      <c r="M77">
        <v>15.81996665</v>
      </c>
      <c r="N77">
        <v>15.661959939999999</v>
      </c>
      <c r="O77">
        <v>15.8900419</v>
      </c>
      <c r="P77">
        <v>16.485702419999999</v>
      </c>
      <c r="Q77">
        <v>17.361161979999999</v>
      </c>
      <c r="R77">
        <v>18.024530009999999</v>
      </c>
      <c r="S77">
        <v>18.73632083</v>
      </c>
      <c r="T77">
        <v>19.589467710000001</v>
      </c>
      <c r="U77">
        <v>20.593619369999999</v>
      </c>
      <c r="V77">
        <v>21.73387434</v>
      </c>
      <c r="W77">
        <v>22.987733540000001</v>
      </c>
      <c r="X77">
        <v>24.328163889999999</v>
      </c>
      <c r="Y77">
        <v>25.723381920000001</v>
      </c>
      <c r="Z77">
        <v>27.13578648</v>
      </c>
      <c r="AA77">
        <v>28.520940289999999</v>
      </c>
      <c r="AB77">
        <v>29.84369178</v>
      </c>
      <c r="AC77">
        <v>31.086601949999999</v>
      </c>
      <c r="AD77">
        <v>32.235028110000002</v>
      </c>
      <c r="AE77">
        <v>33.279544129999998</v>
      </c>
      <c r="AF77">
        <v>34.216358980000003</v>
      </c>
      <c r="AG77">
        <v>35.046131299999999</v>
      </c>
      <c r="AH77">
        <v>35.773090320000001</v>
      </c>
      <c r="AI77">
        <v>36.404869230000003</v>
      </c>
      <c r="AJ77">
        <v>36.951898909999997</v>
      </c>
      <c r="AK77">
        <v>37.42682568</v>
      </c>
    </row>
    <row r="78" spans="1:37">
      <c r="A78" t="s">
        <v>77</v>
      </c>
      <c r="B78">
        <v>17.76979171</v>
      </c>
      <c r="C78">
        <v>18.53977102</v>
      </c>
      <c r="D78">
        <v>19.387102479999999</v>
      </c>
      <c r="E78">
        <v>20.443450930000001</v>
      </c>
      <c r="F78">
        <v>21.779505910000001</v>
      </c>
      <c r="G78">
        <v>23.312462539999999</v>
      </c>
      <c r="H78">
        <v>24.3882923</v>
      </c>
      <c r="I78">
        <v>25.779934879999999</v>
      </c>
      <c r="J78">
        <v>27.679800190000002</v>
      </c>
      <c r="K78">
        <v>29.342298549999999</v>
      </c>
      <c r="L78">
        <v>30.635641</v>
      </c>
      <c r="M78">
        <v>32.004438069999999</v>
      </c>
      <c r="N78">
        <v>33.828075040000002</v>
      </c>
      <c r="O78">
        <v>36.311058879999997</v>
      </c>
      <c r="P78">
        <v>39.530526160000001</v>
      </c>
      <c r="Q78">
        <v>43.373684189999999</v>
      </c>
      <c r="R78">
        <v>45.178661499999997</v>
      </c>
      <c r="S78">
        <v>46.846870850000002</v>
      </c>
      <c r="T78">
        <v>48.657013970000001</v>
      </c>
      <c r="U78">
        <v>50.651339810000003</v>
      </c>
      <c r="V78">
        <v>52.818064309999997</v>
      </c>
      <c r="W78">
        <v>55.126054320000001</v>
      </c>
      <c r="X78">
        <v>57.531554020000002</v>
      </c>
      <c r="Y78">
        <v>59.979803760000003</v>
      </c>
      <c r="Z78">
        <v>62.405291689999999</v>
      </c>
      <c r="AA78">
        <v>64.732006679999998</v>
      </c>
      <c r="AB78">
        <v>66.917198279999994</v>
      </c>
      <c r="AC78">
        <v>68.962315250000003</v>
      </c>
      <c r="AD78">
        <v>70.86595896</v>
      </c>
      <c r="AE78">
        <v>72.631451319999996</v>
      </c>
      <c r="AF78">
        <v>74.267848529999995</v>
      </c>
      <c r="AG78">
        <v>75.788157220000002</v>
      </c>
      <c r="AH78">
        <v>77.208205019999994</v>
      </c>
      <c r="AI78">
        <v>78.546583139999996</v>
      </c>
      <c r="AJ78">
        <v>79.824058899999997</v>
      </c>
      <c r="AK78">
        <v>81.063211589999995</v>
      </c>
    </row>
    <row r="79" spans="1:37">
      <c r="A79" t="s">
        <v>78</v>
      </c>
      <c r="B79">
        <v>1284.6315030000001</v>
      </c>
      <c r="C79">
        <v>1279.383632</v>
      </c>
      <c r="D79">
        <v>1286.463405</v>
      </c>
      <c r="E79">
        <v>1313.1975500000001</v>
      </c>
      <c r="F79">
        <v>1360.240098</v>
      </c>
      <c r="G79">
        <v>1417.917502</v>
      </c>
      <c r="H79">
        <v>1577.467087</v>
      </c>
      <c r="I79">
        <v>1650.1903620000001</v>
      </c>
      <c r="J79">
        <v>1649.9358609999999</v>
      </c>
      <c r="K79">
        <v>1621.175868</v>
      </c>
      <c r="L79">
        <v>1594.571668</v>
      </c>
      <c r="M79">
        <v>1586.2820589999999</v>
      </c>
      <c r="N79">
        <v>1615.872083</v>
      </c>
      <c r="O79">
        <v>1685.8174590000001</v>
      </c>
      <c r="P79">
        <v>1794.743661</v>
      </c>
      <c r="Q79">
        <v>1921.184111</v>
      </c>
      <c r="R79">
        <v>2028.5922149999999</v>
      </c>
      <c r="S79">
        <v>2121.5483180000001</v>
      </c>
      <c r="T79">
        <v>2210.2360829999998</v>
      </c>
      <c r="U79">
        <v>2298.292465</v>
      </c>
      <c r="V79">
        <v>2386.9860899999999</v>
      </c>
      <c r="W79">
        <v>2475.8007189999998</v>
      </c>
      <c r="X79">
        <v>2562.6656389999998</v>
      </c>
      <c r="Y79">
        <v>2644.2372319999999</v>
      </c>
      <c r="Z79">
        <v>2716.2244089999999</v>
      </c>
      <c r="AA79">
        <v>2773.765359</v>
      </c>
      <c r="AB79">
        <v>2814.683043</v>
      </c>
      <c r="AC79">
        <v>2840.3023229999999</v>
      </c>
      <c r="AD79">
        <v>2852.1372339999998</v>
      </c>
      <c r="AE79">
        <v>2852.0471090000001</v>
      </c>
      <c r="AF79">
        <v>2842.1108899999999</v>
      </c>
      <c r="AG79">
        <v>2824.4363360000002</v>
      </c>
      <c r="AH79">
        <v>2801.0441919999998</v>
      </c>
      <c r="AI79">
        <v>2773.8323650000002</v>
      </c>
      <c r="AJ79">
        <v>2744.5323389999999</v>
      </c>
      <c r="AK79">
        <v>2714.6949249999998</v>
      </c>
    </row>
    <row r="80" spans="1:37">
      <c r="A80" t="s">
        <v>79</v>
      </c>
      <c r="B80">
        <v>11.434626509999999</v>
      </c>
      <c r="C80">
        <v>11.36783361</v>
      </c>
      <c r="D80">
        <v>11.36307577</v>
      </c>
      <c r="E80">
        <v>11.50192118</v>
      </c>
      <c r="F80">
        <v>11.781363580000001</v>
      </c>
      <c r="G80">
        <v>12.108510389999999</v>
      </c>
      <c r="H80">
        <v>12.36787805</v>
      </c>
      <c r="I80">
        <v>12.204991229999999</v>
      </c>
      <c r="J80">
        <v>11.75245177</v>
      </c>
      <c r="K80">
        <v>11.21513354</v>
      </c>
      <c r="L80">
        <v>10.758415919999999</v>
      </c>
      <c r="M80">
        <v>10.496742960000001</v>
      </c>
      <c r="N80">
        <v>10.49959677</v>
      </c>
      <c r="O80">
        <v>10.771551499999999</v>
      </c>
      <c r="P80">
        <v>11.28786951</v>
      </c>
      <c r="Q80">
        <v>11.96524166</v>
      </c>
      <c r="R80">
        <v>12.521037079999999</v>
      </c>
      <c r="S80">
        <v>13.029810210000001</v>
      </c>
      <c r="T80">
        <v>13.600399469999999</v>
      </c>
      <c r="U80">
        <v>14.2642685</v>
      </c>
      <c r="V80">
        <v>15.022115230000001</v>
      </c>
      <c r="W80">
        <v>15.86087835</v>
      </c>
      <c r="X80">
        <v>16.760140889999999</v>
      </c>
      <c r="Y80">
        <v>17.694285099999998</v>
      </c>
      <c r="Z80">
        <v>18.632891170000001</v>
      </c>
      <c r="AA80">
        <v>19.540776000000001</v>
      </c>
      <c r="AB80">
        <v>20.39633036</v>
      </c>
      <c r="AC80">
        <v>21.196365</v>
      </c>
      <c r="AD80">
        <v>21.936639530000001</v>
      </c>
      <c r="AE80">
        <v>22.615628780000002</v>
      </c>
      <c r="AF80">
        <v>23.234760040000001</v>
      </c>
      <c r="AG80">
        <v>23.797765829999999</v>
      </c>
      <c r="AH80">
        <v>24.31023532</v>
      </c>
      <c r="AI80">
        <v>24.779483160000002</v>
      </c>
      <c r="AJ80">
        <v>25.214166649999999</v>
      </c>
      <c r="AK80">
        <v>25.623974350000001</v>
      </c>
    </row>
    <row r="81" spans="1:37">
      <c r="A81" t="s">
        <v>80</v>
      </c>
      <c r="B81">
        <v>94.407346700000005</v>
      </c>
      <c r="C81">
        <v>94.006727470000001</v>
      </c>
      <c r="D81">
        <v>94.181866119999995</v>
      </c>
      <c r="E81">
        <v>95.828513849999993</v>
      </c>
      <c r="F81">
        <v>98.828438410000004</v>
      </c>
      <c r="G81">
        <v>102.1689192</v>
      </c>
      <c r="H81">
        <v>113.0194048</v>
      </c>
      <c r="I81">
        <v>116.6001285</v>
      </c>
      <c r="J81">
        <v>114.5695296</v>
      </c>
      <c r="K81">
        <v>110.38943759999999</v>
      </c>
      <c r="L81">
        <v>106.40294969999999</v>
      </c>
      <c r="M81">
        <v>103.904887</v>
      </c>
      <c r="N81">
        <v>104.29704889999999</v>
      </c>
      <c r="O81">
        <v>107.62712449999999</v>
      </c>
      <c r="P81">
        <v>113.6959859</v>
      </c>
      <c r="Q81">
        <v>120.9486962</v>
      </c>
      <c r="R81">
        <v>126.4759269</v>
      </c>
      <c r="S81">
        <v>131.2666399</v>
      </c>
      <c r="T81">
        <v>135.98297690000001</v>
      </c>
      <c r="U81">
        <v>140.78864899999999</v>
      </c>
      <c r="V81">
        <v>145.696065</v>
      </c>
      <c r="W81">
        <v>150.6158451</v>
      </c>
      <c r="X81">
        <v>155.3735575</v>
      </c>
      <c r="Y81">
        <v>159.7264677</v>
      </c>
      <c r="Z81">
        <v>163.38271649999999</v>
      </c>
      <c r="AA81">
        <v>166.02453310000001</v>
      </c>
      <c r="AB81">
        <v>167.550118</v>
      </c>
      <c r="AC81">
        <v>168.08374409999999</v>
      </c>
      <c r="AD81">
        <v>167.7144193</v>
      </c>
      <c r="AE81">
        <v>166.5612568</v>
      </c>
      <c r="AF81">
        <v>164.7657428</v>
      </c>
      <c r="AG81">
        <v>162.47472529999999</v>
      </c>
      <c r="AH81">
        <v>159.82914629999999</v>
      </c>
      <c r="AI81">
        <v>156.9596665</v>
      </c>
      <c r="AJ81">
        <v>153.9835846</v>
      </c>
      <c r="AK81">
        <v>151.00371480000001</v>
      </c>
    </row>
    <row r="82" spans="1:37">
      <c r="A82" t="s">
        <v>81</v>
      </c>
      <c r="B82">
        <v>0.18474214159999999</v>
      </c>
      <c r="C82">
        <v>0.1900217994</v>
      </c>
      <c r="D82">
        <v>0.19694405910000001</v>
      </c>
      <c r="E82">
        <v>0.20555362660000001</v>
      </c>
      <c r="F82">
        <v>0.2159536333</v>
      </c>
      <c r="G82">
        <v>0.22779233509999999</v>
      </c>
      <c r="H82">
        <v>0.2580639274</v>
      </c>
      <c r="I82">
        <v>0.27897678209999999</v>
      </c>
      <c r="J82">
        <v>0.29269820200000002</v>
      </c>
      <c r="K82">
        <v>0.3004058469</v>
      </c>
      <c r="L82">
        <v>0.3039305591</v>
      </c>
      <c r="M82">
        <v>0.30812024049999998</v>
      </c>
      <c r="N82">
        <v>0.31949612189999999</v>
      </c>
      <c r="O82">
        <v>0.34081725979999999</v>
      </c>
      <c r="P82">
        <v>0.37372775180000001</v>
      </c>
      <c r="Q82">
        <v>0.41509757000000003</v>
      </c>
      <c r="R82">
        <v>0.44349610179999999</v>
      </c>
      <c r="S82">
        <v>0.46638899160000002</v>
      </c>
      <c r="T82">
        <v>0.48770516800000002</v>
      </c>
      <c r="U82">
        <v>0.50892066290000004</v>
      </c>
      <c r="V82">
        <v>0.53038759930000001</v>
      </c>
      <c r="W82">
        <v>0.55186971789999995</v>
      </c>
      <c r="X82">
        <v>0.57274980990000002</v>
      </c>
      <c r="Y82">
        <v>0.59214139239999997</v>
      </c>
      <c r="Z82">
        <v>0.60897247269999999</v>
      </c>
      <c r="AA82">
        <v>0.62207079480000005</v>
      </c>
      <c r="AB82">
        <v>0.63077795719999996</v>
      </c>
      <c r="AC82">
        <v>0.63521179350000001</v>
      </c>
      <c r="AD82">
        <v>0.63570173370000005</v>
      </c>
      <c r="AE82">
        <v>0.63275002589999996</v>
      </c>
      <c r="AF82">
        <v>0.62696211800000001</v>
      </c>
      <c r="AG82">
        <v>0.61896738159999998</v>
      </c>
      <c r="AH82">
        <v>0.60936856589999999</v>
      </c>
      <c r="AI82">
        <v>0.59872172720000005</v>
      </c>
      <c r="AJ82">
        <v>0.58752154580000004</v>
      </c>
      <c r="AK82">
        <v>0.57619656149999998</v>
      </c>
    </row>
    <row r="83" spans="1:37">
      <c r="A83" t="s">
        <v>82</v>
      </c>
      <c r="B83">
        <v>219.11242780000001</v>
      </c>
      <c r="C83">
        <v>220.48543190000001</v>
      </c>
      <c r="D83">
        <v>222.76940049999999</v>
      </c>
      <c r="E83">
        <v>227.30642119999999</v>
      </c>
      <c r="F83">
        <v>234.64122760000001</v>
      </c>
      <c r="G83">
        <v>243.66136510000001</v>
      </c>
      <c r="H83">
        <v>266.37207000000001</v>
      </c>
      <c r="I83">
        <v>296.47838810000002</v>
      </c>
      <c r="J83">
        <v>331.9770805</v>
      </c>
      <c r="K83">
        <v>360.57559149999997</v>
      </c>
      <c r="L83">
        <v>377.89854050000002</v>
      </c>
      <c r="M83">
        <v>390.5332803</v>
      </c>
      <c r="N83">
        <v>405.68011689999997</v>
      </c>
      <c r="O83">
        <v>427.51425030000001</v>
      </c>
      <c r="P83">
        <v>458.099581</v>
      </c>
      <c r="Q83">
        <v>495.75550700000002</v>
      </c>
      <c r="R83">
        <v>525.89413460000003</v>
      </c>
      <c r="S83">
        <v>551.93553959999997</v>
      </c>
      <c r="T83">
        <v>577.66953179999996</v>
      </c>
      <c r="U83">
        <v>603.9478153</v>
      </c>
      <c r="V83">
        <v>630.77649359999998</v>
      </c>
      <c r="W83">
        <v>657.80912850000004</v>
      </c>
      <c r="X83">
        <v>684.4936735</v>
      </c>
      <c r="Y83">
        <v>710.13766629999998</v>
      </c>
      <c r="Z83">
        <v>733.94534780000004</v>
      </c>
      <c r="AA83">
        <v>755.05099380000001</v>
      </c>
      <c r="AB83">
        <v>773.0599297</v>
      </c>
      <c r="AC83">
        <v>788.18143139999995</v>
      </c>
      <c r="AD83">
        <v>800.66383589999998</v>
      </c>
      <c r="AE83">
        <v>810.83257140000001</v>
      </c>
      <c r="AF83">
        <v>819.06683120000002</v>
      </c>
      <c r="AG83">
        <v>825.75867330000005</v>
      </c>
      <c r="AH83">
        <v>831.29055730000005</v>
      </c>
      <c r="AI83">
        <v>836.02942870000004</v>
      </c>
      <c r="AJ83">
        <v>840.31860359999996</v>
      </c>
      <c r="AK83">
        <v>844.47574229999998</v>
      </c>
    </row>
    <row r="84" spans="1:37">
      <c r="A84" t="s">
        <v>83</v>
      </c>
      <c r="B84">
        <v>839.61827530000005</v>
      </c>
      <c r="C84">
        <v>872.12696500000004</v>
      </c>
      <c r="D84">
        <v>897.60282989999996</v>
      </c>
      <c r="E84">
        <v>927.68692060000001</v>
      </c>
      <c r="F84">
        <v>966.39782939999998</v>
      </c>
      <c r="G84">
        <v>1008.483202</v>
      </c>
      <c r="H84">
        <v>1058.9805449999999</v>
      </c>
      <c r="I84">
        <v>1116.2711569999999</v>
      </c>
      <c r="J84">
        <v>1165.0791079999999</v>
      </c>
      <c r="K84">
        <v>1208.195747</v>
      </c>
      <c r="L84">
        <v>1243.1598509999999</v>
      </c>
      <c r="M84">
        <v>1276.810669</v>
      </c>
      <c r="N84">
        <v>1316.612402</v>
      </c>
      <c r="O84">
        <v>1369.7894100000001</v>
      </c>
      <c r="P84">
        <v>1440.053269</v>
      </c>
      <c r="Q84">
        <v>1529.0883409999999</v>
      </c>
      <c r="R84">
        <v>1558.778376</v>
      </c>
      <c r="S84">
        <v>1605.3756969999999</v>
      </c>
      <c r="T84">
        <v>1668.3855659999999</v>
      </c>
      <c r="U84">
        <v>1744.7430890000001</v>
      </c>
      <c r="V84">
        <v>1831.6020490000001</v>
      </c>
      <c r="W84">
        <v>1926.5079490000001</v>
      </c>
      <c r="X84">
        <v>2027.265705</v>
      </c>
      <c r="Y84">
        <v>2131.7966259999998</v>
      </c>
      <c r="Z84">
        <v>2238.0048569999999</v>
      </c>
      <c r="AA84">
        <v>2343.666256</v>
      </c>
      <c r="AB84">
        <v>2447.90787</v>
      </c>
      <c r="AC84">
        <v>2551.1743940000001</v>
      </c>
      <c r="AD84">
        <v>2653.3685949999999</v>
      </c>
      <c r="AE84">
        <v>2754.3503609999998</v>
      </c>
      <c r="AF84">
        <v>2854.0352480000001</v>
      </c>
      <c r="AG84">
        <v>2952.3902640000001</v>
      </c>
      <c r="AH84">
        <v>3049.4426199999998</v>
      </c>
      <c r="AI84">
        <v>3145.3094759999999</v>
      </c>
      <c r="AJ84">
        <v>3240.1952489999999</v>
      </c>
      <c r="AK84">
        <v>3334.3899940000001</v>
      </c>
    </row>
    <row r="85" spans="1:37">
      <c r="A85" t="s">
        <v>84</v>
      </c>
      <c r="B85">
        <v>0.51615093410000001</v>
      </c>
      <c r="C85">
        <v>0.54321590060000002</v>
      </c>
      <c r="D85">
        <v>0.56913801620000004</v>
      </c>
      <c r="E85">
        <v>0.6001336598</v>
      </c>
      <c r="F85">
        <v>0.63817553670000005</v>
      </c>
      <c r="G85">
        <v>0.67975501100000002</v>
      </c>
      <c r="H85">
        <v>0.74670449090000002</v>
      </c>
      <c r="I85">
        <v>0.82941602430000005</v>
      </c>
      <c r="J85">
        <v>0.91586776000000003</v>
      </c>
      <c r="K85">
        <v>0.99660496320000003</v>
      </c>
      <c r="L85">
        <v>1.065127111</v>
      </c>
      <c r="M85">
        <v>1.1310165219999999</v>
      </c>
      <c r="N85">
        <v>1.2061031840000001</v>
      </c>
      <c r="O85">
        <v>1.301238699</v>
      </c>
      <c r="P85">
        <v>1.42422274</v>
      </c>
      <c r="Q85">
        <v>1.579546058</v>
      </c>
      <c r="R85">
        <v>1.644477529</v>
      </c>
      <c r="S85">
        <v>1.7122850650000001</v>
      </c>
      <c r="T85">
        <v>1.7943234910000001</v>
      </c>
      <c r="U85">
        <v>1.892425158</v>
      </c>
      <c r="V85">
        <v>2.0051414049999998</v>
      </c>
      <c r="W85">
        <v>2.1299624979999998</v>
      </c>
      <c r="X85">
        <v>2.2641453880000002</v>
      </c>
      <c r="Y85">
        <v>2.40496307</v>
      </c>
      <c r="Z85">
        <v>2.5496888229999999</v>
      </c>
      <c r="AA85">
        <v>2.6954889369999999</v>
      </c>
      <c r="AB85">
        <v>2.8411253379999999</v>
      </c>
      <c r="AC85">
        <v>2.9870566379999999</v>
      </c>
      <c r="AD85">
        <v>3.1333263979999999</v>
      </c>
      <c r="AE85">
        <v>3.28004294</v>
      </c>
      <c r="AF85">
        <v>3.4274251040000001</v>
      </c>
      <c r="AG85">
        <v>3.5757732249999998</v>
      </c>
      <c r="AH85">
        <v>3.7254729750000002</v>
      </c>
      <c r="AI85">
        <v>3.8770201150000001</v>
      </c>
      <c r="AJ85">
        <v>4.0310113960000002</v>
      </c>
      <c r="AK85">
        <v>4.1881429749999999</v>
      </c>
    </row>
    <row r="86" spans="1:37">
      <c r="A86" t="s">
        <v>85</v>
      </c>
      <c r="B86">
        <v>169.77642950000001</v>
      </c>
      <c r="C86">
        <v>177.26956960000001</v>
      </c>
      <c r="D86">
        <v>182.7955805</v>
      </c>
      <c r="E86">
        <v>188.6102454</v>
      </c>
      <c r="F86">
        <v>195.6516599</v>
      </c>
      <c r="G86">
        <v>203.02563140000001</v>
      </c>
      <c r="H86">
        <v>214.6890654</v>
      </c>
      <c r="I86">
        <v>226.97145739999999</v>
      </c>
      <c r="J86">
        <v>236.88621939999999</v>
      </c>
      <c r="K86">
        <v>244.20398209999999</v>
      </c>
      <c r="L86">
        <v>248.3256465</v>
      </c>
      <c r="M86">
        <v>251.52424360000001</v>
      </c>
      <c r="N86">
        <v>256.20535890000002</v>
      </c>
      <c r="O86">
        <v>264.03586840000003</v>
      </c>
      <c r="P86">
        <v>275.70377539999998</v>
      </c>
      <c r="Q86">
        <v>291.08141749999999</v>
      </c>
      <c r="R86">
        <v>294.43702839999997</v>
      </c>
      <c r="S86">
        <v>302.15517699999998</v>
      </c>
      <c r="T86">
        <v>313.68214490000003</v>
      </c>
      <c r="U86">
        <v>328.1046164</v>
      </c>
      <c r="V86">
        <v>344.71638300000001</v>
      </c>
      <c r="W86">
        <v>362.95771330000002</v>
      </c>
      <c r="X86">
        <v>382.3404731</v>
      </c>
      <c r="Y86">
        <v>402.40167339999999</v>
      </c>
      <c r="Z86">
        <v>422.67195340000001</v>
      </c>
      <c r="AA86">
        <v>442.65424960000001</v>
      </c>
      <c r="AB86">
        <v>462.12483329999998</v>
      </c>
      <c r="AC86">
        <v>481.13241579999999</v>
      </c>
      <c r="AD86">
        <v>499.6329174</v>
      </c>
      <c r="AE86">
        <v>517.59688649999998</v>
      </c>
      <c r="AF86">
        <v>535.02007939999999</v>
      </c>
      <c r="AG86">
        <v>551.91666950000001</v>
      </c>
      <c r="AH86">
        <v>568.31797180000001</v>
      </c>
      <c r="AI86">
        <v>584.27565909999998</v>
      </c>
      <c r="AJ86">
        <v>599.85883679999995</v>
      </c>
      <c r="AK86">
        <v>615.15263779999998</v>
      </c>
    </row>
    <row r="87" spans="1:37">
      <c r="A87" t="s">
        <v>86</v>
      </c>
      <c r="B87">
        <v>4665.9336910000002</v>
      </c>
      <c r="C87">
        <v>4813.155315</v>
      </c>
      <c r="D87">
        <v>4933.9595730000001</v>
      </c>
      <c r="E87">
        <v>5058.0218439999999</v>
      </c>
      <c r="F87">
        <v>5212.4354649999996</v>
      </c>
      <c r="G87">
        <v>5383.801442</v>
      </c>
      <c r="H87">
        <v>5611.7925720000003</v>
      </c>
      <c r="I87">
        <v>6101.0485049999997</v>
      </c>
      <c r="J87">
        <v>6867.6702720000003</v>
      </c>
      <c r="K87">
        <v>7634.1340190000001</v>
      </c>
      <c r="L87">
        <v>8191.9073150000004</v>
      </c>
      <c r="M87">
        <v>8584.8782670000001</v>
      </c>
      <c r="N87">
        <v>8923.7608369999998</v>
      </c>
      <c r="O87">
        <v>9307.2076940000006</v>
      </c>
      <c r="P87">
        <v>9795.9616060000008</v>
      </c>
      <c r="Q87">
        <v>10413.069530000001</v>
      </c>
      <c r="R87">
        <v>10752.794620000001</v>
      </c>
      <c r="S87">
        <v>11076.55841</v>
      </c>
      <c r="T87">
        <v>11469.29011</v>
      </c>
      <c r="U87">
        <v>11934.987929999999</v>
      </c>
      <c r="V87">
        <v>12457.273939999999</v>
      </c>
      <c r="W87">
        <v>13017.01305</v>
      </c>
      <c r="X87">
        <v>13596.15733</v>
      </c>
      <c r="Y87">
        <v>14178.07689</v>
      </c>
      <c r="Z87">
        <v>14746.99955</v>
      </c>
      <c r="AA87">
        <v>15287.330840000001</v>
      </c>
      <c r="AB87">
        <v>15791.29703</v>
      </c>
      <c r="AC87">
        <v>16260.36867</v>
      </c>
      <c r="AD87">
        <v>16695.793750000001</v>
      </c>
      <c r="AE87">
        <v>17099.150160000001</v>
      </c>
      <c r="AF87">
        <v>17472.71255</v>
      </c>
      <c r="AG87">
        <v>17819.193329999998</v>
      </c>
      <c r="AH87">
        <v>18141.531729999999</v>
      </c>
      <c r="AI87">
        <v>18442.855360000001</v>
      </c>
      <c r="AJ87">
        <v>18726.378769999999</v>
      </c>
      <c r="AK87">
        <v>18995.344420000001</v>
      </c>
    </row>
    <row r="88" spans="1:37">
      <c r="A88" t="s">
        <v>87</v>
      </c>
      <c r="B88">
        <v>3437.478748</v>
      </c>
      <c r="C88">
        <v>3538.1729799999998</v>
      </c>
      <c r="D88">
        <v>3619.0298670000002</v>
      </c>
      <c r="E88">
        <v>3713.2437559999998</v>
      </c>
      <c r="F88">
        <v>3837.622018</v>
      </c>
      <c r="G88">
        <v>3978.1661199999999</v>
      </c>
      <c r="H88">
        <v>4181.9633309999999</v>
      </c>
      <c r="I88">
        <v>4593.6111730000002</v>
      </c>
      <c r="J88">
        <v>5198.0320220000003</v>
      </c>
      <c r="K88">
        <v>5780.0839500000002</v>
      </c>
      <c r="L88">
        <v>6213.6879829999998</v>
      </c>
      <c r="M88">
        <v>6550.4667300000001</v>
      </c>
      <c r="N88">
        <v>6856.2363740000001</v>
      </c>
      <c r="O88">
        <v>7185.1522590000004</v>
      </c>
      <c r="P88">
        <v>7569.607806</v>
      </c>
      <c r="Q88">
        <v>8022.5576769999998</v>
      </c>
      <c r="R88">
        <v>8249.9066320000002</v>
      </c>
      <c r="S88">
        <v>8485.2439649999997</v>
      </c>
      <c r="T88">
        <v>8763.5639439999995</v>
      </c>
      <c r="U88">
        <v>9080.5340610000003</v>
      </c>
      <c r="V88">
        <v>9425.7802069999998</v>
      </c>
      <c r="W88">
        <v>9788.9979789999998</v>
      </c>
      <c r="X88">
        <v>10160.90616</v>
      </c>
      <c r="Y88">
        <v>10533.150030000001</v>
      </c>
      <c r="Z88">
        <v>10897.91221</v>
      </c>
      <c r="AA88">
        <v>11247.511259999999</v>
      </c>
      <c r="AB88">
        <v>11579.593210000001</v>
      </c>
      <c r="AC88">
        <v>11897.04528</v>
      </c>
      <c r="AD88">
        <v>12201.33985</v>
      </c>
      <c r="AE88">
        <v>12493.861919999999</v>
      </c>
      <c r="AF88">
        <v>12776.151519999999</v>
      </c>
      <c r="AG88">
        <v>13049.78205</v>
      </c>
      <c r="AH88">
        <v>13316.31565</v>
      </c>
      <c r="AI88">
        <v>13577.326489999999</v>
      </c>
      <c r="AJ88">
        <v>13834.35656</v>
      </c>
      <c r="AK88">
        <v>14088.906279999999</v>
      </c>
    </row>
    <row r="89" spans="1:37">
      <c r="A89" t="s">
        <v>88</v>
      </c>
      <c r="B89">
        <v>515.30656799999997</v>
      </c>
      <c r="C89">
        <v>534.28793729999995</v>
      </c>
      <c r="D89">
        <v>546.42994139999996</v>
      </c>
      <c r="E89">
        <v>559.81853880000006</v>
      </c>
      <c r="F89">
        <v>577.34489080000003</v>
      </c>
      <c r="G89">
        <v>596.15694280000002</v>
      </c>
      <c r="H89">
        <v>618.27631989999998</v>
      </c>
      <c r="I89">
        <v>674.0869745</v>
      </c>
      <c r="J89">
        <v>764.93689040000004</v>
      </c>
      <c r="K89">
        <v>863.58261189999996</v>
      </c>
      <c r="L89">
        <v>949.62837809999996</v>
      </c>
      <c r="M89">
        <v>1024.246326</v>
      </c>
      <c r="N89">
        <v>1092.367148</v>
      </c>
      <c r="O89">
        <v>1161.4325470000001</v>
      </c>
      <c r="P89">
        <v>1237.66896</v>
      </c>
      <c r="Q89">
        <v>1325.904528</v>
      </c>
      <c r="R89">
        <v>1352.7109370000001</v>
      </c>
      <c r="S89">
        <v>1389.577423</v>
      </c>
      <c r="T89">
        <v>1436.662591</v>
      </c>
      <c r="U89">
        <v>1491.644241</v>
      </c>
      <c r="V89">
        <v>1552.3205439999999</v>
      </c>
      <c r="W89">
        <v>1616.8122960000001</v>
      </c>
      <c r="X89">
        <v>1683.4900560000001</v>
      </c>
      <c r="Y89">
        <v>1750.883607</v>
      </c>
      <c r="Z89">
        <v>1817.590976</v>
      </c>
      <c r="AA89">
        <v>1882.2010419999999</v>
      </c>
      <c r="AB89">
        <v>1944.486582</v>
      </c>
      <c r="AC89">
        <v>2005.251436</v>
      </c>
      <c r="AD89">
        <v>2064.799771</v>
      </c>
      <c r="AE89">
        <v>2123.390163</v>
      </c>
      <c r="AF89">
        <v>2181.2970449999998</v>
      </c>
      <c r="AG89">
        <v>2238.7967549999998</v>
      </c>
      <c r="AH89">
        <v>2296.1679869999998</v>
      </c>
      <c r="AI89">
        <v>2353.701278</v>
      </c>
      <c r="AJ89">
        <v>2411.6913479999998</v>
      </c>
      <c r="AK89">
        <v>2470.4373430000001</v>
      </c>
    </row>
    <row r="90" spans="1:37">
      <c r="A90" t="s">
        <v>89</v>
      </c>
      <c r="B90">
        <v>25.534731010000002</v>
      </c>
      <c r="C90">
        <v>26.756535459999998</v>
      </c>
      <c r="D90">
        <v>27.781496929999999</v>
      </c>
      <c r="E90">
        <v>28.958951020000001</v>
      </c>
      <c r="F90">
        <v>30.407449620000001</v>
      </c>
      <c r="G90">
        <v>31.977356239999999</v>
      </c>
      <c r="H90">
        <v>34.493311679999998</v>
      </c>
      <c r="I90">
        <v>39.329185649999999</v>
      </c>
      <c r="J90">
        <v>46.847573969999999</v>
      </c>
      <c r="K90">
        <v>55.188538629999996</v>
      </c>
      <c r="L90">
        <v>62.850389409999998</v>
      </c>
      <c r="M90">
        <v>69.982700960000003</v>
      </c>
      <c r="N90">
        <v>77.117328959999995</v>
      </c>
      <c r="O90">
        <v>84.961886320000005</v>
      </c>
      <c r="P90">
        <v>94.187083459999997</v>
      </c>
      <c r="Q90">
        <v>105.3206254</v>
      </c>
      <c r="R90">
        <v>109.5970193</v>
      </c>
      <c r="S90">
        <v>113.5737628</v>
      </c>
      <c r="T90">
        <v>118.10476389999999</v>
      </c>
      <c r="U90">
        <v>123.36231410000001</v>
      </c>
      <c r="V90">
        <v>129.2706819</v>
      </c>
      <c r="W90">
        <v>135.6739627</v>
      </c>
      <c r="X90">
        <v>142.40350900000001</v>
      </c>
      <c r="Y90">
        <v>149.3003416</v>
      </c>
      <c r="Z90">
        <v>156.21658120000001</v>
      </c>
      <c r="AA90">
        <v>163.0094459</v>
      </c>
      <c r="AB90">
        <v>169.64140810000001</v>
      </c>
      <c r="AC90">
        <v>176.176039</v>
      </c>
      <c r="AD90">
        <v>182.64830810000001</v>
      </c>
      <c r="AE90">
        <v>189.09415759999999</v>
      </c>
      <c r="AF90">
        <v>195.55251699999999</v>
      </c>
      <c r="AG90">
        <v>202.06344279999999</v>
      </c>
      <c r="AH90">
        <v>208.6680121</v>
      </c>
      <c r="AI90">
        <v>215.40870240000001</v>
      </c>
      <c r="AJ90">
        <v>222.3285582</v>
      </c>
      <c r="AK90">
        <v>229.4711685</v>
      </c>
    </row>
    <row r="91" spans="1:37">
      <c r="A91" t="s">
        <v>90</v>
      </c>
      <c r="B91">
        <v>345.65947560000001</v>
      </c>
      <c r="C91">
        <v>359.55894139999998</v>
      </c>
      <c r="D91">
        <v>367.8592845</v>
      </c>
      <c r="E91">
        <v>376.05853439999998</v>
      </c>
      <c r="F91">
        <v>386.26001530000002</v>
      </c>
      <c r="G91">
        <v>396.70338520000001</v>
      </c>
      <c r="H91">
        <v>413.2229658</v>
      </c>
      <c r="I91">
        <v>450.41970520000001</v>
      </c>
      <c r="J91">
        <v>509.65854280000002</v>
      </c>
      <c r="K91">
        <v>571.45828900000004</v>
      </c>
      <c r="L91">
        <v>621.80499280000004</v>
      </c>
      <c r="M91">
        <v>663.02672280000002</v>
      </c>
      <c r="N91">
        <v>700.47773440000003</v>
      </c>
      <c r="O91">
        <v>739.81964379999999</v>
      </c>
      <c r="P91">
        <v>785.24551510000003</v>
      </c>
      <c r="Q91">
        <v>838.97312280000006</v>
      </c>
      <c r="R91">
        <v>849.79617519999999</v>
      </c>
      <c r="S91">
        <v>869.0677905</v>
      </c>
      <c r="T91">
        <v>896.35857439999995</v>
      </c>
      <c r="U91">
        <v>929.5554664</v>
      </c>
      <c r="V91">
        <v>966.85699369999998</v>
      </c>
      <c r="W91">
        <v>1006.7934</v>
      </c>
      <c r="X91">
        <v>1048.1128839999999</v>
      </c>
      <c r="Y91">
        <v>1089.693771</v>
      </c>
      <c r="Z91">
        <v>1130.473197</v>
      </c>
      <c r="AA91">
        <v>1169.393073</v>
      </c>
      <c r="AB91">
        <v>1206.2347139999999</v>
      </c>
      <c r="AC91">
        <v>1241.4849360000001</v>
      </c>
      <c r="AD91">
        <v>1275.2718620000001</v>
      </c>
      <c r="AE91">
        <v>1307.7372769999999</v>
      </c>
      <c r="AF91">
        <v>1339.0664220000001</v>
      </c>
      <c r="AG91">
        <v>1369.466193</v>
      </c>
      <c r="AH91">
        <v>1399.155622</v>
      </c>
      <c r="AI91">
        <v>1428.3655120000001</v>
      </c>
      <c r="AJ91">
        <v>1457.3308870000001</v>
      </c>
      <c r="AK91">
        <v>1486.2893939999999</v>
      </c>
    </row>
    <row r="92" spans="1:37">
      <c r="A92" t="s">
        <v>91</v>
      </c>
      <c r="B92">
        <v>46.82054961</v>
      </c>
      <c r="C92">
        <v>46.924963380000001</v>
      </c>
      <c r="D92">
        <v>46.417004079999998</v>
      </c>
      <c r="E92">
        <v>45.650277600000003</v>
      </c>
      <c r="F92">
        <v>44.878896240000003</v>
      </c>
      <c r="G92">
        <v>44.13932114</v>
      </c>
      <c r="H92">
        <v>44.276180930000002</v>
      </c>
      <c r="I92">
        <v>47.300162360000002</v>
      </c>
      <c r="J92">
        <v>53.431530960000003</v>
      </c>
      <c r="K92">
        <v>59.71784529</v>
      </c>
      <c r="L92">
        <v>63.82559363</v>
      </c>
      <c r="M92">
        <v>66.106067490000001</v>
      </c>
      <c r="N92">
        <v>67.572148589999998</v>
      </c>
      <c r="O92">
        <v>69.173881499999993</v>
      </c>
      <c r="P92">
        <v>71.520379550000001</v>
      </c>
      <c r="Q92">
        <v>74.866461999999999</v>
      </c>
      <c r="R92">
        <v>76.931213830000004</v>
      </c>
      <c r="S92">
        <v>78.935108619999994</v>
      </c>
      <c r="T92">
        <v>81.284736069999994</v>
      </c>
      <c r="U92">
        <v>83.984148619999999</v>
      </c>
      <c r="V92">
        <v>86.926825280000003</v>
      </c>
      <c r="W92">
        <v>89.991239030000003</v>
      </c>
      <c r="X92">
        <v>93.0664886</v>
      </c>
      <c r="Y92">
        <v>96.056431840000002</v>
      </c>
      <c r="Z92">
        <v>98.876165670000006</v>
      </c>
      <c r="AA92">
        <v>101.44664179999999</v>
      </c>
      <c r="AB92">
        <v>103.7308441</v>
      </c>
      <c r="AC92">
        <v>105.7401534</v>
      </c>
      <c r="AD92">
        <v>107.48980950000001</v>
      </c>
      <c r="AE92">
        <v>109.0026572</v>
      </c>
      <c r="AF92">
        <v>110.3074812</v>
      </c>
      <c r="AG92">
        <v>111.4348883</v>
      </c>
      <c r="AH92">
        <v>112.4151823</v>
      </c>
      <c r="AI92">
        <v>113.2779726</v>
      </c>
      <c r="AJ92">
        <v>114.0513605</v>
      </c>
      <c r="AK92">
        <v>114.7616941</v>
      </c>
    </row>
    <row r="93" spans="1:37">
      <c r="A93" t="s">
        <v>92</v>
      </c>
      <c r="B93">
        <v>2310</v>
      </c>
      <c r="C93">
        <v>2312.232113</v>
      </c>
      <c r="D93">
        <v>2313.3210829999998</v>
      </c>
      <c r="E93">
        <v>2314.2706280000002</v>
      </c>
      <c r="F93">
        <v>2315.2076440000001</v>
      </c>
      <c r="G93">
        <v>2316.1121979999998</v>
      </c>
      <c r="H93">
        <v>2316.3320699999999</v>
      </c>
      <c r="I93">
        <v>2315.8619399999998</v>
      </c>
      <c r="J93">
        <v>2314.8649439999999</v>
      </c>
      <c r="K93">
        <v>2313.660277</v>
      </c>
      <c r="L93">
        <v>2312.5908159999999</v>
      </c>
      <c r="M93">
        <v>2311.9410790000002</v>
      </c>
      <c r="N93">
        <v>2311.8355750000001</v>
      </c>
      <c r="O93">
        <v>2312.2567479999998</v>
      </c>
      <c r="P93">
        <v>2313.0804170000001</v>
      </c>
      <c r="Q93">
        <v>2314.114748</v>
      </c>
      <c r="R93">
        <v>2315.3120279999998</v>
      </c>
      <c r="S93">
        <v>2316.6530640000001</v>
      </c>
      <c r="T93">
        <v>2318.1292539999999</v>
      </c>
      <c r="U93">
        <v>2319.7287889999998</v>
      </c>
      <c r="V93">
        <v>2321.4332159999999</v>
      </c>
      <c r="W93">
        <v>2323.2198069999999</v>
      </c>
      <c r="X93">
        <v>2325.0640100000001</v>
      </c>
      <c r="Y93">
        <v>2326.9405980000001</v>
      </c>
      <c r="Z93">
        <v>2328.8237800000002</v>
      </c>
      <c r="AA93">
        <v>2330.6868840000002</v>
      </c>
      <c r="AB93">
        <v>2332.5200589999999</v>
      </c>
      <c r="AC93">
        <v>2334.3318140000001</v>
      </c>
      <c r="AD93">
        <v>2336.1278830000001</v>
      </c>
      <c r="AE93">
        <v>2337.9162040000001</v>
      </c>
      <c r="AF93">
        <v>2339.7068380000001</v>
      </c>
      <c r="AG93">
        <v>2341.5110530000002</v>
      </c>
      <c r="AH93">
        <v>2343.3407390000002</v>
      </c>
      <c r="AI93">
        <v>2345.2082300000002</v>
      </c>
      <c r="AJ93">
        <v>2347.1262350000002</v>
      </c>
      <c r="AK93">
        <v>2349.1078309999998</v>
      </c>
    </row>
    <row r="94" spans="1:37">
      <c r="A94" t="s">
        <v>93</v>
      </c>
      <c r="B94">
        <v>412.76329609999999</v>
      </c>
      <c r="C94">
        <v>420.10755949999998</v>
      </c>
      <c r="D94">
        <v>430.00001350000002</v>
      </c>
      <c r="E94">
        <v>438.92039010000002</v>
      </c>
      <c r="F94">
        <v>443.8387717</v>
      </c>
      <c r="G94">
        <v>443.35085520000001</v>
      </c>
      <c r="H94">
        <v>459.0903126</v>
      </c>
      <c r="I94">
        <v>482.72688620000002</v>
      </c>
      <c r="J94">
        <v>507.54002109999999</v>
      </c>
      <c r="K94">
        <v>527.66358219999995</v>
      </c>
      <c r="L94">
        <v>537.34097729999996</v>
      </c>
      <c r="M94">
        <v>532.28101790000005</v>
      </c>
      <c r="N94">
        <v>510.40286909999998</v>
      </c>
      <c r="O94">
        <v>469.40598970000002</v>
      </c>
      <c r="P94">
        <v>407.79127069999998</v>
      </c>
      <c r="Q94">
        <v>328.85080499999998</v>
      </c>
      <c r="R94">
        <v>291.60359140000003</v>
      </c>
      <c r="S94">
        <v>280.42451560000001</v>
      </c>
      <c r="T94">
        <v>277.92881590000002</v>
      </c>
      <c r="U94">
        <v>275.70673249999999</v>
      </c>
      <c r="V94">
        <v>270.51171799999997</v>
      </c>
      <c r="W94">
        <v>261.58274619999997</v>
      </c>
      <c r="X94">
        <v>249.39107770000001</v>
      </c>
      <c r="Y94">
        <v>235.10040609999999</v>
      </c>
      <c r="Z94">
        <v>220.36219199999999</v>
      </c>
      <c r="AA94">
        <v>207.22888499999999</v>
      </c>
      <c r="AB94">
        <v>197.13732590000001</v>
      </c>
      <c r="AC94">
        <v>190.20431869999999</v>
      </c>
      <c r="AD94">
        <v>186.2404722</v>
      </c>
      <c r="AE94">
        <v>184.9959144</v>
      </c>
      <c r="AF94">
        <v>186.19532860000001</v>
      </c>
      <c r="AG94">
        <v>189.55148209999999</v>
      </c>
      <c r="AH94">
        <v>194.7401102</v>
      </c>
      <c r="AI94">
        <v>201.3568827</v>
      </c>
      <c r="AJ94">
        <v>208.9300964</v>
      </c>
      <c r="AK94">
        <v>216.92348519999999</v>
      </c>
    </row>
    <row r="95" spans="1:37">
      <c r="A95" t="s">
        <v>94</v>
      </c>
      <c r="B95">
        <v>767.00734950000003</v>
      </c>
      <c r="C95">
        <v>766.22468389999995</v>
      </c>
      <c r="D95">
        <v>765.69800480000004</v>
      </c>
      <c r="E95">
        <v>764.74099799999999</v>
      </c>
      <c r="F95">
        <v>763.51807289999999</v>
      </c>
      <c r="G95">
        <v>762.85321280000005</v>
      </c>
      <c r="H95">
        <v>786.82558589999996</v>
      </c>
      <c r="I95">
        <v>781.67800480000005</v>
      </c>
      <c r="J95">
        <v>767.16181789999996</v>
      </c>
      <c r="K95">
        <v>758.47320260000004</v>
      </c>
      <c r="L95">
        <v>758.99565719999998</v>
      </c>
      <c r="M95">
        <v>766.00183400000003</v>
      </c>
      <c r="N95">
        <v>779.04472829999997</v>
      </c>
      <c r="O95">
        <v>796.60058800000002</v>
      </c>
      <c r="P95">
        <v>818.76472939999996</v>
      </c>
      <c r="Q95">
        <v>841.92667470000004</v>
      </c>
      <c r="R95">
        <v>848.44444620000002</v>
      </c>
      <c r="S95">
        <v>844.59687180000003</v>
      </c>
      <c r="T95">
        <v>836.77888399999995</v>
      </c>
      <c r="U95">
        <v>828.08769099999995</v>
      </c>
      <c r="V95">
        <v>819.45345259999999</v>
      </c>
      <c r="W95">
        <v>810.87256669999999</v>
      </c>
      <c r="X95">
        <v>802.06644700000004</v>
      </c>
      <c r="Y95">
        <v>792.77296279999996</v>
      </c>
      <c r="Z95">
        <v>782.86265990000004</v>
      </c>
      <c r="AA95">
        <v>772.38286740000001</v>
      </c>
      <c r="AB95">
        <v>761.63092200000006</v>
      </c>
      <c r="AC95">
        <v>751.1628359</v>
      </c>
      <c r="AD95">
        <v>741.55934760000002</v>
      </c>
      <c r="AE95">
        <v>733.26978429999997</v>
      </c>
      <c r="AF95">
        <v>726.62568999999996</v>
      </c>
      <c r="AG95">
        <v>721.87758110000004</v>
      </c>
      <c r="AH95">
        <v>719.23065910000003</v>
      </c>
      <c r="AI95">
        <v>718.87997370000005</v>
      </c>
      <c r="AJ95">
        <v>721.04128330000003</v>
      </c>
      <c r="AK95">
        <v>725.97689730000002</v>
      </c>
    </row>
    <row r="96" spans="1:37">
      <c r="A96" t="s">
        <v>95</v>
      </c>
      <c r="B96">
        <v>6789.3232939999998</v>
      </c>
      <c r="C96">
        <v>7000.6222129999996</v>
      </c>
      <c r="D96">
        <v>7171.3662569999997</v>
      </c>
      <c r="E96">
        <v>7363.7551480000002</v>
      </c>
      <c r="F96">
        <v>7612.6893520000003</v>
      </c>
      <c r="G96">
        <v>7891.2879270000003</v>
      </c>
      <c r="H96">
        <v>8278.5446690000008</v>
      </c>
      <c r="I96">
        <v>9000.1565320000009</v>
      </c>
      <c r="J96">
        <v>10024.754989999999</v>
      </c>
      <c r="K96">
        <v>11014.42438</v>
      </c>
      <c r="L96">
        <v>11747.61052</v>
      </c>
      <c r="M96">
        <v>12309.373939999999</v>
      </c>
      <c r="N96">
        <v>12827.06321</v>
      </c>
      <c r="O96">
        <v>13408.46703</v>
      </c>
      <c r="P96">
        <v>14117.044470000001</v>
      </c>
      <c r="Q96">
        <v>14976.547629999999</v>
      </c>
      <c r="R96">
        <v>15410.76514</v>
      </c>
      <c r="S96">
        <v>15866.49994</v>
      </c>
      <c r="T96">
        <v>16417.069800000001</v>
      </c>
      <c r="U96">
        <v>17056.275269999998</v>
      </c>
      <c r="V96">
        <v>17762.83596</v>
      </c>
      <c r="W96">
        <v>18514.739570000002</v>
      </c>
      <c r="X96">
        <v>19291.77822</v>
      </c>
      <c r="Y96">
        <v>20075.427540000001</v>
      </c>
      <c r="Z96">
        <v>20848.039639999999</v>
      </c>
      <c r="AA96">
        <v>21591.999070000002</v>
      </c>
      <c r="AB96">
        <v>22300.25332</v>
      </c>
      <c r="AC96">
        <v>22976.893349999998</v>
      </c>
      <c r="AD96">
        <v>23623.887859999999</v>
      </c>
      <c r="AE96">
        <v>24243.238359999999</v>
      </c>
      <c r="AF96">
        <v>24837.493480000001</v>
      </c>
      <c r="AG96">
        <v>25409.500250000001</v>
      </c>
      <c r="AH96">
        <v>25962.276539999999</v>
      </c>
      <c r="AI96">
        <v>26499.054919999999</v>
      </c>
      <c r="AJ96">
        <v>27023.186079999999</v>
      </c>
      <c r="AK96">
        <v>27538.100119999999</v>
      </c>
    </row>
    <row r="97" spans="1:37">
      <c r="A97" t="s">
        <v>96</v>
      </c>
      <c r="B97">
        <v>1372.7213240000001</v>
      </c>
      <c r="C97">
        <v>1417.793212</v>
      </c>
      <c r="D97">
        <v>1453.441482</v>
      </c>
      <c r="E97">
        <v>1497.051811</v>
      </c>
      <c r="F97">
        <v>1554.3085570000001</v>
      </c>
      <c r="G97">
        <v>1618.039405</v>
      </c>
      <c r="H97">
        <v>1702.9332979999999</v>
      </c>
      <c r="I97">
        <v>1876.211243</v>
      </c>
      <c r="J97">
        <v>2129.940881</v>
      </c>
      <c r="K97">
        <v>2374.8781370000002</v>
      </c>
      <c r="L97">
        <v>2566.936256</v>
      </c>
      <c r="M97">
        <v>2728.6530579999999</v>
      </c>
      <c r="N97">
        <v>2881.322357</v>
      </c>
      <c r="O97">
        <v>3043.641599</v>
      </c>
      <c r="P97">
        <v>3227.7124859999999</v>
      </c>
      <c r="Q97">
        <v>3440.003557</v>
      </c>
      <c r="R97">
        <v>3528.3717379999998</v>
      </c>
      <c r="S97">
        <v>3631.522203</v>
      </c>
      <c r="T97">
        <v>3753.7335990000001</v>
      </c>
      <c r="U97">
        <v>3891.9244870000002</v>
      </c>
      <c r="V97">
        <v>4042.1944360000002</v>
      </c>
      <c r="W97">
        <v>4200.8608830000003</v>
      </c>
      <c r="X97">
        <v>4364.587415</v>
      </c>
      <c r="Y97">
        <v>4530.3045069999998</v>
      </c>
      <c r="Z97">
        <v>4695.0553</v>
      </c>
      <c r="AA97">
        <v>4855.8468039999998</v>
      </c>
      <c r="AB97">
        <v>5012.1885860000002</v>
      </c>
      <c r="AC97">
        <v>5165.768924</v>
      </c>
      <c r="AD97">
        <v>5317.2364969999999</v>
      </c>
      <c r="AE97">
        <v>5467.2159240000001</v>
      </c>
      <c r="AF97">
        <v>5616.3901040000001</v>
      </c>
      <c r="AG97">
        <v>5765.4603239999997</v>
      </c>
      <c r="AH97">
        <v>5915.1411289999996</v>
      </c>
      <c r="AI97">
        <v>6066.172963</v>
      </c>
      <c r="AJ97">
        <v>6219.3067870000004</v>
      </c>
      <c r="AK97">
        <v>6375.3056999999999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Tab-macro</vt:lpstr>
      <vt:lpstr>Tab-baseline</vt:lpstr>
      <vt:lpstr>Tab-shock</vt:lpstr>
      <vt:lpstr>Tab-reporting_baseline</vt:lpstr>
      <vt:lpstr>Tab-reporting_shock</vt:lpstr>
      <vt:lpstr>Tab-reporting_deviation</vt:lpstr>
      <vt:lpstr>Graph_Baseline_2050</vt:lpstr>
      <vt:lpstr>reporting_shock</vt:lpstr>
      <vt:lpstr>reporting_base</vt:lpstr>
      <vt:lpstr>Macro</vt:lpstr>
      <vt:lpstr>Shock_SUB</vt:lpstr>
      <vt:lpstr>Baseline_SUB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2020-11-19T17:07:02Z</dcterms:modified>
</cp:coreProperties>
</file>