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3710" windowHeight="7380" firstSheet="1" activeTab="1"/>
  </bookViews>
  <sheets>
    <sheet name="Bakaiya_for sa sunuwai" sheetId="9" r:id="rId1"/>
    <sheet name="Bakaiya_annual" sheetId="11" r:id="rId2"/>
    <sheet name="Bakaiya_3rd_qtr" sheetId="12" r:id="rId3"/>
    <sheet name="Bakaiya" sheetId="1" r:id="rId4"/>
    <sheet name="Shakti Hiramuni_for sa.sunu (2)" sheetId="8" r:id="rId5"/>
    <sheet name="Shakti Hiramuni_annual" sheetId="10" r:id="rId6"/>
    <sheet name="Shakti Hiramuni_3rd" sheetId="13" r:id="rId7"/>
    <sheet name="Shakti Hiramuni" sheetId="4" r:id="rId8"/>
    <sheet name="Sheet2" sheetId="2" r:id="rId9"/>
    <sheet name="Sheet3" sheetId="3" r:id="rId10"/>
    <sheet name="Sheet1" sheetId="5" r:id="rId11"/>
    <sheet name="Sheet4" sheetId="6" r:id="rId12"/>
    <sheet name="Sheet5" sheetId="7" r:id="rId13"/>
    <sheet name="Sheet6" sheetId="14" r:id="rId14"/>
  </sheets>
  <definedNames>
    <definedName name="_xlnm.Print_Area" localSheetId="3">Bakaiya!$A$1:$X$46</definedName>
    <definedName name="_xlnm.Print_Area" localSheetId="2">Bakaiya_3rd_qtr!$A$1:$R$74</definedName>
    <definedName name="_xlnm.Print_Area" localSheetId="1">Bakaiya_annual!$A$1:$L$73</definedName>
    <definedName name="_xlnm.Print_Area" localSheetId="0">'Bakaiya_for sa sunuwai'!$A$1:$L$29</definedName>
    <definedName name="_xlnm.Print_Area" localSheetId="7">'Shakti Hiramuni'!$A$1:$L$66</definedName>
    <definedName name="_xlnm.Print_Area" localSheetId="6">'Shakti Hiramuni_3rd'!$A$1:$R$75</definedName>
    <definedName name="_xlnm.Print_Area" localSheetId="5">'Shakti Hiramuni_annual'!$A$1:$K$74</definedName>
    <definedName name="_xlnm.Print_Area" localSheetId="4">'Shakti Hiramuni_for sa.sunu (2)'!$A$1:$L$59</definedName>
    <definedName name="_xlnm.Print_Titles" localSheetId="3">Bakaiya!$4:$6</definedName>
    <definedName name="_xlnm.Print_Titles" localSheetId="2">Bakaiya_3rd_qtr!$7:$9</definedName>
    <definedName name="_xlnm.Print_Titles" localSheetId="1">Bakaiya_annual!$7:$9</definedName>
    <definedName name="_xlnm.Print_Titles" localSheetId="0">'Bakaiya_for sa sunuwai'!$4:$6</definedName>
    <definedName name="_xlnm.Print_Titles" localSheetId="7">'Shakti Hiramuni'!$4:$6</definedName>
    <definedName name="_xlnm.Print_Titles" localSheetId="6">'Shakti Hiramuni_3rd'!$1:$9</definedName>
    <definedName name="_xlnm.Print_Titles" localSheetId="5">'Shakti Hiramuni_annual'!$1:$9</definedName>
    <definedName name="_xlnm.Print_Titles" localSheetId="4">'Shakti Hiramuni_for sa.sunu (2)'!$4:$6</definedName>
    <definedName name="_xlnm.Print_Titles" localSheetId="12">Sheet5!$1:$6</definedName>
  </definedNames>
  <calcPr calcId="144525"/>
</workbook>
</file>

<file path=xl/calcChain.xml><?xml version="1.0" encoding="utf-8"?>
<calcChain xmlns="http://schemas.openxmlformats.org/spreadsheetml/2006/main">
  <c r="M21" i="12" l="1"/>
  <c r="M46" i="12"/>
  <c r="M49" i="12"/>
  <c r="M15" i="12"/>
  <c r="I21" i="12"/>
  <c r="I27" i="12"/>
  <c r="I62" i="12"/>
  <c r="I64" i="12"/>
  <c r="I15" i="12"/>
  <c r="F64" i="12"/>
  <c r="F21" i="12"/>
  <c r="F27" i="12"/>
  <c r="F46" i="12"/>
  <c r="F49" i="12"/>
  <c r="F62" i="12"/>
  <c r="F15" i="12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13" i="13"/>
  <c r="N69" i="13"/>
  <c r="Q69" i="13"/>
  <c r="P69" i="13"/>
  <c r="Q67" i="13"/>
  <c r="R64" i="13"/>
  <c r="R65" i="13" s="1"/>
  <c r="R69" i="13" s="1"/>
  <c r="Q63" i="13"/>
  <c r="Q62" i="13"/>
  <c r="Q61" i="13"/>
  <c r="Q60" i="13"/>
  <c r="Q59" i="13"/>
  <c r="Q57" i="13"/>
  <c r="Q56" i="13"/>
  <c r="Q55" i="13"/>
  <c r="Q53" i="13"/>
  <c r="Q52" i="13"/>
  <c r="Q50" i="13"/>
  <c r="Q49" i="13"/>
  <c r="Q46" i="13"/>
  <c r="Q45" i="13"/>
  <c r="Q40" i="13"/>
  <c r="Q37" i="13"/>
  <c r="Q36" i="13"/>
  <c r="Q33" i="13"/>
  <c r="Q32" i="13"/>
  <c r="Q31" i="13"/>
  <c r="R27" i="13"/>
  <c r="Q27" i="13" s="1"/>
  <c r="Q25" i="13"/>
  <c r="Q24" i="13"/>
  <c r="Q22" i="13"/>
  <c r="Q21" i="13"/>
  <c r="Q20" i="13"/>
  <c r="Q17" i="13"/>
  <c r="Q16" i="13"/>
  <c r="Q15" i="13"/>
  <c r="Q13" i="13"/>
  <c r="J69" i="10"/>
  <c r="Q64" i="13" l="1"/>
  <c r="Q65" i="13" s="1"/>
  <c r="I69" i="10"/>
  <c r="J15" i="10"/>
  <c r="J16" i="10"/>
  <c r="J17" i="10"/>
  <c r="J20" i="10"/>
  <c r="J21" i="10"/>
  <c r="J22" i="10"/>
  <c r="J24" i="10"/>
  <c r="J25" i="10"/>
  <c r="J31" i="10"/>
  <c r="J32" i="10"/>
  <c r="J33" i="10"/>
  <c r="J36" i="10"/>
  <c r="J37" i="10"/>
  <c r="J40" i="10"/>
  <c r="J45" i="10"/>
  <c r="J46" i="10"/>
  <c r="J49" i="10"/>
  <c r="J50" i="10"/>
  <c r="J52" i="10"/>
  <c r="J53" i="10"/>
  <c r="J55" i="10"/>
  <c r="J56" i="10"/>
  <c r="J57" i="10"/>
  <c r="J59" i="10"/>
  <c r="J60" i="10"/>
  <c r="J61" i="10"/>
  <c r="J62" i="10"/>
  <c r="J63" i="10"/>
  <c r="J67" i="10"/>
  <c r="J13" i="10"/>
  <c r="K64" i="10"/>
  <c r="J64" i="10" s="1"/>
  <c r="G64" i="10"/>
  <c r="K27" i="10"/>
  <c r="G27" i="10"/>
  <c r="F64" i="10"/>
  <c r="F67" i="10"/>
  <c r="F68" i="10"/>
  <c r="F15" i="10"/>
  <c r="F16" i="10"/>
  <c r="F17" i="10"/>
  <c r="F20" i="10"/>
  <c r="F21" i="10"/>
  <c r="F22" i="10"/>
  <c r="F23" i="10"/>
  <c r="F24" i="10"/>
  <c r="F25" i="10"/>
  <c r="F31" i="10"/>
  <c r="F32" i="10"/>
  <c r="F33" i="10"/>
  <c r="F34" i="10"/>
  <c r="F36" i="10"/>
  <c r="F37" i="10"/>
  <c r="F38" i="10"/>
  <c r="F40" i="10"/>
  <c r="F45" i="10"/>
  <c r="F46" i="10"/>
  <c r="F49" i="10"/>
  <c r="F50" i="10"/>
  <c r="F51" i="10"/>
  <c r="F52" i="10"/>
  <c r="F53" i="10"/>
  <c r="F55" i="10"/>
  <c r="F56" i="10"/>
  <c r="F57" i="10"/>
  <c r="F59" i="10"/>
  <c r="F60" i="10"/>
  <c r="F61" i="10"/>
  <c r="F62" i="10"/>
  <c r="F63" i="10"/>
  <c r="F13" i="10"/>
  <c r="K65" i="11"/>
  <c r="K64" i="11"/>
  <c r="K27" i="11"/>
  <c r="J21" i="11"/>
  <c r="J27" i="11"/>
  <c r="J46" i="11"/>
  <c r="J64" i="11" s="1"/>
  <c r="J65" i="11" s="1"/>
  <c r="J49" i="11"/>
  <c r="J62" i="11"/>
  <c r="J15" i="11"/>
  <c r="F64" i="11"/>
  <c r="G65" i="11"/>
  <c r="G64" i="11"/>
  <c r="G27" i="11"/>
  <c r="F21" i="11"/>
  <c r="F46" i="11"/>
  <c r="F49" i="11"/>
  <c r="F62" i="11"/>
  <c r="K65" i="10" l="1"/>
  <c r="K69" i="10" s="1"/>
  <c r="J27" i="10"/>
  <c r="J65" i="10" s="1"/>
  <c r="G65" i="10"/>
  <c r="G69" i="10" s="1"/>
  <c r="F27" i="10"/>
  <c r="F65" i="10"/>
  <c r="F69" i="10" s="1"/>
  <c r="L24" i="9"/>
  <c r="J24" i="9"/>
  <c r="H24" i="9"/>
  <c r="F22" i="9"/>
  <c r="F24" i="9" s="1"/>
  <c r="L14" i="9"/>
  <c r="K14" i="9"/>
  <c r="J14" i="9"/>
  <c r="I14" i="9"/>
  <c r="H14" i="9"/>
  <c r="G14" i="9"/>
  <c r="F12" i="9"/>
  <c r="F10" i="9"/>
  <c r="L54" i="8"/>
  <c r="J54" i="8"/>
  <c r="H54" i="8"/>
  <c r="F53" i="8"/>
  <c r="F52" i="8"/>
  <c r="F51" i="8"/>
  <c r="F50" i="8"/>
  <c r="F49" i="8"/>
  <c r="F47" i="8"/>
  <c r="F46" i="8"/>
  <c r="F45" i="8"/>
  <c r="F43" i="8"/>
  <c r="F42" i="8"/>
  <c r="F40" i="8"/>
  <c r="F39" i="8"/>
  <c r="F36" i="8"/>
  <c r="F35" i="8"/>
  <c r="F33" i="8"/>
  <c r="F31" i="8"/>
  <c r="F30" i="8"/>
  <c r="F29" i="8"/>
  <c r="F27" i="8"/>
  <c r="F26" i="8"/>
  <c r="F25" i="8"/>
  <c r="F24" i="8"/>
  <c r="L21" i="8"/>
  <c r="K21" i="8"/>
  <c r="J21" i="8"/>
  <c r="I21" i="8"/>
  <c r="H21" i="8"/>
  <c r="G21" i="8"/>
  <c r="F20" i="8"/>
  <c r="F19" i="8"/>
  <c r="F18" i="8"/>
  <c r="F17" i="8"/>
  <c r="F16" i="8"/>
  <c r="F15" i="8"/>
  <c r="F13" i="8"/>
  <c r="F12" i="8"/>
  <c r="F11" i="8"/>
  <c r="F10" i="8"/>
  <c r="F21" i="8" l="1"/>
  <c r="F54" i="8"/>
  <c r="J25" i="9"/>
  <c r="J29" i="9" s="1"/>
  <c r="F14" i="9"/>
  <c r="F25" i="9" s="1"/>
  <c r="F29" i="9" s="1"/>
  <c r="H25" i="9"/>
  <c r="H29" i="9" s="1"/>
  <c r="L25" i="9"/>
  <c r="L29" i="9" s="1"/>
  <c r="H55" i="8"/>
  <c r="H59" i="8" s="1"/>
  <c r="L55" i="8"/>
  <c r="L59" i="8" s="1"/>
  <c r="J55" i="8"/>
  <c r="J59" i="8" s="1"/>
  <c r="F55" i="8"/>
  <c r="F59" i="8" s="1"/>
  <c r="L55" i="7"/>
  <c r="J55" i="7"/>
  <c r="H55" i="7"/>
  <c r="F54" i="7"/>
  <c r="F53" i="7"/>
  <c r="F52" i="7"/>
  <c r="F51" i="7"/>
  <c r="F50" i="7"/>
  <c r="F48" i="7"/>
  <c r="F47" i="7"/>
  <c r="F46" i="7"/>
  <c r="F44" i="7"/>
  <c r="F43" i="7"/>
  <c r="F41" i="7"/>
  <c r="F40" i="7"/>
  <c r="F37" i="7"/>
  <c r="F36" i="7"/>
  <c r="F34" i="7"/>
  <c r="F32" i="7"/>
  <c r="F31" i="7"/>
  <c r="F30" i="7"/>
  <c r="F28" i="7"/>
  <c r="F27" i="7"/>
  <c r="F26" i="7"/>
  <c r="F25" i="7"/>
  <c r="F55" i="7" s="1"/>
  <c r="L21" i="7"/>
  <c r="J21" i="7"/>
  <c r="H21" i="7"/>
  <c r="F20" i="7"/>
  <c r="F19" i="7"/>
  <c r="F18" i="7"/>
  <c r="F17" i="7"/>
  <c r="F16" i="7"/>
  <c r="F15" i="7"/>
  <c r="F13" i="7"/>
  <c r="F12" i="7"/>
  <c r="F11" i="7"/>
  <c r="F10" i="7"/>
  <c r="F10" i="6"/>
  <c r="F12" i="6"/>
  <c r="G13" i="6"/>
  <c r="H13" i="6"/>
  <c r="I13" i="6"/>
  <c r="J13" i="6"/>
  <c r="K13" i="6"/>
  <c r="L13" i="6"/>
  <c r="F21" i="6"/>
  <c r="H21" i="6"/>
  <c r="J21" i="6"/>
  <c r="L21" i="6"/>
  <c r="L22" i="6" s="1"/>
  <c r="H22" i="6" l="1"/>
  <c r="F21" i="7"/>
  <c r="J56" i="7"/>
  <c r="J60" i="7" s="1"/>
  <c r="H56" i="7"/>
  <c r="H60" i="7" s="1"/>
  <c r="L56" i="7"/>
  <c r="L60" i="7" s="1"/>
  <c r="F56" i="7"/>
  <c r="F60" i="7" s="1"/>
  <c r="J22" i="6"/>
  <c r="F13" i="6"/>
  <c r="F22" i="6" s="1"/>
  <c r="H49" i="5"/>
  <c r="F48" i="5"/>
  <c r="F46" i="5"/>
  <c r="F45" i="5"/>
  <c r="F44" i="5"/>
  <c r="F42" i="5"/>
  <c r="F41" i="5"/>
  <c r="F39" i="5"/>
  <c r="F38" i="5"/>
  <c r="F34" i="5"/>
  <c r="F32" i="5"/>
  <c r="F31" i="5"/>
  <c r="F30" i="5"/>
  <c r="F28" i="5"/>
  <c r="F27" i="5"/>
  <c r="F26" i="5"/>
  <c r="F25" i="5"/>
  <c r="H21" i="5"/>
  <c r="G21" i="5"/>
  <c r="F17" i="5"/>
  <c r="F15" i="5"/>
  <c r="F14" i="5"/>
  <c r="F12" i="5"/>
  <c r="F11" i="5"/>
  <c r="F10" i="5"/>
  <c r="F8" i="5"/>
  <c r="H23" i="3"/>
  <c r="F21" i="3"/>
  <c r="F23" i="3" s="1"/>
  <c r="H14" i="3"/>
  <c r="G14" i="3"/>
  <c r="F11" i="3"/>
  <c r="F9" i="3"/>
  <c r="F60" i="4"/>
  <c r="F46" i="4"/>
  <c r="F28" i="4"/>
  <c r="F29" i="4"/>
  <c r="F30" i="4"/>
  <c r="F31" i="4"/>
  <c r="F33" i="4"/>
  <c r="F34" i="4"/>
  <c r="F35" i="4"/>
  <c r="F37" i="4"/>
  <c r="F42" i="4"/>
  <c r="F43" i="4"/>
  <c r="F47" i="4"/>
  <c r="F49" i="4"/>
  <c r="F50" i="4"/>
  <c r="F52" i="4"/>
  <c r="F53" i="4"/>
  <c r="F54" i="4"/>
  <c r="F56" i="4"/>
  <c r="F57" i="4"/>
  <c r="F58" i="4"/>
  <c r="F59" i="4"/>
  <c r="F20" i="4"/>
  <c r="F17" i="4"/>
  <c r="F18" i="4"/>
  <c r="F14" i="4"/>
  <c r="F12" i="4"/>
  <c r="F13" i="4"/>
  <c r="F19" i="4"/>
  <c r="F21" i="4"/>
  <c r="F22" i="4"/>
  <c r="F10" i="4"/>
  <c r="L61" i="4"/>
  <c r="J61" i="4"/>
  <c r="H61" i="4"/>
  <c r="L24" i="4"/>
  <c r="K24" i="4"/>
  <c r="J24" i="4"/>
  <c r="I24" i="4"/>
  <c r="H24" i="4"/>
  <c r="G24" i="4"/>
  <c r="H61" i="1"/>
  <c r="H62" i="1" s="1"/>
  <c r="H66" i="1" s="1"/>
  <c r="J61" i="1"/>
  <c r="L61" i="1"/>
  <c r="L62" i="1" s="1"/>
  <c r="L66" i="1" s="1"/>
  <c r="F59" i="1"/>
  <c r="F61" i="1" s="1"/>
  <c r="G24" i="1"/>
  <c r="H24" i="1"/>
  <c r="I24" i="1"/>
  <c r="J24" i="1"/>
  <c r="K24" i="1"/>
  <c r="L24" i="1"/>
  <c r="F18" i="1"/>
  <c r="F12" i="1"/>
  <c r="F11" i="2"/>
  <c r="C13" i="2"/>
  <c r="I6" i="2"/>
  <c r="F24" i="1" l="1"/>
  <c r="F62" i="1" s="1"/>
  <c r="F66" i="1" s="1"/>
  <c r="I8" i="2"/>
  <c r="F21" i="5"/>
  <c r="F50" i="5" s="1"/>
  <c r="F54" i="5" s="1"/>
  <c r="J62" i="1"/>
  <c r="J66" i="1" s="1"/>
  <c r="F49" i="5"/>
  <c r="H50" i="5"/>
  <c r="H54" i="5" s="1"/>
  <c r="H24" i="3"/>
  <c r="H28" i="3" s="1"/>
  <c r="F14" i="3"/>
  <c r="F24" i="3" s="1"/>
  <c r="F28" i="3" s="1"/>
  <c r="F61" i="4"/>
  <c r="F24" i="4"/>
  <c r="L62" i="4"/>
  <c r="L66" i="4" s="1"/>
  <c r="J62" i="4"/>
  <c r="J66" i="4" s="1"/>
  <c r="H62" i="4"/>
  <c r="H66" i="4" s="1"/>
  <c r="F62" i="4" l="1"/>
  <c r="F66" i="4" s="1"/>
  <c r="F15" i="11"/>
  <c r="F27" i="11"/>
  <c r="F65" i="11" s="1"/>
</calcChain>
</file>

<file path=xl/sharedStrings.xml><?xml version="1.0" encoding="utf-8"?>
<sst xmlns="http://schemas.openxmlformats.org/spreadsheetml/2006/main" count="1690" uniqueCount="244">
  <si>
    <t>l;=g=</t>
  </si>
  <si>
    <t>lqmofsnfk</t>
  </si>
  <si>
    <t>PsfO{</t>
  </si>
  <si>
    <t>nIo</t>
  </si>
  <si>
    <t>ah]6 ?= xhf/df</t>
  </si>
  <si>
    <r>
      <t>s</t>
    </r>
    <r>
      <rPr>
        <b/>
        <sz val="13"/>
        <color indexed="8"/>
        <rFont val="Calibri"/>
        <family val="2"/>
      </rPr>
      <t>)</t>
    </r>
  </si>
  <si>
    <t>xhf/</t>
  </si>
  <si>
    <t>uf]6f</t>
  </si>
  <si>
    <t>v</t>
  </si>
  <si>
    <t xml:space="preserve">rfn' vr{ cGtu{tsf sfo{qmdx? </t>
  </si>
  <si>
    <t>lhNnf jg sfof{no dsjfgk'/</t>
  </si>
  <si>
    <t>k'lhut vr{ cGt/ut sfo{qmdx?</t>
  </si>
  <si>
    <t>jflif{s</t>
  </si>
  <si>
    <t>k|=rf}dfl;s</t>
  </si>
  <si>
    <t>bf]=rf}dfl;s</t>
  </si>
  <si>
    <t>t]=rf}dfl;s</t>
  </si>
  <si>
    <t>jh]6 ljefhg -jh]6 ?=xhf/df_</t>
  </si>
  <si>
    <t xml:space="preserve">ah]6 </t>
  </si>
  <si>
    <t>&gt;fj0f</t>
  </si>
  <si>
    <t>efb|</t>
  </si>
  <si>
    <t>c;f]h</t>
  </si>
  <si>
    <t>sflt{s</t>
  </si>
  <si>
    <t>d+l;/</t>
  </si>
  <si>
    <t>kf}if</t>
  </si>
  <si>
    <t>df3</t>
  </si>
  <si>
    <t>kmfNu'g</t>
  </si>
  <si>
    <t>r}q</t>
  </si>
  <si>
    <t>j}zfv</t>
  </si>
  <si>
    <t>h]i7</t>
  </si>
  <si>
    <t>cfiff9</t>
  </si>
  <si>
    <t>rf}dfl;s jh]6 ljefhg</t>
  </si>
  <si>
    <t>!</t>
  </si>
  <si>
    <t>g;{/L Joj:yfkg tyf lj?jf pTkfbg</t>
  </si>
  <si>
    <t>2.1.1</t>
  </si>
  <si>
    <t>2.1.2</t>
  </si>
  <si>
    <t>2.1.4</t>
  </si>
  <si>
    <t>2.2.1</t>
  </si>
  <si>
    <t>2.2.2</t>
  </si>
  <si>
    <t>2.2.3</t>
  </si>
  <si>
    <t>jg cltqmd0f tyf jg k}bfjf/sf] rf]/L lgsf;L lgoGq0f tyf Joj:yfkg</t>
  </si>
  <si>
    <t>au]{rf}/ ;f=j=</t>
  </si>
  <si>
    <t>qm=;+=</t>
  </si>
  <si>
    <t>k|hftL</t>
  </si>
  <si>
    <t>lj?jf ;+Vof</t>
  </si>
  <si>
    <t>t]hkft</t>
  </si>
  <si>
    <t>@</t>
  </si>
  <si>
    <t>l;dn</t>
  </si>
  <si>
    <t>#</t>
  </si>
  <si>
    <t>vo/</t>
  </si>
  <si>
    <t>$</t>
  </si>
  <si>
    <t>afF;</t>
  </si>
  <si>
    <t>%</t>
  </si>
  <si>
    <t>lzl/if</t>
  </si>
  <si>
    <t>^</t>
  </si>
  <si>
    <t>vdf/L</t>
  </si>
  <si>
    <t>&amp;</t>
  </si>
  <si>
    <t xml:space="preserve">asfO{gf] </t>
  </si>
  <si>
    <t>*</t>
  </si>
  <si>
    <t>(</t>
  </si>
  <si>
    <t>jf]s]bx ;f=j=</t>
  </si>
  <si>
    <t xml:space="preserve">vo/ </t>
  </si>
  <si>
    <t>asfO{gf]</t>
  </si>
  <si>
    <t>;fn3f/L ;f=j=</t>
  </si>
  <si>
    <t>8fn] 3fF;</t>
  </si>
  <si>
    <t>hDdf</t>
  </si>
  <si>
    <t>hDdf j[Iff/f]k0f ul/Psf] lj?jf ;+Vof</t>
  </si>
  <si>
    <t>;f=j= x?df k'gM /f]k0f ul/Psf lj?jfsf] ljj/0f</t>
  </si>
  <si>
    <r>
      <t xml:space="preserve">vo/ </t>
    </r>
    <r>
      <rPr>
        <i/>
        <sz val="12"/>
        <color theme="1"/>
        <rFont val="Calibri"/>
        <family val="2"/>
        <scheme val="minor"/>
      </rPr>
      <t>(Acacia catechu)</t>
    </r>
  </si>
  <si>
    <r>
      <t xml:space="preserve">t]hkft </t>
    </r>
    <r>
      <rPr>
        <i/>
        <sz val="12"/>
        <color theme="1"/>
        <rFont val="Calibri"/>
        <family val="2"/>
        <scheme val="minor"/>
      </rPr>
      <t>(Cinnamomum tamala)</t>
    </r>
  </si>
  <si>
    <r>
      <t xml:space="preserve">l;dn </t>
    </r>
    <r>
      <rPr>
        <i/>
        <sz val="12"/>
        <color theme="1"/>
        <rFont val="Calibri"/>
        <family val="2"/>
        <scheme val="minor"/>
      </rPr>
      <t>(Bombex ceiba)</t>
    </r>
  </si>
  <si>
    <r>
      <t xml:space="preserve">asfO{gf] </t>
    </r>
    <r>
      <rPr>
        <i/>
        <sz val="12"/>
        <color theme="1"/>
        <rFont val="Calibri"/>
        <family val="2"/>
        <scheme val="minor"/>
      </rPr>
      <t>(Melia azedarch)</t>
    </r>
  </si>
  <si>
    <r>
      <t xml:space="preserve">cdnf </t>
    </r>
    <r>
      <rPr>
        <i/>
        <sz val="12"/>
        <color theme="1"/>
        <rFont val="Calibri"/>
        <family val="2"/>
        <scheme val="minor"/>
      </rPr>
      <t>(Phyllanthus emblica)</t>
    </r>
  </si>
  <si>
    <r>
      <t xml:space="preserve">jfF; </t>
    </r>
    <r>
      <rPr>
        <i/>
        <sz val="12"/>
        <color theme="1"/>
        <rFont val="Calibri"/>
        <family val="2"/>
        <scheme val="minor"/>
      </rPr>
      <t>(</t>
    </r>
    <r>
      <rPr>
        <sz val="12"/>
        <color theme="1"/>
        <rFont val="Calibri"/>
        <family val="2"/>
        <scheme val="minor"/>
      </rPr>
      <t>Bamboo</t>
    </r>
    <r>
      <rPr>
        <i/>
        <sz val="12"/>
        <color theme="1"/>
        <rFont val="Calibri"/>
        <family val="2"/>
        <scheme val="minor"/>
      </rPr>
      <t>)</t>
    </r>
  </si>
  <si>
    <r>
      <t xml:space="preserve">uDxf/L </t>
    </r>
    <r>
      <rPr>
        <i/>
        <sz val="12"/>
        <color theme="1"/>
        <rFont val="Calibri"/>
        <family val="2"/>
        <scheme val="minor"/>
      </rPr>
      <t>(Gmelina arborea)</t>
    </r>
  </si>
  <si>
    <r>
      <t xml:space="preserve">l/¶f </t>
    </r>
    <r>
      <rPr>
        <i/>
        <sz val="12"/>
        <color theme="1"/>
        <rFont val="Calibri"/>
        <family val="2"/>
        <scheme val="minor"/>
      </rPr>
      <t>(Sapindus mukorossi)</t>
    </r>
  </si>
  <si>
    <t>xl/ofnL k|a4{g</t>
  </si>
  <si>
    <t>1.1.1</t>
  </si>
  <si>
    <t>1.1.2</t>
  </si>
  <si>
    <t>1.1.3</t>
  </si>
  <si>
    <t>1.1.4</t>
  </si>
  <si>
    <t>g;{/L dd{t ;'b[9Ls/0f / Joj:yfkg</t>
  </si>
  <si>
    <t>gofF :yfoL g;{/L lgdf{0f tyf ;+rfng / Joj:yfkg</t>
  </si>
  <si>
    <t>ljleGg sf7, 8fn]3fF;, bfp/f, u}x|sfi7 jg k}bfjf/ k|hfltsf -jfF;, cd[;f], g]lko/ afx]s_ lj?jf pTkfbg÷vl/b tyf ljt/0f</t>
  </si>
  <si>
    <t>cld|;f] lj?jf pTkfbg jf vl/b tyf ljt/0f</t>
  </si>
  <si>
    <t>1.1.5</t>
  </si>
  <si>
    <t>1.1.6</t>
  </si>
  <si>
    <t>jf+;sf] sndL lj?jf pTkfbg jf vl/b tyf ;b'kof]u -/f]k0f ;lxt_</t>
  </si>
  <si>
    <t>glb psf; hUufdf vo/, l;;f}+, l;dn cfbL k|hfltsf ljp vl/b u/L 5g]{</t>
  </si>
  <si>
    <t>j[Iff/f]k0f, uf]8d]n, k'g/f]k0f, ;+/If0f -x]/fn'_ / Joj:yfkg</t>
  </si>
  <si>
    <t>ls=u|f=</t>
  </si>
  <si>
    <r>
      <t xml:space="preserve">h}ljs jftfj/0fLo Pj+ e':vngsf] lx;fjn] clt ;+j]bg;Ln /x]sf jg If]q </t>
    </r>
    <r>
      <rPr>
        <b/>
        <sz val="10"/>
        <rFont val="Calibri"/>
        <family val="2"/>
        <scheme val="minor"/>
      </rPr>
      <t>(Hot Spot)</t>
    </r>
    <r>
      <rPr>
        <sz val="11"/>
        <rFont val="Kantipur"/>
      </rPr>
      <t xml:space="preserve"> sf] tf/jf/ ;lxt k'g/f]Tkfbg ;+/If0f</t>
    </r>
  </si>
  <si>
    <t>glb k|0ffnLsf] vfnL, ;fj{hlgs, ktL{ hUuf Pj+ cltqmd0f x6fO{ vfnL u/]sf] If]qdf tf/jf/ / j[Iff/f]k0f u/L jg k'g{:yfkgf tyf ;+/If0f</t>
  </si>
  <si>
    <t xml:space="preserve">ut cf=j= df ePsf j[Iff/f]k0fsf] uf]8d]n k'gM/f]k0f  ;+/If0f -x]/fn'_ / Joj:yfkg </t>
  </si>
  <si>
    <t>glb psf; ;fj{hlgs hUufdf ?v k|hftL, afF;, lgufnf], cd[;f], 8fn]3f; tyf cGo cfocfh{gsf lj?jf /f]k0f tyf ;+/If0f -;d"x dfkm{t cg'bfg ;lxt_</t>
  </si>
  <si>
    <t>ljut rf/ cf=j= x?df ljt/0f ul/Psf] j[Iff/f]k0fsf] cj:yfsf] cg'udg u/L k|ltj]bg tof/ ug]{</t>
  </si>
  <si>
    <t>lh=lk=P;= vl/b</t>
  </si>
  <si>
    <t>h}ljs ljljwtf, ;'rgf s]Gb| ejg dd{t, l6sf}nL</t>
  </si>
  <si>
    <r>
      <t xml:space="preserve">cfof]hgf÷sfo{qmdsf] gfd M /fi6«klt r'/] t/fO{ dw]z ;+/If0f ljsf; ;ldlt </t>
    </r>
    <r>
      <rPr>
        <b/>
        <sz val="12"/>
        <color rgb="FF000000"/>
        <rFont val="Preeti"/>
      </rPr>
      <t>-as}of glb k|0ffnL ;3g cfof]hgf_</t>
    </r>
  </si>
  <si>
    <t>r'/] If]qdf cfunfuL, rl/r/0f, jg cltqmd0f, 9'+uf lu6L ;+sng cfbL sfo{ lgoGq0f</t>
  </si>
  <si>
    <t>lgoldt uZtL tyf cg'udg</t>
  </si>
  <si>
    <t>;'/Iff lgsfox?;+u cGt{lqmof uf]li7 tyf cg'udg</t>
  </si>
  <si>
    <t>jg cltqmd0f tyf lgoGq0f</t>
  </si>
  <si>
    <t>9'+uf lu6L afn'jf ;+sng Joj:yfkg, lgoGq0f tyf cg'udg -cg'udg ;ldlt dfkm{t_</t>
  </si>
  <si>
    <t>r'/] If]qdf cfunfuL lgoGq0f tyf Joj:yfkg</t>
  </si>
  <si>
    <t>jg 89]nf] lgoGq0f ;~hfn lgdf{0f tyf kl/rfng</t>
  </si>
  <si>
    <t>jg 89]nf] lgoGq0f ;fdfu}L vl/b tyf ;+hfnnfO{ ljt/0f</t>
  </si>
  <si>
    <t>jg pkef]Qmf ;d"xnfO{ ;+/If0fd'vL jg sfo{of]hgf k'g/fjnf]sg / kl/dfh{g ug{ cg'bfg</t>
  </si>
  <si>
    <t>r'/] If]qsf ;fd'bflos jgx?nfO{ ;+/If0fd"vL agfpg ;fd'bflos jg ;d"xx?nfO{ cg'bfg -sfo{of]hgf kl/dfh{g_</t>
  </si>
  <si>
    <t>;fd'bflos jgsf] ;+/If0fd'vL jg sfo{of]hgf k'g/fjnf]sg÷kl/dfh{g</t>
  </si>
  <si>
    <t>;+/If0fd'vL jg Joj:yfkg of]hgf sfof{Gjog ;xof]u</t>
  </si>
  <si>
    <t>;fem]bf/L jg Joj:yfkg ;d'xnfO{ r'/] ;+/If0f sfo{qmd ;+rfng cg'bfg</t>
  </si>
  <si>
    <t xml:space="preserve">;+:yfut ljsf; </t>
  </si>
  <si>
    <t>sd{rf/Lx?sf] Ifdtf clej[4L tflnd -lh=lk=P;= / lh=cfO{=P;_ ;a} sfof{Gjog lgsfosf] nfuL ;+o'Qm</t>
  </si>
  <si>
    <t>of]hgf th'{df, ;dGjo / cg'udg tyf d"Nof+sg</t>
  </si>
  <si>
    <t xml:space="preserve">of]hgf th"{df </t>
  </si>
  <si>
    <t>5.1.1</t>
  </si>
  <si>
    <t>of]hgf th"{dfsf] nfuL ;a} sfof{Gjog lgsfosf] ;+o'Qm :ynut lgl/If0f, ;+hfn;Fu a}7s / of]hgf tof/L</t>
  </si>
  <si>
    <t>5.1.2</t>
  </si>
  <si>
    <t>glb k|0ffnLsf] nfuL ;a} sfof{Gjog lgsfosf] ;+o'Qm lhNnf :tl/o Plss[t of]hgf th'{df uf]li7</t>
  </si>
  <si>
    <t>;dGjo a}7s</t>
  </si>
  <si>
    <t>5.2.1</t>
  </si>
  <si>
    <t>5.2.2</t>
  </si>
  <si>
    <t>sfof{Gjog lgsfox?sf] lhNnf :tl/o ;dGjo a}7s -rf}dfl;s ?kdf_</t>
  </si>
  <si>
    <t>lhNnf ;dGjo ;ldlt ;+rfng vr{ -a}7s # k6s / clkm; ;+rfng vr{_</t>
  </si>
  <si>
    <t>cg'udg / d"Nof+sg tyf k|ltj]bg tof/L</t>
  </si>
  <si>
    <t>5.3.1</t>
  </si>
  <si>
    <t>5.3.2</t>
  </si>
  <si>
    <t>5.3.3</t>
  </si>
  <si>
    <t>lhNnf jg If]q ;dGjo ;ldltaf6 ;+rflnt sfo{qmdsf] ;+o'Qm cg'udg</t>
  </si>
  <si>
    <t>;fj{hlgs ;'g'jfO{ -;a} sfof{Gjog lgsfosf] ;+o'Qm_</t>
  </si>
  <si>
    <r>
      <rPr>
        <sz val="10"/>
        <color rgb="FF000000"/>
        <rFont val="Calibri"/>
        <family val="2"/>
        <scheme val="minor"/>
      </rPr>
      <t>Actve Profile</t>
    </r>
    <r>
      <rPr>
        <sz val="11"/>
        <color rgb="FF000000"/>
        <rFont val="Preeti"/>
      </rPr>
      <t xml:space="preserve"> ;lxtsf] o+o'Qm jflif{s k|utL k|ltj]bg tof/L tyf k|sfzg</t>
    </r>
  </si>
  <si>
    <t>r'/] ;+/If0f lbjz sfo{qmd</t>
  </si>
  <si>
    <t>ljleGg k|ltof]lutf ;+rfng tyf k'/:sf/</t>
  </si>
  <si>
    <t>pTs[i6 jg pkef]Qmf ;d"x 5gf}6 tyf k'/:sf/</t>
  </si>
  <si>
    <t xml:space="preserve">r'/] ;+/If0f lbjz ;df/f]x cfof]hgf </t>
  </si>
  <si>
    <t>j[xt j[Iff/f]k0f k|rf/ k|;f/ sfo{qmd</t>
  </si>
  <si>
    <t>sfo{qmd cg'udg vr{</t>
  </si>
  <si>
    <t>rfn' vr{ rkm{sf] hDdf</t>
  </si>
  <si>
    <r>
      <t xml:space="preserve">k'Flhut tyf rfn' vr{sf] hDdf -s </t>
    </r>
    <r>
      <rPr>
        <b/>
        <sz val="11"/>
        <color rgb="FF000000"/>
        <rFont val="Calibri"/>
        <family val="1"/>
        <scheme val="minor"/>
      </rPr>
      <t>+</t>
    </r>
    <r>
      <rPr>
        <b/>
        <sz val="14.3"/>
        <color rgb="FF000000"/>
        <rFont val="Preeti"/>
      </rPr>
      <t xml:space="preserve"> </t>
    </r>
    <r>
      <rPr>
        <b/>
        <sz val="11"/>
        <color rgb="FF000000"/>
        <rFont val="Preeti"/>
      </rPr>
      <t>v_</t>
    </r>
  </si>
  <si>
    <t>u</t>
  </si>
  <si>
    <t>sfof{no ;~rfng vr{</t>
  </si>
  <si>
    <t>;+rfng tyf dd{t ;Def/</t>
  </si>
  <si>
    <t>sfof{no ;+rfng vr{sf] hDdf</t>
  </si>
  <si>
    <r>
      <t xml:space="preserve">s'n hDdf vr{ -s </t>
    </r>
    <r>
      <rPr>
        <b/>
        <sz val="11"/>
        <color rgb="FF000000"/>
        <rFont val="Calibri"/>
        <family val="1"/>
        <scheme val="minor"/>
      </rPr>
      <t>+</t>
    </r>
    <r>
      <rPr>
        <b/>
        <sz val="14.3"/>
        <color rgb="FF000000"/>
        <rFont val="Preeti"/>
      </rPr>
      <t xml:space="preserve"> </t>
    </r>
    <r>
      <rPr>
        <b/>
        <sz val="11"/>
        <color rgb="FF000000"/>
        <rFont val="Preeti"/>
      </rPr>
      <t xml:space="preserve">v </t>
    </r>
    <r>
      <rPr>
        <b/>
        <sz val="11"/>
        <color rgb="FF000000"/>
        <rFont val="Calibri"/>
        <family val="1"/>
        <scheme val="minor"/>
      </rPr>
      <t>+</t>
    </r>
    <r>
      <rPr>
        <b/>
        <sz val="14.3"/>
        <color rgb="FF000000"/>
        <rFont val="Preeti"/>
      </rPr>
      <t xml:space="preserve"> </t>
    </r>
    <r>
      <rPr>
        <b/>
        <sz val="11"/>
        <color rgb="FF000000"/>
        <rFont val="Preeti"/>
      </rPr>
      <t>u +_</t>
    </r>
  </si>
  <si>
    <t>x]=</t>
  </si>
  <si>
    <t>k|ltj]bg</t>
  </si>
  <si>
    <t xml:space="preserve">lhNnf </t>
  </si>
  <si>
    <t>k6s</t>
  </si>
  <si>
    <t>r'/] If]qdf rl/r/0f lgoGq0f tyf Joj:yfkg -;d}x ;+hfnnfO{ rl/r/0f lgoGq0fsf] nfuL cg'bfg_</t>
  </si>
  <si>
    <t>glb k|0ffnL</t>
  </si>
  <si>
    <t>as}of glb k|0ffnL ;3g cfof]hgf</t>
  </si>
  <si>
    <t>sfo{qmd ;+rfng x'g] :yfg, uf=lj=;= tyf j8f g+=</t>
  </si>
  <si>
    <t>sd{r'nL, 5ltjg *</t>
  </si>
  <si>
    <t>1.2.1</t>
  </si>
  <si>
    <t>1.2.2</t>
  </si>
  <si>
    <t>1.2.3</t>
  </si>
  <si>
    <t>1.2.4</t>
  </si>
  <si>
    <t>1.2.5</t>
  </si>
  <si>
    <t>5ltjg uf=lj=;=</t>
  </si>
  <si>
    <t>k'Flhut vr{sf] hDdf</t>
  </si>
  <si>
    <t>cGt/ lhNnf cWoog e|d0f -glb k|0fflnsf] pkef]Qmfx?sf] nfuL_ @% hgf % lbg</t>
  </si>
  <si>
    <t>as}of glb k|0ffnL</t>
  </si>
  <si>
    <t>zlQm, lx/fd'gL gbL k|0ffnL ;+/If0f sfo{qmd</t>
  </si>
  <si>
    <t>5ltjg $, lr;fkfgL (</t>
  </si>
  <si>
    <r>
      <t xml:space="preserve">nIo </t>
    </r>
    <r>
      <rPr>
        <sz val="11"/>
        <color theme="1"/>
        <rFont val="Calibri"/>
        <family val="2"/>
      </rPr>
      <t>℅</t>
    </r>
    <r>
      <rPr>
        <sz val="11"/>
        <color theme="1"/>
        <rFont val="Preeti"/>
      </rPr>
      <t xml:space="preserve"> kl/df0f</t>
    </r>
  </si>
  <si>
    <t>nIo ℅ kl/df0f</t>
  </si>
  <si>
    <t>xgf{df8L</t>
  </si>
  <si>
    <t>xgf{df8L, 5ltjg</t>
  </si>
  <si>
    <t>5ltjg</t>
  </si>
  <si>
    <t>zlQm lx/fd'gL glb k|0ffnL</t>
  </si>
  <si>
    <t>lhNnf</t>
  </si>
  <si>
    <t>jg 89]nf] lgoGq0f ;fdfu|L vl/b tyf ;+hfnnfO{ ljt/0f</t>
  </si>
  <si>
    <t>r'/] If]qdf rl/r/0f lgoGq0f tyf Joj:yfkg -;d"x ;+hfnnfO{ rl/r/0f lgoGq0fsf] nfuL cg'bfg_</t>
  </si>
  <si>
    <t>glb k|0ffnL cGt{utsf r'/] If]qsf ;f=j</t>
  </si>
  <si>
    <t>lhNnf jg sfof{no, dsjfgk'/</t>
  </si>
  <si>
    <r>
      <t xml:space="preserve">cfof]hgf÷sfo{qmdsf] gfd M /fi6«klt r'/] t/fO{ dw]z ;+/If0f ljsf; ;ldlt </t>
    </r>
    <r>
      <rPr>
        <b/>
        <sz val="12"/>
        <color rgb="FF000000"/>
        <rFont val="Preeti"/>
      </rPr>
      <t>-zlQm, lx/fd'gL gbL k|0ffnL ;+/If0f sfo{qmd_</t>
    </r>
  </si>
  <si>
    <r>
      <rPr>
        <sz val="10"/>
        <color rgb="FF000000"/>
        <rFont val="Calibri"/>
        <family val="2"/>
        <scheme val="minor"/>
      </rPr>
      <t>Activity Profile</t>
    </r>
    <r>
      <rPr>
        <sz val="11"/>
        <color rgb="FF000000"/>
        <rFont val="Preeti"/>
      </rPr>
      <t xml:space="preserve"> ;lxtsf] o+o'Qm jflif{s k|utL k|ltj]bg tof/L tyf k|sfzg</t>
    </r>
  </si>
  <si>
    <t>cfof]hgf÷sfo{qmdsf] gfd M /fi6«klt r'/] t/fO{ dw]z ;+/If0f ljsf; ;ldlt -as}of glb k|0ffnL ;3g cfof]hgf_</t>
  </si>
  <si>
    <t>cf=j=@)&amp;@.)&amp;#</t>
  </si>
  <si>
    <t>sd{rf/Lsf] gfd</t>
  </si>
  <si>
    <t>kl/df0f</t>
  </si>
  <si>
    <t>nf=c=</t>
  </si>
  <si>
    <t>k]ZsL</t>
  </si>
  <si>
    <t>:yfg</t>
  </si>
  <si>
    <t>vr{ /sd</t>
  </si>
  <si>
    <t>ldlt</t>
  </si>
  <si>
    <t>3/w'/L</t>
  </si>
  <si>
    <t>hg;+Vof</t>
  </si>
  <si>
    <t>dlxnf</t>
  </si>
  <si>
    <t>k"?if</t>
  </si>
  <si>
    <t>blnt</t>
  </si>
  <si>
    <t>cGo</t>
  </si>
  <si>
    <t>h=hf=</t>
  </si>
  <si>
    <t>sfo{ cfb]z ePsf]</t>
  </si>
  <si>
    <t>sfo{ ;DkGg</t>
  </si>
  <si>
    <t>nfeflGjt</t>
  </si>
  <si>
    <r>
      <t xml:space="preserve">nIo </t>
    </r>
    <r>
      <rPr>
        <sz val="11"/>
        <color theme="1"/>
        <rFont val="Calibri"/>
        <family val="2"/>
      </rPr>
      <t/>
    </r>
  </si>
  <si>
    <t>sfo{qmd ;+rfng x'g] :yfg</t>
  </si>
  <si>
    <t xml:space="preserve">nIo </t>
  </si>
  <si>
    <t>jg cltqmd0f lgoGq0f</t>
  </si>
  <si>
    <r>
      <rPr>
        <sz val="12"/>
        <color rgb="FFFF0000"/>
        <rFont val="Preeti"/>
      </rPr>
      <t>5ltjg $</t>
    </r>
    <r>
      <rPr>
        <sz val="12"/>
        <color rgb="FF000000"/>
        <rFont val="Preeti"/>
      </rPr>
      <t xml:space="preserve">, lr;fkfgL, </t>
    </r>
  </si>
  <si>
    <t>lr;fkfgL / km's]{rf}/</t>
  </si>
  <si>
    <t xml:space="preserve">zlQmZj/L ;f=j= </t>
  </si>
  <si>
    <t>3\ofDk] ;f=j=,;fhjf]6]</t>
  </si>
  <si>
    <t>3\ofDk] ;f=j=, sd{r'nL</t>
  </si>
  <si>
    <t>sfd gePsf]</t>
  </si>
  <si>
    <t>cfsfzwf/f ;f=j=,</t>
  </si>
  <si>
    <t>l;dft dfO ;f=j=If]q</t>
  </si>
  <si>
    <t xml:space="preserve">sfGb|fË, lr;fkfgL, </t>
  </si>
  <si>
    <t>cfsfzwf/f ;f=j=,j'4 ;f=j=</t>
  </si>
  <si>
    <t>sfGb|fË</t>
  </si>
  <si>
    <t>sd{r'nL,5ltjg $ ;'Vvf vx/], dfd bdf/, cfFkvf]nf</t>
  </si>
  <si>
    <t xml:space="preserve">jflif{s k|ult </t>
  </si>
  <si>
    <t xml:space="preserve">t]=rf}=k||ult </t>
  </si>
  <si>
    <t>t]=rf}dfl;s k|ult</t>
  </si>
  <si>
    <t>t];|f] rf}dfl;s k|ult</t>
  </si>
  <si>
    <t xml:space="preserve">t];|f] rf}dfl;s k|ult </t>
  </si>
  <si>
    <t>k'Flhut tyf rfn' vr{sf] hDdf -s + v_</t>
  </si>
  <si>
    <t>s'n hDdf vr{ -s + v + u +_</t>
  </si>
  <si>
    <t>ef/</t>
  </si>
  <si>
    <t xml:space="preserve">ah]6 ? xhf/df </t>
  </si>
  <si>
    <t>ef}lts k|ult k|ltztM !))</t>
  </si>
  <si>
    <t>of]hgf zfvf</t>
  </si>
  <si>
    <t>n]vf zfvf</t>
  </si>
  <si>
    <t>sfof{no k|d'v</t>
  </si>
  <si>
    <t>ef}lts kult k|ltzt</t>
  </si>
  <si>
    <t>jflif{s nIo</t>
  </si>
  <si>
    <t>ef}lts k|ult k|ltzt</t>
  </si>
  <si>
    <t>ah]6 ? xhf/df</t>
  </si>
  <si>
    <t>ef}lts k|ult k|ltztM (#=##</t>
  </si>
  <si>
    <t>t]=rf}dfl;s nIo</t>
  </si>
  <si>
    <t>ef}lts k|=k|ltzt</t>
  </si>
  <si>
    <t xml:space="preserve">t]=rf}=;Ddsf] k||ult </t>
  </si>
  <si>
    <t>g]kfn ;/sf/</t>
  </si>
  <si>
    <t>jg tyf e"–;+/If0f dGqfno</t>
  </si>
  <si>
    <t>jg ljefu</t>
  </si>
  <si>
    <t>ljlQo÷efl/t k|ult k|ltztM *!=(*</t>
  </si>
  <si>
    <t>jflif{s k|ult k|ltj]bg</t>
  </si>
  <si>
    <t>t];|f] rf}dfl;s ;Ddsf] k|ult</t>
  </si>
  <si>
    <t>t];|f] rf}dfl;s ;Ddsf] ef}lts k|ult k|ltztM (#=##</t>
  </si>
  <si>
    <t>t];|f] rf}dfl;s ;Ddsf] ljlQo÷efl/t k|ult k|ltztM *!=(*</t>
  </si>
  <si>
    <t>ljlQo÷efl/t k|ult k|ltztM (*=&amp;@</t>
  </si>
  <si>
    <t>t];|f] rf}dfl;s ;Ddsf] ef}lts k|ult k|ltztM !))</t>
  </si>
  <si>
    <t xml:space="preserve"> t];|f] rf}dfl;s ;Ddsf] ljlQo÷efl/t k|ult k|ltztM (*=&amp;@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</si>
</sst>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57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Preeti"/>
    </font>
    <font>
      <b/>
      <sz val="13"/>
      <color theme="1"/>
      <name val="Preeti"/>
    </font>
    <font>
      <b/>
      <sz val="13"/>
      <color theme="1"/>
      <name val="Calibri"/>
      <family val="2"/>
      <scheme val="minor"/>
    </font>
    <font>
      <sz val="10"/>
      <color rgb="FF000000"/>
      <name val="Fontasy Himali"/>
      <family val="5"/>
    </font>
    <font>
      <b/>
      <sz val="13"/>
      <color indexed="8"/>
      <name val="Calibri"/>
      <family val="2"/>
    </font>
    <font>
      <sz val="13"/>
      <color rgb="FF000000"/>
      <name val="Preeti"/>
    </font>
    <font>
      <b/>
      <sz val="10"/>
      <color rgb="FF000000"/>
      <name val="Fontasy Himali"/>
      <family val="5"/>
    </font>
    <font>
      <b/>
      <sz val="16"/>
      <color rgb="FF000000"/>
      <name val="Preeti"/>
    </font>
    <font>
      <sz val="11"/>
      <color theme="1"/>
      <name val="Preeti"/>
    </font>
    <font>
      <sz val="8"/>
      <color rgb="FF000000"/>
      <name val="Fontasy Himali"/>
      <family val="5"/>
    </font>
    <font>
      <b/>
      <sz val="8"/>
      <color rgb="FF000000"/>
      <name val="Fontasy Himali"/>
      <family val="5"/>
    </font>
    <font>
      <b/>
      <sz val="11"/>
      <color theme="1"/>
      <name val="Preeti"/>
    </font>
    <font>
      <sz val="11"/>
      <color rgb="FF000000"/>
      <name val="Preeti"/>
    </font>
    <font>
      <sz val="11"/>
      <color rgb="FF000000"/>
      <name val="Kantipur"/>
    </font>
    <font>
      <sz val="11"/>
      <name val="Kantipur"/>
    </font>
    <font>
      <sz val="11"/>
      <name val="Preeti"/>
    </font>
    <font>
      <b/>
      <sz val="11"/>
      <name val="Preeti"/>
    </font>
    <font>
      <b/>
      <sz val="11"/>
      <color rgb="FF000000"/>
      <name val="Preeti"/>
    </font>
    <font>
      <b/>
      <sz val="7"/>
      <color rgb="FF000000"/>
      <name val="Fontasy Himali"/>
      <family val="5"/>
    </font>
    <font>
      <sz val="7"/>
      <color rgb="FF000000"/>
      <name val="Fontasy Himali"/>
      <family val="5"/>
    </font>
    <font>
      <b/>
      <sz val="16"/>
      <color theme="1"/>
      <name val="Preeti"/>
    </font>
    <font>
      <sz val="16"/>
      <color theme="1"/>
      <name val="Preeti"/>
    </font>
    <font>
      <sz val="11"/>
      <color theme="1"/>
      <name val="Fontasy Himali"/>
      <family val="5"/>
    </font>
    <font>
      <b/>
      <sz val="11"/>
      <color theme="1"/>
      <name val="Fontasy Himali"/>
      <family val="5"/>
    </font>
    <font>
      <b/>
      <u/>
      <sz val="16"/>
      <color theme="1"/>
      <name val="Preeti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name val="Kantipur"/>
    </font>
    <font>
      <b/>
      <sz val="10"/>
      <name val="Calibri"/>
      <family val="2"/>
      <scheme val="minor"/>
    </font>
    <font>
      <b/>
      <sz val="12"/>
      <color rgb="FF000000"/>
      <name val="Preeti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1"/>
      <scheme val="minor"/>
    </font>
    <font>
      <b/>
      <sz val="14.3"/>
      <color rgb="FF000000"/>
      <name val="Preeti"/>
    </font>
    <font>
      <b/>
      <sz val="10"/>
      <color rgb="FF000000"/>
      <name val="Kantipur"/>
    </font>
    <font>
      <sz val="12"/>
      <color rgb="FF000000"/>
      <name val="Preeti"/>
    </font>
    <font>
      <sz val="9"/>
      <color rgb="FF000000"/>
      <name val="Preeti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4"/>
      <color theme="1"/>
      <name val="Preeti"/>
    </font>
    <font>
      <sz val="10"/>
      <color rgb="FF000000"/>
      <name val="Preeti"/>
    </font>
    <font>
      <sz val="11"/>
      <color rgb="FFFF0000"/>
      <name val="Calibri"/>
      <family val="2"/>
      <scheme val="minor"/>
    </font>
    <font>
      <sz val="12"/>
      <color rgb="FFFF0000"/>
      <name val="Preeti"/>
    </font>
    <font>
      <sz val="10"/>
      <color rgb="FFFF0000"/>
      <name val="Fontasy Himali"/>
      <family val="5"/>
    </font>
    <font>
      <sz val="11"/>
      <color rgb="FFFF0000"/>
      <name val="Preeti"/>
    </font>
    <font>
      <sz val="8"/>
      <color rgb="FFFF0000"/>
      <name val="Fontasy Himali"/>
      <family val="5"/>
    </font>
    <font>
      <b/>
      <sz val="10"/>
      <color rgb="FFFF0000"/>
      <name val="Fontasy Himali"/>
      <family val="5"/>
    </font>
    <font>
      <b/>
      <sz val="11"/>
      <color rgb="FFFF0000"/>
      <name val="Preeti"/>
    </font>
    <font>
      <sz val="12"/>
      <name val="Preeti"/>
    </font>
    <font>
      <b/>
      <sz val="14"/>
      <color rgb="FF000000"/>
      <name val="Preeti"/>
    </font>
    <font>
      <b/>
      <sz val="14"/>
      <color theme="1"/>
      <name val="Preeti"/>
    </font>
    <font>
      <sz val="14"/>
      <name val="Preeti"/>
    </font>
    <font>
      <sz val="8"/>
      <color theme="1"/>
      <name val="Fontasy Himali"/>
      <family val="5"/>
    </font>
    <font>
      <sz val="16"/>
      <name val="Preeti"/>
    </font>
    <font>
      <b/>
      <sz val="16"/>
      <name val="Preeti"/>
    </font>
    <font>
      <b/>
      <sz val="8"/>
      <color rgb="FF000000"/>
      <name val="Preet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3" fillId="0" borderId="2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 wrapText="1"/>
    </xf>
    <xf numFmtId="0" fontId="8" fillId="0" borderId="2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top" wrapText="1"/>
    </xf>
    <xf numFmtId="0" fontId="0" fillId="0" borderId="2" xfId="0" applyBorder="1"/>
    <xf numFmtId="0" fontId="11" fillId="0" borderId="2" xfId="0" applyFont="1" applyFill="1" applyBorder="1" applyAlignment="1">
      <alignment vertical="top" wrapText="1"/>
    </xf>
    <xf numFmtId="0" fontId="12" fillId="0" borderId="2" xfId="0" applyFont="1" applyFill="1" applyBorder="1" applyAlignment="1">
      <alignment vertical="top" wrapText="1"/>
    </xf>
    <xf numFmtId="2" fontId="12" fillId="0" borderId="2" xfId="0" applyNumberFormat="1" applyFont="1" applyFill="1" applyBorder="1" applyAlignment="1">
      <alignment vertical="top" wrapText="1"/>
    </xf>
    <xf numFmtId="165" fontId="11" fillId="0" borderId="2" xfId="0" applyNumberFormat="1" applyFont="1" applyFill="1" applyBorder="1" applyAlignment="1">
      <alignment vertical="top" wrapText="1"/>
    </xf>
    <xf numFmtId="2" fontId="11" fillId="0" borderId="2" xfId="0" applyNumberFormat="1" applyFont="1" applyFill="1" applyBorder="1" applyAlignment="1">
      <alignment vertical="top" wrapText="1"/>
    </xf>
    <xf numFmtId="164" fontId="11" fillId="0" borderId="2" xfId="0" applyNumberFormat="1" applyFont="1" applyFill="1" applyBorder="1" applyAlignment="1">
      <alignment vertical="top" wrapText="1"/>
    </xf>
    <xf numFmtId="0" fontId="13" fillId="0" borderId="2" xfId="0" applyFont="1" applyFill="1" applyBorder="1" applyAlignment="1">
      <alignment horizontal="left" vertical="top" wrapText="1"/>
    </xf>
    <xf numFmtId="0" fontId="14" fillId="0" borderId="2" xfId="0" applyFont="1" applyFill="1" applyBorder="1" applyAlignment="1">
      <alignment horizontal="left" vertical="top" wrapText="1"/>
    </xf>
    <xf numFmtId="0" fontId="15" fillId="0" borderId="2" xfId="0" applyFont="1" applyFill="1" applyBorder="1" applyAlignment="1">
      <alignment horizontal="left" vertical="top" wrapText="1"/>
    </xf>
    <xf numFmtId="0" fontId="16" fillId="0" borderId="2" xfId="0" applyFont="1" applyFill="1" applyBorder="1" applyAlignment="1">
      <alignment horizontal="left" vertical="top" wrapText="1"/>
    </xf>
    <xf numFmtId="0" fontId="10" fillId="0" borderId="2" xfId="0" applyFont="1" applyFill="1" applyBorder="1" applyAlignment="1">
      <alignment horizontal="left" vertical="top" wrapText="1"/>
    </xf>
    <xf numFmtId="0" fontId="17" fillId="0" borderId="2" xfId="0" applyFont="1" applyFill="1" applyBorder="1" applyAlignment="1">
      <alignment horizontal="left" vertical="top" wrapText="1"/>
    </xf>
    <xf numFmtId="0" fontId="18" fillId="0" borderId="2" xfId="0" applyFont="1" applyFill="1" applyBorder="1" applyAlignment="1">
      <alignment horizontal="left" vertical="top" wrapText="1"/>
    </xf>
    <xf numFmtId="0" fontId="19" fillId="0" borderId="2" xfId="0" applyFont="1" applyFill="1" applyBorder="1" applyAlignment="1">
      <alignment horizontal="left" vertical="top" wrapText="1"/>
    </xf>
    <xf numFmtId="0" fontId="10" fillId="0" borderId="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7" fillId="0" borderId="2" xfId="0" applyFont="1" applyFill="1" applyBorder="1"/>
    <xf numFmtId="0" fontId="20" fillId="0" borderId="2" xfId="0" applyFont="1" applyFill="1" applyBorder="1" applyAlignment="1">
      <alignment vertical="top" wrapText="1"/>
    </xf>
    <xf numFmtId="0" fontId="21" fillId="0" borderId="2" xfId="0" applyFont="1" applyFill="1" applyBorder="1" applyAlignment="1">
      <alignment vertical="top" wrapText="1"/>
    </xf>
    <xf numFmtId="2" fontId="20" fillId="0" borderId="2" xfId="0" applyNumberFormat="1" applyFont="1" applyFill="1" applyBorder="1" applyAlignment="1">
      <alignment vertical="top" wrapText="1"/>
    </xf>
    <xf numFmtId="0" fontId="24" fillId="0" borderId="0" xfId="0" applyFont="1" applyBorder="1" applyAlignment="1">
      <alignment horizontal="justify" vertical="top" wrapText="1"/>
    </xf>
    <xf numFmtId="0" fontId="0" fillId="0" borderId="0" xfId="0" applyBorder="1"/>
    <xf numFmtId="0" fontId="23" fillId="0" borderId="2" xfId="0" applyFont="1" applyBorder="1" applyAlignment="1">
      <alignment horizontal="justify" vertical="top" wrapText="1"/>
    </xf>
    <xf numFmtId="0" fontId="24" fillId="0" borderId="2" xfId="0" applyFont="1" applyBorder="1" applyAlignment="1">
      <alignment horizontal="justify" vertical="top" wrapText="1"/>
    </xf>
    <xf numFmtId="0" fontId="2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5" fillId="0" borderId="2" xfId="0" applyFont="1" applyBorder="1" applyAlignment="1">
      <alignment horizontal="justify" vertical="top" wrapText="1"/>
    </xf>
    <xf numFmtId="0" fontId="23" fillId="0" borderId="2" xfId="0" applyFont="1" applyBorder="1" applyAlignment="1">
      <alignment horizontal="left" vertical="center" wrapText="1"/>
    </xf>
    <xf numFmtId="0" fontId="29" fillId="0" borderId="2" xfId="0" applyFont="1" applyFill="1" applyBorder="1" applyAlignment="1">
      <alignment horizontal="left" vertical="top" wrapText="1"/>
    </xf>
    <xf numFmtId="0" fontId="14" fillId="0" borderId="1" xfId="0" applyFont="1" applyFill="1" applyBorder="1" applyAlignment="1">
      <alignment horizontal="left" vertical="top" wrapText="1"/>
    </xf>
    <xf numFmtId="0" fontId="19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center" vertical="top" wrapText="1"/>
    </xf>
    <xf numFmtId="0" fontId="12" fillId="0" borderId="1" xfId="0" applyFont="1" applyFill="1" applyBorder="1" applyAlignment="1">
      <alignment vertical="top" wrapText="1"/>
    </xf>
    <xf numFmtId="0" fontId="19" fillId="0" borderId="2" xfId="0" applyFont="1" applyFill="1" applyBorder="1" applyAlignment="1">
      <alignment horizontal="right" vertical="top" wrapText="1"/>
    </xf>
    <xf numFmtId="0" fontId="35" fillId="0" borderId="2" xfId="0" applyFont="1" applyFill="1" applyBorder="1" applyAlignment="1">
      <alignment horizontal="center" vertical="top" wrapText="1"/>
    </xf>
    <xf numFmtId="0" fontId="36" fillId="0" borderId="2" xfId="0" applyFont="1" applyFill="1" applyBorder="1" applyAlignment="1">
      <alignment vertical="top" wrapText="1"/>
    </xf>
    <xf numFmtId="0" fontId="31" fillId="0" borderId="2" xfId="0" applyFont="1" applyFill="1" applyBorder="1" applyAlignment="1">
      <alignment vertical="top" wrapText="1"/>
    </xf>
    <xf numFmtId="0" fontId="36" fillId="0" borderId="1" xfId="0" applyFont="1" applyFill="1" applyBorder="1" applyAlignment="1">
      <alignment vertical="top" wrapText="1"/>
    </xf>
    <xf numFmtId="0" fontId="37" fillId="0" borderId="2" xfId="0" applyFont="1" applyFill="1" applyBorder="1" applyAlignment="1">
      <alignment vertical="top" wrapText="1"/>
    </xf>
    <xf numFmtId="0" fontId="10" fillId="0" borderId="2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right" vertical="top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2" xfId="0" applyFont="1" applyBorder="1"/>
    <xf numFmtId="0" fontId="4" fillId="0" borderId="2" xfId="0" applyFont="1" applyFill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center"/>
    </xf>
    <xf numFmtId="164" fontId="5" fillId="0" borderId="2" xfId="0" applyNumberFormat="1" applyFont="1" applyFill="1" applyBorder="1" applyAlignment="1">
      <alignment horizontal="center" vertical="top" wrapText="1"/>
    </xf>
    <xf numFmtId="0" fontId="41" fillId="0" borderId="2" xfId="0" applyFont="1" applyFill="1" applyBorder="1" applyAlignment="1">
      <alignment vertical="top" wrapText="1"/>
    </xf>
    <xf numFmtId="164" fontId="8" fillId="0" borderId="2" xfId="0" applyNumberFormat="1" applyFont="1" applyFill="1" applyBorder="1" applyAlignment="1">
      <alignment horizontal="center" vertical="top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43" fillId="0" borderId="2" xfId="0" applyFont="1" applyFill="1" applyBorder="1" applyAlignment="1">
      <alignment vertical="top" wrapText="1"/>
    </xf>
    <xf numFmtId="0" fontId="44" fillId="0" borderId="2" xfId="0" applyFont="1" applyFill="1" applyBorder="1" applyAlignment="1">
      <alignment horizontal="center" vertical="top" wrapText="1"/>
    </xf>
    <xf numFmtId="0" fontId="45" fillId="0" borderId="2" xfId="0" applyFont="1" applyFill="1" applyBorder="1" applyAlignment="1">
      <alignment horizontal="left" vertical="top" wrapText="1"/>
    </xf>
    <xf numFmtId="0" fontId="46" fillId="0" borderId="2" xfId="0" applyFont="1" applyFill="1" applyBorder="1" applyAlignment="1">
      <alignment vertical="top" wrapText="1"/>
    </xf>
    <xf numFmtId="0" fontId="42" fillId="0" borderId="0" xfId="0" applyFont="1"/>
    <xf numFmtId="0" fontId="47" fillId="0" borderId="2" xfId="0" applyFont="1" applyFill="1" applyBorder="1" applyAlignment="1">
      <alignment horizontal="center" vertical="top" wrapText="1"/>
    </xf>
    <xf numFmtId="0" fontId="48" fillId="0" borderId="2" xfId="0" applyFont="1" applyFill="1" applyBorder="1" applyAlignment="1">
      <alignment horizontal="left" vertical="top" wrapText="1"/>
    </xf>
    <xf numFmtId="0" fontId="49" fillId="0" borderId="2" xfId="0" applyFont="1" applyFill="1" applyBorder="1" applyAlignment="1">
      <alignment vertical="top" wrapText="1"/>
    </xf>
    <xf numFmtId="0" fontId="14" fillId="0" borderId="2" xfId="0" applyFont="1" applyFill="1" applyBorder="1" applyAlignment="1">
      <alignment vertical="top" wrapText="1"/>
    </xf>
    <xf numFmtId="0" fontId="10" fillId="0" borderId="2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vertical="top" wrapText="1"/>
    </xf>
    <xf numFmtId="0" fontId="12" fillId="0" borderId="9" xfId="0" applyFont="1" applyFill="1" applyBorder="1" applyAlignment="1">
      <alignment vertical="top" wrapText="1"/>
    </xf>
    <xf numFmtId="0" fontId="46" fillId="0" borderId="9" xfId="0" applyFont="1" applyFill="1" applyBorder="1" applyAlignment="1">
      <alignment vertical="top" wrapText="1"/>
    </xf>
    <xf numFmtId="0" fontId="0" fillId="0" borderId="9" xfId="0" applyBorder="1"/>
    <xf numFmtId="2" fontId="0" fillId="0" borderId="2" xfId="0" applyNumberFormat="1" applyBorder="1"/>
    <xf numFmtId="0" fontId="10" fillId="0" borderId="2" xfId="0" applyFont="1" applyFill="1" applyBorder="1" applyAlignment="1">
      <alignment horizontal="center" vertical="center" wrapText="1"/>
    </xf>
    <xf numFmtId="0" fontId="52" fillId="0" borderId="0" xfId="0" applyFont="1" applyAlignment="1">
      <alignment horizontal="center"/>
    </xf>
    <xf numFmtId="0" fontId="53" fillId="0" borderId="2" xfId="0" applyFont="1" applyBorder="1" applyAlignment="1">
      <alignment horizontal="right" vertical="center"/>
    </xf>
    <xf numFmtId="0" fontId="10" fillId="0" borderId="2" xfId="0" applyFont="1" applyBorder="1" applyAlignment="1">
      <alignment horizontal="center"/>
    </xf>
    <xf numFmtId="0" fontId="50" fillId="0" borderId="0" xfId="0" applyFont="1" applyFill="1" applyBorder="1" applyAlignment="1">
      <alignment horizontal="center" vertical="top" wrapText="1"/>
    </xf>
    <xf numFmtId="0" fontId="51" fillId="0" borderId="0" xfId="0" applyFont="1" applyAlignment="1">
      <alignment horizontal="center" vertical="center" wrapText="1"/>
    </xf>
    <xf numFmtId="0" fontId="50" fillId="0" borderId="4" xfId="0" applyFont="1" applyFill="1" applyBorder="1" applyAlignment="1">
      <alignment horizontal="center" vertical="top" wrapText="1"/>
    </xf>
    <xf numFmtId="0" fontId="50" fillId="0" borderId="2" xfId="0" applyFont="1" applyFill="1" applyBorder="1" applyAlignment="1">
      <alignment horizontal="center" vertical="top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top" wrapText="1"/>
    </xf>
    <xf numFmtId="0" fontId="22" fillId="0" borderId="0" xfId="0" applyFont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top" wrapText="1"/>
    </xf>
    <xf numFmtId="0" fontId="52" fillId="0" borderId="8" xfId="0" applyFont="1" applyBorder="1" applyAlignment="1">
      <alignment horizontal="center"/>
    </xf>
    <xf numFmtId="0" fontId="52" fillId="0" borderId="0" xfId="0" applyFont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9" fillId="0" borderId="2" xfId="0" applyFont="1" applyFill="1" applyBorder="1" applyAlignment="1">
      <alignment horizontal="center" vertical="top" wrapText="1"/>
    </xf>
    <xf numFmtId="0" fontId="22" fillId="0" borderId="5" xfId="0" applyFont="1" applyBorder="1" applyAlignment="1">
      <alignment horizontal="center" vertical="top" wrapText="1"/>
    </xf>
    <xf numFmtId="0" fontId="22" fillId="0" borderId="6" xfId="0" applyFont="1" applyBorder="1" applyAlignment="1">
      <alignment horizontal="center" vertical="top" wrapText="1"/>
    </xf>
    <xf numFmtId="0" fontId="22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/>
    </xf>
    <xf numFmtId="0" fontId="26" fillId="0" borderId="2" xfId="0" applyFont="1" applyBorder="1" applyAlignment="1">
      <alignment horizontal="center" vertical="top" wrapText="1"/>
    </xf>
    <xf numFmtId="0" fontId="13" fillId="0" borderId="5" xfId="0" applyFont="1" applyFill="1" applyBorder="1" applyAlignment="1">
      <alignment horizontal="center" vertical="top" wrapText="1"/>
    </xf>
    <xf numFmtId="0" fontId="13" fillId="0" borderId="7" xfId="0" applyFont="1" applyFill="1" applyBorder="1" applyAlignment="1">
      <alignment horizontal="center" vertical="top" wrapText="1"/>
    </xf>
    <xf numFmtId="0" fontId="13" fillId="0" borderId="6" xfId="0" applyFont="1" applyFill="1" applyBorder="1" applyAlignment="1">
      <alignment horizontal="center" vertical="top" wrapText="1"/>
    </xf>
    <xf numFmtId="0" fontId="23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9" fillId="0" borderId="0" xfId="0" applyFont="1" applyAlignment="1">
      <alignment horizontal="center"/>
    </xf>
    <xf numFmtId="0" fontId="40" fillId="0" borderId="4" xfId="0" applyFont="1" applyBorder="1" applyAlignment="1">
      <alignment horizontal="center"/>
    </xf>
    <xf numFmtId="0" fontId="54" fillId="0" borderId="0" xfId="0" applyFont="1" applyBorder="1" applyAlignment="1">
      <alignment horizontal="center"/>
    </xf>
    <xf numFmtId="0" fontId="52" fillId="0" borderId="0" xfId="0" applyFont="1" applyBorder="1" applyAlignment="1">
      <alignment horizontal="center"/>
    </xf>
    <xf numFmtId="0" fontId="55" fillId="0" borderId="0" xfId="0" applyFont="1" applyBorder="1" applyAlignment="1">
      <alignment horizontal="center"/>
    </xf>
    <xf numFmtId="0" fontId="52" fillId="0" borderId="0" xfId="0" applyFont="1" applyAlignment="1"/>
    <xf numFmtId="0" fontId="10" fillId="0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11" fillId="0" borderId="2" xfId="0" applyFont="1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center" vertical="top" wrapText="1"/>
    </xf>
    <xf numFmtId="0" fontId="56" fillId="0" borderId="2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center" vertical="top" wrapText="1"/>
    </xf>
    <xf numFmtId="0" fontId="53" fillId="0" borderId="2" xfId="0" applyFont="1" applyBorder="1" applyAlignment="1">
      <alignment vertical="top"/>
    </xf>
    <xf numFmtId="0" fontId="53" fillId="0" borderId="2" xfId="0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zoomScale="130" zoomScaleNormal="130" workbookViewId="0">
      <selection activeCell="A4" sqref="A4:L4"/>
    </sheetView>
  </sheetViews>
  <sheetFormatPr defaultRowHeight="15" x14ac:dyDescent="0.25"/>
  <cols>
    <col min="1" max="1" width="6" bestFit="1" customWidth="1"/>
    <col min="2" max="2" width="52.85546875" customWidth="1"/>
    <col min="3" max="3" width="7.42578125" customWidth="1"/>
    <col min="4" max="4" width="11.85546875" customWidth="1"/>
    <col min="5" max="5" width="5.28515625" customWidth="1"/>
    <col min="6" max="6" width="8.140625" customWidth="1"/>
    <col min="7" max="7" width="5.85546875" customWidth="1"/>
    <col min="8" max="8" width="6.28515625" customWidth="1"/>
    <col min="9" max="9" width="5.85546875" customWidth="1"/>
    <col min="10" max="10" width="6.5703125" customWidth="1"/>
    <col min="11" max="11" width="5" customWidth="1"/>
    <col min="12" max="12" width="7" customWidth="1"/>
  </cols>
  <sheetData>
    <row r="1" spans="1:12" ht="19.5" customHeight="1" x14ac:dyDescent="0.25">
      <c r="A1" s="81" t="s">
        <v>10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</row>
    <row r="2" spans="1:12" ht="19.5" customHeight="1" x14ac:dyDescent="0.25">
      <c r="A2" s="82" t="s">
        <v>30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</row>
    <row r="3" spans="1:12" ht="19.5" customHeight="1" x14ac:dyDescent="0.25">
      <c r="A3" s="83" t="s">
        <v>177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</row>
    <row r="4" spans="1:12" ht="21.75" customHeight="1" x14ac:dyDescent="0.25">
      <c r="A4" s="84" t="s">
        <v>150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</row>
    <row r="5" spans="1:12" ht="30" customHeight="1" x14ac:dyDescent="0.25">
      <c r="A5" s="85" t="s">
        <v>0</v>
      </c>
      <c r="B5" s="85" t="s">
        <v>1</v>
      </c>
      <c r="C5" s="86" t="s">
        <v>2</v>
      </c>
      <c r="D5" s="86" t="s">
        <v>151</v>
      </c>
      <c r="E5" s="88" t="s">
        <v>12</v>
      </c>
      <c r="F5" s="88"/>
      <c r="G5" s="80" t="s">
        <v>13</v>
      </c>
      <c r="H5" s="80"/>
      <c r="I5" s="80" t="s">
        <v>14</v>
      </c>
      <c r="J5" s="80"/>
      <c r="K5" s="80" t="s">
        <v>15</v>
      </c>
      <c r="L5" s="80"/>
    </row>
    <row r="6" spans="1:12" ht="36" customHeight="1" x14ac:dyDescent="0.25">
      <c r="A6" s="85"/>
      <c r="B6" s="85"/>
      <c r="C6" s="87"/>
      <c r="D6" s="87"/>
      <c r="E6" s="60" t="s">
        <v>3</v>
      </c>
      <c r="F6" s="60" t="s">
        <v>4</v>
      </c>
      <c r="G6" s="25" t="s">
        <v>3</v>
      </c>
      <c r="H6" s="25" t="s">
        <v>17</v>
      </c>
      <c r="I6" s="25" t="s">
        <v>3</v>
      </c>
      <c r="J6" s="25" t="s">
        <v>17</v>
      </c>
      <c r="K6" s="25" t="s">
        <v>3</v>
      </c>
      <c r="L6" s="25" t="s">
        <v>17</v>
      </c>
    </row>
    <row r="7" spans="1:12" ht="20.100000000000001" customHeight="1" x14ac:dyDescent="0.25">
      <c r="A7" s="5" t="s">
        <v>5</v>
      </c>
      <c r="B7" s="16" t="s">
        <v>11</v>
      </c>
      <c r="C7" s="8"/>
      <c r="D7" s="8"/>
      <c r="E7" s="8"/>
      <c r="F7" s="8"/>
      <c r="G7" s="9"/>
      <c r="H7" s="9"/>
      <c r="I7" s="9"/>
      <c r="J7" s="9"/>
      <c r="K7" s="9"/>
      <c r="L7" s="9"/>
    </row>
    <row r="8" spans="1:12" ht="20.100000000000001" customHeight="1" x14ac:dyDescent="0.25">
      <c r="A8" s="1" t="s">
        <v>31</v>
      </c>
      <c r="B8" s="16" t="s">
        <v>75</v>
      </c>
      <c r="C8" s="2"/>
      <c r="D8" s="2"/>
      <c r="E8" s="2"/>
      <c r="F8" s="2"/>
      <c r="G8" s="9"/>
      <c r="H8" s="9"/>
      <c r="I8" s="9"/>
      <c r="J8" s="9"/>
      <c r="K8" s="9"/>
      <c r="L8" s="9"/>
    </row>
    <row r="9" spans="1:12" ht="15.75" x14ac:dyDescent="0.25">
      <c r="A9" s="6">
        <v>1.1000000000000001</v>
      </c>
      <c r="B9" s="23" t="s">
        <v>32</v>
      </c>
      <c r="C9" s="3"/>
      <c r="D9" s="3"/>
      <c r="E9" s="10"/>
      <c r="F9" s="10"/>
      <c r="G9" s="10"/>
      <c r="H9" s="10"/>
      <c r="I9" s="10"/>
      <c r="J9" s="10"/>
      <c r="K9" s="10"/>
      <c r="L9" s="10"/>
    </row>
    <row r="10" spans="1:12" ht="28.5" x14ac:dyDescent="0.25">
      <c r="A10" s="6" t="s">
        <v>78</v>
      </c>
      <c r="B10" s="17" t="s">
        <v>82</v>
      </c>
      <c r="C10" s="45" t="s">
        <v>6</v>
      </c>
      <c r="D10" s="45" t="s">
        <v>210</v>
      </c>
      <c r="E10" s="10">
        <v>50</v>
      </c>
      <c r="F10" s="10">
        <f>H10+J10+L10</f>
        <v>400</v>
      </c>
      <c r="G10" s="10">
        <v>10</v>
      </c>
      <c r="H10" s="10">
        <v>40</v>
      </c>
      <c r="I10" s="10">
        <v>50</v>
      </c>
      <c r="J10" s="10">
        <v>200</v>
      </c>
      <c r="K10" s="10">
        <v>40</v>
      </c>
      <c r="L10" s="10">
        <v>160</v>
      </c>
    </row>
    <row r="11" spans="1:12" ht="20.100000000000001" customHeight="1" x14ac:dyDescent="0.25">
      <c r="A11" s="7">
        <v>1.2</v>
      </c>
      <c r="B11" s="38" t="s">
        <v>88</v>
      </c>
      <c r="C11" s="45"/>
      <c r="D11" s="45"/>
      <c r="E11" s="10"/>
      <c r="F11" s="10"/>
      <c r="G11" s="10"/>
      <c r="H11" s="10"/>
      <c r="I11" s="10"/>
      <c r="J11" s="10"/>
      <c r="K11" s="10"/>
      <c r="L11" s="10"/>
    </row>
    <row r="12" spans="1:12" ht="57" x14ac:dyDescent="0.25">
      <c r="A12" s="6" t="s">
        <v>154</v>
      </c>
      <c r="B12" s="19" t="s">
        <v>91</v>
      </c>
      <c r="C12" s="45" t="s">
        <v>144</v>
      </c>
      <c r="D12" s="70" t="s">
        <v>211</v>
      </c>
      <c r="E12" s="10">
        <v>25</v>
      </c>
      <c r="F12" s="10">
        <f t="shared" ref="F12" si="0">H12+J12+L12</f>
        <v>1500</v>
      </c>
      <c r="G12" s="10">
        <v>10</v>
      </c>
      <c r="H12" s="10">
        <v>150</v>
      </c>
      <c r="I12" s="10">
        <v>40</v>
      </c>
      <c r="J12" s="10">
        <v>600</v>
      </c>
      <c r="K12" s="10">
        <v>50</v>
      </c>
      <c r="L12" s="10">
        <v>750</v>
      </c>
    </row>
    <row r="13" spans="1:12" x14ac:dyDescent="0.25">
      <c r="A13" s="7">
        <v>1.4</v>
      </c>
      <c r="B13" s="22" t="s">
        <v>96</v>
      </c>
      <c r="C13" s="46" t="s">
        <v>7</v>
      </c>
      <c r="D13" s="46"/>
      <c r="E13" s="10"/>
      <c r="F13" s="10"/>
      <c r="G13" s="10"/>
      <c r="H13" s="10"/>
      <c r="I13" s="10"/>
      <c r="J13" s="10"/>
      <c r="K13" s="10"/>
      <c r="L13" s="10"/>
    </row>
    <row r="14" spans="1:12" x14ac:dyDescent="0.25">
      <c r="A14" s="7"/>
      <c r="B14" s="50" t="s">
        <v>159</v>
      </c>
      <c r="C14" s="46"/>
      <c r="D14" s="46"/>
      <c r="E14" s="10"/>
      <c r="F14" s="11">
        <f t="shared" ref="F14:L14" si="1">SUM(F7:F13)</f>
        <v>1900</v>
      </c>
      <c r="G14" s="11">
        <f t="shared" si="1"/>
        <v>20</v>
      </c>
      <c r="H14" s="11">
        <f t="shared" si="1"/>
        <v>190</v>
      </c>
      <c r="I14" s="11">
        <f t="shared" si="1"/>
        <v>90</v>
      </c>
      <c r="J14" s="11">
        <f t="shared" si="1"/>
        <v>800</v>
      </c>
      <c r="K14" s="11">
        <f t="shared" si="1"/>
        <v>90</v>
      </c>
      <c r="L14" s="11">
        <f t="shared" si="1"/>
        <v>910</v>
      </c>
    </row>
    <row r="15" spans="1:12" ht="15.75" x14ac:dyDescent="0.25">
      <c r="A15" s="4" t="s">
        <v>8</v>
      </c>
      <c r="B15" s="22" t="s">
        <v>9</v>
      </c>
      <c r="C15" s="45"/>
      <c r="D15" s="45"/>
      <c r="E15" s="10"/>
      <c r="F15" s="10"/>
      <c r="G15" s="10"/>
      <c r="H15" s="10"/>
      <c r="I15" s="10"/>
      <c r="J15" s="10"/>
      <c r="K15" s="10"/>
      <c r="L15" s="10"/>
    </row>
    <row r="16" spans="1:12" x14ac:dyDescent="0.25">
      <c r="A16" s="7">
        <v>4</v>
      </c>
      <c r="B16" s="23" t="s">
        <v>111</v>
      </c>
      <c r="C16" s="45"/>
      <c r="D16" s="45"/>
      <c r="E16" s="10"/>
      <c r="F16" s="10"/>
      <c r="G16" s="10"/>
      <c r="H16" s="10"/>
      <c r="I16" s="10"/>
      <c r="J16" s="10"/>
      <c r="K16" s="10"/>
      <c r="L16" s="10"/>
    </row>
    <row r="17" spans="1:12" ht="18" customHeight="1" x14ac:dyDescent="0.25">
      <c r="A17" s="6">
        <v>4.2</v>
      </c>
      <c r="B17" s="17" t="s">
        <v>160</v>
      </c>
      <c r="C17" s="45" t="s">
        <v>147</v>
      </c>
      <c r="D17" s="45"/>
      <c r="E17" s="10">
        <v>1</v>
      </c>
      <c r="F17" s="10">
        <v>250</v>
      </c>
      <c r="G17" s="10">
        <v>0</v>
      </c>
      <c r="H17" s="10">
        <v>0</v>
      </c>
      <c r="I17" s="10">
        <v>1</v>
      </c>
      <c r="J17" s="10">
        <v>250</v>
      </c>
      <c r="K17" s="10">
        <v>0</v>
      </c>
      <c r="L17" s="10">
        <v>0</v>
      </c>
    </row>
    <row r="18" spans="1:12" x14ac:dyDescent="0.25">
      <c r="A18" s="7">
        <v>5</v>
      </c>
      <c r="B18" s="40" t="s">
        <v>113</v>
      </c>
      <c r="C18" s="47"/>
      <c r="D18" s="47"/>
      <c r="E18" s="10"/>
      <c r="F18" s="10"/>
      <c r="G18" s="10"/>
      <c r="H18" s="10"/>
      <c r="I18" s="10"/>
      <c r="J18" s="10"/>
      <c r="K18" s="10"/>
      <c r="L18" s="10"/>
    </row>
    <row r="19" spans="1:12" x14ac:dyDescent="0.25">
      <c r="A19" s="41">
        <v>5.0999999999999996</v>
      </c>
      <c r="B19" s="39" t="s">
        <v>114</v>
      </c>
      <c r="C19" s="47"/>
      <c r="D19" s="47"/>
      <c r="E19" s="10"/>
      <c r="F19" s="10"/>
      <c r="G19" s="10"/>
      <c r="H19" s="10"/>
      <c r="I19" s="10"/>
      <c r="J19" s="10"/>
      <c r="K19" s="10"/>
      <c r="L19" s="10"/>
    </row>
    <row r="20" spans="1:12" ht="30" x14ac:dyDescent="0.25">
      <c r="A20" s="6" t="s">
        <v>115</v>
      </c>
      <c r="B20" s="17" t="s">
        <v>116</v>
      </c>
      <c r="C20" s="45" t="s">
        <v>147</v>
      </c>
      <c r="D20" s="45" t="s">
        <v>161</v>
      </c>
      <c r="E20" s="10">
        <v>1</v>
      </c>
      <c r="F20" s="10">
        <v>50</v>
      </c>
      <c r="G20" s="10">
        <v>1</v>
      </c>
      <c r="H20" s="10">
        <v>50</v>
      </c>
      <c r="I20" s="10">
        <v>0</v>
      </c>
      <c r="J20" s="10">
        <v>0</v>
      </c>
      <c r="K20" s="10">
        <v>0</v>
      </c>
      <c r="L20" s="10">
        <v>0</v>
      </c>
    </row>
    <row r="21" spans="1:12" x14ac:dyDescent="0.25">
      <c r="A21" s="7">
        <v>6</v>
      </c>
      <c r="B21" s="23" t="s">
        <v>131</v>
      </c>
      <c r="C21" s="45"/>
      <c r="D21" s="45"/>
      <c r="E21" s="10"/>
      <c r="F21" s="10"/>
      <c r="G21" s="10"/>
      <c r="H21" s="10"/>
      <c r="I21" s="10"/>
      <c r="J21" s="10"/>
      <c r="K21" s="10"/>
      <c r="L21" s="10"/>
    </row>
    <row r="22" spans="1:12" x14ac:dyDescent="0.25">
      <c r="A22" s="6">
        <v>6.4</v>
      </c>
      <c r="B22" s="17" t="s">
        <v>135</v>
      </c>
      <c r="C22" s="45" t="s">
        <v>146</v>
      </c>
      <c r="D22" s="45"/>
      <c r="E22" s="10">
        <v>1</v>
      </c>
      <c r="F22" s="10">
        <f>H22+J22+L22</f>
        <v>150</v>
      </c>
      <c r="G22" s="10">
        <v>20</v>
      </c>
      <c r="H22" s="10">
        <v>30</v>
      </c>
      <c r="I22" s="10">
        <v>40</v>
      </c>
      <c r="J22" s="10">
        <v>60</v>
      </c>
      <c r="K22" s="10">
        <v>40</v>
      </c>
      <c r="L22" s="10">
        <v>60</v>
      </c>
    </row>
    <row r="23" spans="1:12" x14ac:dyDescent="0.25">
      <c r="A23" s="7">
        <v>7</v>
      </c>
      <c r="B23" s="23" t="s">
        <v>136</v>
      </c>
      <c r="C23" s="48" t="s">
        <v>149</v>
      </c>
      <c r="D23" s="48"/>
      <c r="E23" s="10"/>
      <c r="F23" s="10"/>
      <c r="G23" s="10"/>
      <c r="H23" s="10"/>
      <c r="I23" s="10"/>
      <c r="J23" s="10"/>
      <c r="K23" s="10"/>
      <c r="L23" s="10"/>
    </row>
    <row r="24" spans="1:12" x14ac:dyDescent="0.25">
      <c r="A24" s="6"/>
      <c r="B24" s="43" t="s">
        <v>137</v>
      </c>
      <c r="C24" s="46"/>
      <c r="D24" s="46"/>
      <c r="E24" s="11"/>
      <c r="F24" s="11">
        <f>SUM(F15:F23)</f>
        <v>450</v>
      </c>
      <c r="G24" s="11"/>
      <c r="H24" s="11">
        <f>SUM(H15:H23)</f>
        <v>80</v>
      </c>
      <c r="I24" s="11"/>
      <c r="J24" s="11">
        <f>SUM(J15:J23)</f>
        <v>310</v>
      </c>
      <c r="K24" s="11"/>
      <c r="L24" s="11">
        <f>SUM(L15:L23)</f>
        <v>60</v>
      </c>
    </row>
    <row r="25" spans="1:12" ht="18" x14ac:dyDescent="0.25">
      <c r="A25" s="6"/>
      <c r="B25" s="43" t="s">
        <v>138</v>
      </c>
      <c r="C25" s="45"/>
      <c r="D25" s="45"/>
      <c r="E25" s="10"/>
      <c r="F25" s="11">
        <f>F24+F14</f>
        <v>2350</v>
      </c>
      <c r="G25" s="11"/>
      <c r="H25" s="11">
        <f>H24+H14</f>
        <v>270</v>
      </c>
      <c r="I25" s="11"/>
      <c r="J25" s="11">
        <f>J24+J14</f>
        <v>1110</v>
      </c>
      <c r="K25" s="11"/>
      <c r="L25" s="11">
        <f>L24+L14</f>
        <v>970</v>
      </c>
    </row>
    <row r="26" spans="1:12" x14ac:dyDescent="0.25">
      <c r="A26" s="44" t="s">
        <v>139</v>
      </c>
      <c r="B26" s="23" t="s">
        <v>140</v>
      </c>
      <c r="C26" s="45"/>
      <c r="D26" s="45"/>
      <c r="E26" s="10"/>
      <c r="F26" s="10"/>
      <c r="G26" s="10"/>
      <c r="H26" s="10"/>
      <c r="I26" s="10"/>
      <c r="J26" s="10"/>
      <c r="K26" s="10"/>
      <c r="L26" s="10"/>
    </row>
    <row r="27" spans="1:12" x14ac:dyDescent="0.25">
      <c r="A27" s="6">
        <v>1</v>
      </c>
      <c r="B27" s="17" t="s">
        <v>141</v>
      </c>
      <c r="C27" s="45"/>
      <c r="D27" s="45"/>
      <c r="E27" s="10"/>
      <c r="F27" s="10"/>
      <c r="G27" s="10"/>
      <c r="H27" s="10"/>
      <c r="I27" s="10"/>
      <c r="J27" s="10"/>
      <c r="K27" s="10"/>
      <c r="L27" s="10"/>
    </row>
    <row r="28" spans="1:12" x14ac:dyDescent="0.25">
      <c r="A28" s="6"/>
      <c r="B28" s="43" t="s">
        <v>142</v>
      </c>
      <c r="C28" s="45"/>
      <c r="D28" s="45"/>
      <c r="E28" s="10"/>
      <c r="F28" s="10"/>
      <c r="G28" s="10"/>
      <c r="H28" s="10"/>
      <c r="I28" s="10"/>
      <c r="J28" s="10"/>
      <c r="K28" s="10"/>
      <c r="L28" s="10"/>
    </row>
    <row r="29" spans="1:12" ht="18" x14ac:dyDescent="0.25">
      <c r="A29" s="6"/>
      <c r="B29" s="43" t="s">
        <v>143</v>
      </c>
      <c r="C29" s="45"/>
      <c r="D29" s="45"/>
      <c r="E29" s="10"/>
      <c r="F29" s="11">
        <f>F25+F27</f>
        <v>2350</v>
      </c>
      <c r="G29" s="11"/>
      <c r="H29" s="11">
        <f t="shared" ref="H29:L29" si="2">H25+H27</f>
        <v>270</v>
      </c>
      <c r="I29" s="11"/>
      <c r="J29" s="11">
        <f t="shared" si="2"/>
        <v>1110</v>
      </c>
      <c r="K29" s="11"/>
      <c r="L29" s="11">
        <f t="shared" si="2"/>
        <v>970</v>
      </c>
    </row>
  </sheetData>
  <mergeCells count="12">
    <mergeCell ref="I5:J5"/>
    <mergeCell ref="K5:L5"/>
    <mergeCell ref="A1:L1"/>
    <mergeCell ref="A2:L2"/>
    <mergeCell ref="A3:L3"/>
    <mergeCell ref="A4:L4"/>
    <mergeCell ref="A5:A6"/>
    <mergeCell ref="B5:B6"/>
    <mergeCell ref="C5:C6"/>
    <mergeCell ref="D5:D6"/>
    <mergeCell ref="E5:F5"/>
    <mergeCell ref="G5:H5"/>
  </mergeCells>
  <pageMargins left="0.2" right="0.2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8"/>
  <sheetViews>
    <sheetView zoomScaleNormal="100" workbookViewId="0">
      <selection activeCell="J8" sqref="J8"/>
    </sheetView>
  </sheetViews>
  <sheetFormatPr defaultRowHeight="15" x14ac:dyDescent="0.25"/>
  <cols>
    <col min="2" max="2" width="26.28515625" customWidth="1"/>
    <col min="3" max="3" width="7.28515625" customWidth="1"/>
    <col min="7" max="7" width="7.7109375" customWidth="1"/>
    <col min="8" max="8" width="8" customWidth="1"/>
  </cols>
  <sheetData>
    <row r="2" spans="1:8" ht="21" customHeight="1" x14ac:dyDescent="0.25">
      <c r="A2" s="104" t="s">
        <v>150</v>
      </c>
      <c r="B2" s="105"/>
      <c r="C2" s="105"/>
      <c r="D2" s="105"/>
      <c r="E2" s="105"/>
      <c r="F2" s="105"/>
      <c r="G2" s="105"/>
      <c r="H2" s="106"/>
    </row>
    <row r="4" spans="1:8" x14ac:dyDescent="0.25">
      <c r="A4" s="85" t="s">
        <v>0</v>
      </c>
      <c r="B4" s="85" t="s">
        <v>1</v>
      </c>
      <c r="C4" s="86" t="s">
        <v>2</v>
      </c>
      <c r="D4" s="86" t="s">
        <v>151</v>
      </c>
      <c r="E4" s="88" t="s">
        <v>12</v>
      </c>
      <c r="F4" s="88"/>
      <c r="G4" s="80" t="s">
        <v>13</v>
      </c>
      <c r="H4" s="80"/>
    </row>
    <row r="5" spans="1:8" ht="28.5" x14ac:dyDescent="0.25">
      <c r="A5" s="85"/>
      <c r="B5" s="85"/>
      <c r="C5" s="87"/>
      <c r="D5" s="87"/>
      <c r="E5" s="51" t="s">
        <v>3</v>
      </c>
      <c r="F5" s="51" t="s">
        <v>4</v>
      </c>
      <c r="G5" s="25" t="s">
        <v>3</v>
      </c>
      <c r="H5" s="25" t="s">
        <v>17</v>
      </c>
    </row>
    <row r="6" spans="1:8" ht="28.5" x14ac:dyDescent="0.25">
      <c r="A6" s="5" t="s">
        <v>5</v>
      </c>
      <c r="B6" s="16" t="s">
        <v>11</v>
      </c>
      <c r="C6" s="8"/>
      <c r="D6" s="8"/>
      <c r="E6" s="8"/>
      <c r="F6" s="8"/>
      <c r="G6" s="9"/>
      <c r="H6" s="9"/>
    </row>
    <row r="7" spans="1:8" ht="17.25" x14ac:dyDescent="0.25">
      <c r="A7" s="1" t="s">
        <v>31</v>
      </c>
      <c r="B7" s="16" t="s">
        <v>75</v>
      </c>
      <c r="C7" s="2"/>
      <c r="D7" s="2"/>
      <c r="E7" s="2"/>
      <c r="F7" s="2"/>
      <c r="G7" s="9"/>
      <c r="H7" s="9"/>
    </row>
    <row r="8" spans="1:8" ht="28.5" x14ac:dyDescent="0.25">
      <c r="A8" s="6">
        <v>1.1000000000000001</v>
      </c>
      <c r="B8" s="23" t="s">
        <v>32</v>
      </c>
      <c r="C8" s="3"/>
      <c r="D8" s="3"/>
      <c r="E8" s="10"/>
      <c r="F8" s="10"/>
      <c r="G8" s="10"/>
      <c r="H8" s="10"/>
    </row>
    <row r="9" spans="1:8" ht="57" x14ac:dyDescent="0.25">
      <c r="A9" s="6" t="s">
        <v>78</v>
      </c>
      <c r="B9" s="17" t="s">
        <v>82</v>
      </c>
      <c r="C9" s="45" t="s">
        <v>6</v>
      </c>
      <c r="D9" s="45" t="s">
        <v>152</v>
      </c>
      <c r="E9" s="10">
        <v>50</v>
      </c>
      <c r="F9" s="10">
        <f>H9+J9+L9</f>
        <v>40</v>
      </c>
      <c r="G9" s="10">
        <v>10</v>
      </c>
      <c r="H9" s="10">
        <v>40</v>
      </c>
    </row>
    <row r="10" spans="1:8" ht="28.5" x14ac:dyDescent="0.25">
      <c r="A10" s="7">
        <v>1.2</v>
      </c>
      <c r="B10" s="38" t="s">
        <v>88</v>
      </c>
      <c r="C10" s="45"/>
      <c r="D10" s="45"/>
      <c r="E10" s="10"/>
      <c r="F10" s="10"/>
      <c r="G10" s="10"/>
      <c r="H10" s="10"/>
    </row>
    <row r="11" spans="1:8" ht="57" x14ac:dyDescent="0.25">
      <c r="A11" s="6" t="s">
        <v>154</v>
      </c>
      <c r="B11" s="19" t="s">
        <v>91</v>
      </c>
      <c r="C11" s="45" t="s">
        <v>144</v>
      </c>
      <c r="D11" s="45" t="s">
        <v>158</v>
      </c>
      <c r="E11" s="10">
        <v>25</v>
      </c>
      <c r="F11" s="10">
        <f t="shared" ref="F11" si="0">H11+J11+L11</f>
        <v>150</v>
      </c>
      <c r="G11" s="10">
        <v>10</v>
      </c>
      <c r="H11" s="10">
        <v>150</v>
      </c>
    </row>
    <row r="12" spans="1:8" x14ac:dyDescent="0.25">
      <c r="A12" s="7">
        <v>1.3</v>
      </c>
      <c r="B12" s="22" t="s">
        <v>95</v>
      </c>
      <c r="C12" s="45" t="s">
        <v>7</v>
      </c>
      <c r="D12" s="45"/>
      <c r="E12" s="10"/>
      <c r="F12" s="10"/>
      <c r="G12" s="10"/>
      <c r="H12" s="10"/>
    </row>
    <row r="13" spans="1:8" ht="28.5" x14ac:dyDescent="0.25">
      <c r="A13" s="7">
        <v>1.4</v>
      </c>
      <c r="B13" s="22" t="s">
        <v>96</v>
      </c>
      <c r="C13" s="46" t="s">
        <v>7</v>
      </c>
      <c r="D13" s="46"/>
      <c r="E13" s="10"/>
      <c r="F13" s="10"/>
      <c r="G13" s="10"/>
      <c r="H13" s="10"/>
    </row>
    <row r="14" spans="1:8" x14ac:dyDescent="0.25">
      <c r="A14" s="7"/>
      <c r="B14" s="50" t="s">
        <v>159</v>
      </c>
      <c r="C14" s="46"/>
      <c r="D14" s="46"/>
      <c r="E14" s="10"/>
      <c r="F14" s="11">
        <f>SUM(F6:F13)</f>
        <v>190</v>
      </c>
      <c r="G14" s="11">
        <f>SUM(G6:G13)</f>
        <v>20</v>
      </c>
      <c r="H14" s="11">
        <f>SUM(H6:H13)</f>
        <v>190</v>
      </c>
    </row>
    <row r="15" spans="1:8" x14ac:dyDescent="0.25">
      <c r="A15" s="7">
        <v>4</v>
      </c>
      <c r="B15" s="23" t="s">
        <v>111</v>
      </c>
      <c r="C15" s="45"/>
      <c r="D15" s="45"/>
      <c r="E15" s="10"/>
      <c r="F15" s="10"/>
      <c r="G15" s="10"/>
      <c r="H15" s="10"/>
    </row>
    <row r="16" spans="1:8" ht="42.75" x14ac:dyDescent="0.25">
      <c r="A16" s="6">
        <v>4.2</v>
      </c>
      <c r="B16" s="17" t="s">
        <v>160</v>
      </c>
      <c r="C16" s="45" t="s">
        <v>147</v>
      </c>
      <c r="D16" s="45"/>
      <c r="E16" s="10">
        <v>1</v>
      </c>
      <c r="F16" s="10">
        <v>250</v>
      </c>
      <c r="G16" s="10">
        <v>0</v>
      </c>
      <c r="H16" s="10">
        <v>0</v>
      </c>
    </row>
    <row r="17" spans="1:8" ht="28.5" x14ac:dyDescent="0.25">
      <c r="A17" s="7">
        <v>5</v>
      </c>
      <c r="B17" s="40" t="s">
        <v>113</v>
      </c>
      <c r="C17" s="47"/>
      <c r="D17" s="47"/>
      <c r="E17" s="10"/>
      <c r="F17" s="10"/>
      <c r="G17" s="10"/>
      <c r="H17" s="10"/>
    </row>
    <row r="18" spans="1:8" x14ac:dyDescent="0.25">
      <c r="A18" s="41">
        <v>5.0999999999999996</v>
      </c>
      <c r="B18" s="39" t="s">
        <v>114</v>
      </c>
      <c r="C18" s="47"/>
      <c r="D18" s="47"/>
      <c r="E18" s="10"/>
      <c r="F18" s="10"/>
      <c r="G18" s="10"/>
      <c r="H18" s="10"/>
    </row>
    <row r="19" spans="1:8" ht="42.75" x14ac:dyDescent="0.25">
      <c r="A19" s="6" t="s">
        <v>115</v>
      </c>
      <c r="B19" s="17" t="s">
        <v>116</v>
      </c>
      <c r="C19" s="45" t="s">
        <v>147</v>
      </c>
      <c r="D19" s="45" t="s">
        <v>161</v>
      </c>
      <c r="E19" s="10">
        <v>1</v>
      </c>
      <c r="F19" s="10">
        <v>50</v>
      </c>
      <c r="G19" s="10">
        <v>1</v>
      </c>
      <c r="H19" s="10">
        <v>50</v>
      </c>
    </row>
    <row r="20" spans="1:8" x14ac:dyDescent="0.25">
      <c r="A20" s="7">
        <v>6</v>
      </c>
      <c r="B20" s="23" t="s">
        <v>131</v>
      </c>
      <c r="C20" s="45"/>
      <c r="D20" s="45"/>
      <c r="E20" s="10"/>
      <c r="F20" s="10"/>
      <c r="G20" s="10"/>
      <c r="H20" s="10"/>
    </row>
    <row r="21" spans="1:8" x14ac:dyDescent="0.25">
      <c r="A21" s="6">
        <v>6.4</v>
      </c>
      <c r="B21" s="17" t="s">
        <v>135</v>
      </c>
      <c r="C21" s="45" t="s">
        <v>146</v>
      </c>
      <c r="D21" s="45"/>
      <c r="E21" s="10">
        <v>1</v>
      </c>
      <c r="F21" s="10">
        <f>H21+J21+L21</f>
        <v>30</v>
      </c>
      <c r="G21" s="10">
        <v>20</v>
      </c>
      <c r="H21" s="10">
        <v>30</v>
      </c>
    </row>
    <row r="22" spans="1:8" x14ac:dyDescent="0.25">
      <c r="A22" s="7">
        <v>7</v>
      </c>
      <c r="B22" s="23" t="s">
        <v>136</v>
      </c>
      <c r="C22" s="48" t="s">
        <v>149</v>
      </c>
      <c r="D22" s="48"/>
      <c r="E22" s="10"/>
      <c r="F22" s="10"/>
      <c r="G22" s="10"/>
      <c r="H22" s="10"/>
    </row>
    <row r="23" spans="1:8" x14ac:dyDescent="0.25">
      <c r="A23" s="6"/>
      <c r="B23" s="43" t="s">
        <v>137</v>
      </c>
      <c r="C23" s="46"/>
      <c r="D23" s="46"/>
      <c r="E23" s="11"/>
      <c r="F23" s="11">
        <f>SUM(F15:F22)</f>
        <v>330</v>
      </c>
      <c r="G23" s="11"/>
      <c r="H23" s="11">
        <f>SUM(H15:H22)</f>
        <v>80</v>
      </c>
    </row>
    <row r="24" spans="1:8" ht="32.25" x14ac:dyDescent="0.25">
      <c r="A24" s="6"/>
      <c r="B24" s="43" t="s">
        <v>138</v>
      </c>
      <c r="C24" s="45"/>
      <c r="D24" s="45"/>
      <c r="E24" s="10"/>
      <c r="F24" s="11">
        <f>F23+F14</f>
        <v>520</v>
      </c>
      <c r="G24" s="11"/>
      <c r="H24" s="11">
        <f>H23+H14</f>
        <v>270</v>
      </c>
    </row>
    <row r="25" spans="1:8" x14ac:dyDescent="0.25">
      <c r="A25" s="44" t="s">
        <v>139</v>
      </c>
      <c r="B25" s="23" t="s">
        <v>140</v>
      </c>
      <c r="C25" s="45"/>
      <c r="D25" s="45"/>
      <c r="E25" s="10"/>
      <c r="F25" s="10"/>
      <c r="G25" s="10"/>
      <c r="H25" s="10"/>
    </row>
    <row r="26" spans="1:8" x14ac:dyDescent="0.25">
      <c r="A26" s="6">
        <v>1</v>
      </c>
      <c r="B26" s="17" t="s">
        <v>141</v>
      </c>
      <c r="C26" s="45"/>
      <c r="D26" s="45"/>
      <c r="E26" s="10"/>
      <c r="F26" s="10"/>
      <c r="G26" s="10"/>
      <c r="H26" s="10"/>
    </row>
    <row r="27" spans="1:8" x14ac:dyDescent="0.25">
      <c r="A27" s="6"/>
      <c r="B27" s="43" t="s">
        <v>142</v>
      </c>
      <c r="C27" s="45"/>
      <c r="D27" s="45"/>
      <c r="E27" s="10"/>
      <c r="F27" s="10"/>
      <c r="G27" s="10"/>
      <c r="H27" s="10"/>
    </row>
    <row r="28" spans="1:8" ht="18" x14ac:dyDescent="0.25">
      <c r="A28" s="6"/>
      <c r="B28" s="43" t="s">
        <v>143</v>
      </c>
      <c r="C28" s="45"/>
      <c r="D28" s="45"/>
      <c r="E28" s="10"/>
      <c r="F28" s="11">
        <f>F24+F26</f>
        <v>520</v>
      </c>
      <c r="G28" s="11"/>
      <c r="H28" s="11">
        <f t="shared" ref="H28" si="1">H24+H26</f>
        <v>270</v>
      </c>
    </row>
  </sheetData>
  <mergeCells count="7">
    <mergeCell ref="A2:H2"/>
    <mergeCell ref="A4:A5"/>
    <mergeCell ref="B4:B5"/>
    <mergeCell ref="C4:C5"/>
    <mergeCell ref="D4:D5"/>
    <mergeCell ref="E4:F4"/>
    <mergeCell ref="G4:H4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zoomScaleNormal="100" workbookViewId="0">
      <selection activeCell="J19" sqref="J19"/>
    </sheetView>
  </sheetViews>
  <sheetFormatPr defaultRowHeight="15" x14ac:dyDescent="0.25"/>
  <cols>
    <col min="2" max="2" width="23.42578125" customWidth="1"/>
    <col min="3" max="3" width="6.42578125" customWidth="1"/>
    <col min="4" max="4" width="14" customWidth="1"/>
    <col min="5" max="5" width="7" customWidth="1"/>
    <col min="8" max="8" width="7" customWidth="1"/>
  </cols>
  <sheetData>
    <row r="1" spans="1:8" ht="19.5" customHeight="1" x14ac:dyDescent="0.25">
      <c r="A1" s="104" t="s">
        <v>162</v>
      </c>
      <c r="B1" s="105"/>
      <c r="C1" s="105"/>
      <c r="D1" s="105"/>
      <c r="E1" s="105"/>
      <c r="F1" s="105"/>
      <c r="G1" s="105"/>
      <c r="H1" s="106"/>
    </row>
    <row r="3" spans="1:8" x14ac:dyDescent="0.25">
      <c r="A3" s="85" t="s">
        <v>0</v>
      </c>
      <c r="B3" s="85" t="s">
        <v>1</v>
      </c>
      <c r="C3" s="86" t="s">
        <v>2</v>
      </c>
      <c r="D3" s="86" t="s">
        <v>151</v>
      </c>
      <c r="E3" s="88" t="s">
        <v>12</v>
      </c>
      <c r="F3" s="88"/>
      <c r="G3" s="80" t="s">
        <v>13</v>
      </c>
      <c r="H3" s="80"/>
    </row>
    <row r="4" spans="1:8" ht="29.25" x14ac:dyDescent="0.25">
      <c r="A4" s="85"/>
      <c r="B4" s="85"/>
      <c r="C4" s="87"/>
      <c r="D4" s="87"/>
      <c r="E4" s="51" t="s">
        <v>3</v>
      </c>
      <c r="F4" s="51" t="s">
        <v>4</v>
      </c>
      <c r="G4" s="25" t="s">
        <v>164</v>
      </c>
      <c r="H4" s="25" t="s">
        <v>17</v>
      </c>
    </row>
    <row r="5" spans="1:8" ht="28.5" x14ac:dyDescent="0.25">
      <c r="A5" s="5" t="s">
        <v>5</v>
      </c>
      <c r="B5" s="16" t="s">
        <v>11</v>
      </c>
      <c r="C5" s="8"/>
      <c r="D5" s="8"/>
      <c r="E5" s="8"/>
      <c r="F5" s="8"/>
      <c r="G5" s="9"/>
      <c r="H5" s="9"/>
    </row>
    <row r="6" spans="1:8" ht="17.25" x14ac:dyDescent="0.25">
      <c r="A6" s="1" t="s">
        <v>31</v>
      </c>
      <c r="B6" s="16" t="s">
        <v>75</v>
      </c>
      <c r="C6" s="2"/>
      <c r="D6" s="2"/>
      <c r="E6" s="2"/>
      <c r="F6" s="2"/>
      <c r="G6" s="9"/>
      <c r="H6" s="9"/>
    </row>
    <row r="7" spans="1:8" ht="28.5" x14ac:dyDescent="0.25">
      <c r="A7" s="6">
        <v>1.1000000000000001</v>
      </c>
      <c r="B7" s="23" t="s">
        <v>32</v>
      </c>
      <c r="C7" s="3"/>
      <c r="D7" s="3"/>
      <c r="E7" s="10"/>
      <c r="F7" s="10"/>
      <c r="G7" s="10"/>
      <c r="H7" s="10"/>
    </row>
    <row r="8" spans="1:8" ht="30" x14ac:dyDescent="0.25">
      <c r="A8" s="6" t="s">
        <v>76</v>
      </c>
      <c r="B8" s="17" t="s">
        <v>80</v>
      </c>
      <c r="C8" s="45" t="s">
        <v>7</v>
      </c>
      <c r="D8" s="45" t="s">
        <v>163</v>
      </c>
      <c r="E8" s="10">
        <v>2</v>
      </c>
      <c r="F8" s="10">
        <f>L8+J8+H8</f>
        <v>6</v>
      </c>
      <c r="G8" s="10">
        <v>10</v>
      </c>
      <c r="H8" s="10">
        <v>6</v>
      </c>
    </row>
    <row r="9" spans="1:8" ht="28.5" x14ac:dyDescent="0.25">
      <c r="A9" s="6" t="s">
        <v>77</v>
      </c>
      <c r="B9" s="17" t="s">
        <v>81</v>
      </c>
      <c r="C9" s="45" t="s">
        <v>7</v>
      </c>
      <c r="D9" s="45"/>
      <c r="E9" s="10"/>
      <c r="F9" s="10"/>
      <c r="G9" s="10"/>
      <c r="H9" s="10"/>
    </row>
    <row r="10" spans="1:8" ht="57" x14ac:dyDescent="0.25">
      <c r="A10" s="6" t="s">
        <v>78</v>
      </c>
      <c r="B10" s="17" t="s">
        <v>82</v>
      </c>
      <c r="C10" s="45" t="s">
        <v>6</v>
      </c>
      <c r="D10" s="45" t="s">
        <v>166</v>
      </c>
      <c r="E10" s="10">
        <v>100</v>
      </c>
      <c r="F10" s="10">
        <f t="shared" ref="F10:F17" si="0">L10+J10+H10</f>
        <v>80</v>
      </c>
      <c r="G10" s="10">
        <v>10</v>
      </c>
      <c r="H10" s="10">
        <v>80</v>
      </c>
    </row>
    <row r="11" spans="1:8" ht="30" x14ac:dyDescent="0.25">
      <c r="A11" s="6" t="s">
        <v>79</v>
      </c>
      <c r="B11" s="17" t="s">
        <v>83</v>
      </c>
      <c r="C11" s="45" t="s">
        <v>6</v>
      </c>
      <c r="D11" s="45" t="s">
        <v>167</v>
      </c>
      <c r="E11" s="10">
        <v>50</v>
      </c>
      <c r="F11" s="10">
        <f t="shared" si="0"/>
        <v>15</v>
      </c>
      <c r="G11" s="10">
        <v>10</v>
      </c>
      <c r="H11" s="10">
        <v>15</v>
      </c>
    </row>
    <row r="12" spans="1:8" ht="28.5" x14ac:dyDescent="0.25">
      <c r="A12" s="6" t="s">
        <v>84</v>
      </c>
      <c r="B12" s="18" t="s">
        <v>86</v>
      </c>
      <c r="C12" s="45" t="s">
        <v>6</v>
      </c>
      <c r="D12" s="45" t="s">
        <v>168</v>
      </c>
      <c r="E12" s="10">
        <v>3</v>
      </c>
      <c r="F12" s="10">
        <f t="shared" si="0"/>
        <v>36</v>
      </c>
      <c r="G12" s="10">
        <v>10</v>
      </c>
      <c r="H12" s="10">
        <v>36</v>
      </c>
    </row>
    <row r="13" spans="1:8" ht="42.75" x14ac:dyDescent="0.25">
      <c r="A13" s="7">
        <v>1.2</v>
      </c>
      <c r="B13" s="38" t="s">
        <v>88</v>
      </c>
      <c r="C13" s="45"/>
      <c r="D13" s="45"/>
      <c r="E13" s="10"/>
      <c r="F13" s="10"/>
      <c r="G13" s="10"/>
      <c r="H13" s="10"/>
    </row>
    <row r="14" spans="1:8" ht="57" x14ac:dyDescent="0.25">
      <c r="A14" s="6" t="s">
        <v>153</v>
      </c>
      <c r="B14" s="19" t="s">
        <v>90</v>
      </c>
      <c r="C14" s="45" t="s">
        <v>144</v>
      </c>
      <c r="D14" s="45" t="s">
        <v>167</v>
      </c>
      <c r="E14" s="10">
        <v>20</v>
      </c>
      <c r="F14" s="10">
        <f t="shared" si="0"/>
        <v>300</v>
      </c>
      <c r="G14" s="10">
        <v>30</v>
      </c>
      <c r="H14" s="10">
        <v>300</v>
      </c>
    </row>
    <row r="15" spans="1:8" ht="71.25" x14ac:dyDescent="0.25">
      <c r="A15" s="6" t="s">
        <v>154</v>
      </c>
      <c r="B15" s="19" t="s">
        <v>91</v>
      </c>
      <c r="C15" s="45" t="s">
        <v>144</v>
      </c>
      <c r="D15" s="45" t="s">
        <v>167</v>
      </c>
      <c r="E15" s="10">
        <v>7</v>
      </c>
      <c r="F15" s="10">
        <f t="shared" si="0"/>
        <v>42</v>
      </c>
      <c r="G15" s="10">
        <v>10</v>
      </c>
      <c r="H15" s="10">
        <v>42</v>
      </c>
    </row>
    <row r="16" spans="1:8" ht="42.75" x14ac:dyDescent="0.25">
      <c r="A16" s="6" t="s">
        <v>155</v>
      </c>
      <c r="B16" s="20" t="s">
        <v>92</v>
      </c>
      <c r="C16" s="45" t="s">
        <v>144</v>
      </c>
      <c r="D16" s="45" t="s">
        <v>169</v>
      </c>
      <c r="E16" s="10">
        <v>46</v>
      </c>
      <c r="F16" s="10">
        <v>460</v>
      </c>
      <c r="G16" s="10">
        <v>50</v>
      </c>
      <c r="H16" s="10">
        <v>230</v>
      </c>
    </row>
    <row r="17" spans="1:8" ht="71.25" x14ac:dyDescent="0.25">
      <c r="A17" s="6" t="s">
        <v>156</v>
      </c>
      <c r="B17" s="21" t="s">
        <v>93</v>
      </c>
      <c r="C17" s="45" t="s">
        <v>144</v>
      </c>
      <c r="D17" s="45" t="s">
        <v>167</v>
      </c>
      <c r="E17" s="10">
        <v>10</v>
      </c>
      <c r="F17" s="10">
        <f t="shared" si="0"/>
        <v>30</v>
      </c>
      <c r="G17" s="10">
        <v>10</v>
      </c>
      <c r="H17" s="10">
        <v>30</v>
      </c>
    </row>
    <row r="18" spans="1:8" ht="42.75" x14ac:dyDescent="0.25">
      <c r="A18" s="6" t="s">
        <v>157</v>
      </c>
      <c r="B18" s="21" t="s">
        <v>94</v>
      </c>
      <c r="C18" s="45" t="s">
        <v>145</v>
      </c>
      <c r="D18" s="45" t="s">
        <v>170</v>
      </c>
      <c r="E18" s="10">
        <v>1</v>
      </c>
      <c r="F18" s="10">
        <v>50</v>
      </c>
      <c r="G18" s="10">
        <v>50</v>
      </c>
      <c r="H18" s="10">
        <v>25</v>
      </c>
    </row>
    <row r="19" spans="1:8" x14ac:dyDescent="0.25">
      <c r="A19" s="7">
        <v>1.3</v>
      </c>
      <c r="B19" s="22" t="s">
        <v>95</v>
      </c>
      <c r="C19" s="45" t="s">
        <v>7</v>
      </c>
      <c r="D19" s="45"/>
      <c r="E19" s="10">
        <v>2</v>
      </c>
      <c r="F19" s="10">
        <v>30</v>
      </c>
      <c r="G19" s="10">
        <v>50</v>
      </c>
      <c r="H19" s="10">
        <v>15</v>
      </c>
    </row>
    <row r="20" spans="1:8" ht="28.5" x14ac:dyDescent="0.25">
      <c r="A20" s="7">
        <v>1.4</v>
      </c>
      <c r="B20" s="22" t="s">
        <v>96</v>
      </c>
      <c r="C20" s="46" t="s">
        <v>7</v>
      </c>
      <c r="D20" s="46"/>
      <c r="E20" s="10"/>
      <c r="F20" s="10"/>
      <c r="G20" s="10"/>
      <c r="H20" s="10"/>
    </row>
    <row r="21" spans="1:8" x14ac:dyDescent="0.25">
      <c r="A21" s="7"/>
      <c r="B21" s="50" t="s">
        <v>159</v>
      </c>
      <c r="C21" s="46"/>
      <c r="D21" s="46"/>
      <c r="E21" s="10"/>
      <c r="F21" s="11">
        <f>SUM(F5:F20)</f>
        <v>1049</v>
      </c>
      <c r="G21" s="11">
        <f>SUM(G5:G20)</f>
        <v>240</v>
      </c>
      <c r="H21" s="11">
        <f>SUM(H5:H20)</f>
        <v>779</v>
      </c>
    </row>
    <row r="22" spans="1:8" ht="28.5" x14ac:dyDescent="0.25">
      <c r="A22" s="4" t="s">
        <v>8</v>
      </c>
      <c r="B22" s="22" t="s">
        <v>9</v>
      </c>
      <c r="C22" s="45"/>
      <c r="D22" s="45"/>
      <c r="E22" s="10"/>
      <c r="F22" s="10"/>
      <c r="G22" s="10"/>
      <c r="H22" s="10"/>
    </row>
    <row r="23" spans="1:8" ht="57" x14ac:dyDescent="0.25">
      <c r="A23" s="4" t="s">
        <v>45</v>
      </c>
      <c r="B23" s="22" t="s">
        <v>98</v>
      </c>
      <c r="C23" s="45"/>
      <c r="D23" s="45"/>
      <c r="E23" s="10"/>
      <c r="F23" s="10"/>
      <c r="G23" s="10"/>
      <c r="H23" s="10"/>
    </row>
    <row r="24" spans="1:8" ht="42.75" x14ac:dyDescent="0.25">
      <c r="A24" s="6">
        <v>2.1</v>
      </c>
      <c r="B24" s="21" t="s">
        <v>39</v>
      </c>
      <c r="C24" s="45"/>
      <c r="D24" s="45"/>
      <c r="E24" s="10"/>
      <c r="F24" s="10"/>
      <c r="G24" s="10"/>
      <c r="H24" s="10"/>
    </row>
    <row r="25" spans="1:8" x14ac:dyDescent="0.25">
      <c r="A25" s="6" t="s">
        <v>33</v>
      </c>
      <c r="B25" s="21" t="s">
        <v>99</v>
      </c>
      <c r="C25" s="45" t="s">
        <v>146</v>
      </c>
      <c r="D25" s="45"/>
      <c r="E25" s="10">
        <v>1</v>
      </c>
      <c r="F25" s="10">
        <f t="shared" ref="F25:F48" si="1">H25+J25+L25</f>
        <v>30</v>
      </c>
      <c r="G25" s="10">
        <v>30</v>
      </c>
      <c r="H25" s="10">
        <v>30</v>
      </c>
    </row>
    <row r="26" spans="1:8" ht="30" x14ac:dyDescent="0.25">
      <c r="A26" s="6" t="s">
        <v>34</v>
      </c>
      <c r="B26" s="21" t="s">
        <v>100</v>
      </c>
      <c r="C26" s="45" t="s">
        <v>147</v>
      </c>
      <c r="D26" s="45" t="s">
        <v>169</v>
      </c>
      <c r="E26" s="10">
        <v>3</v>
      </c>
      <c r="F26" s="10">
        <f t="shared" si="1"/>
        <v>9</v>
      </c>
      <c r="G26" s="10">
        <v>30</v>
      </c>
      <c r="H26" s="10">
        <v>9</v>
      </c>
    </row>
    <row r="27" spans="1:8" x14ac:dyDescent="0.25">
      <c r="A27" s="6" t="s">
        <v>38</v>
      </c>
      <c r="B27" s="19" t="s">
        <v>101</v>
      </c>
      <c r="C27" s="45" t="s">
        <v>146</v>
      </c>
      <c r="D27" s="45"/>
      <c r="E27" s="10">
        <v>1</v>
      </c>
      <c r="F27" s="10">
        <f t="shared" si="1"/>
        <v>23</v>
      </c>
      <c r="G27" s="10">
        <v>30</v>
      </c>
      <c r="H27" s="10">
        <v>23</v>
      </c>
    </row>
    <row r="28" spans="1:8" ht="42.75" x14ac:dyDescent="0.25">
      <c r="A28" s="6" t="s">
        <v>35</v>
      </c>
      <c r="B28" s="21" t="s">
        <v>102</v>
      </c>
      <c r="C28" s="45" t="s">
        <v>146</v>
      </c>
      <c r="D28" s="45"/>
      <c r="E28" s="10">
        <v>1</v>
      </c>
      <c r="F28" s="10">
        <f t="shared" si="1"/>
        <v>30</v>
      </c>
      <c r="G28" s="10">
        <v>30</v>
      </c>
      <c r="H28" s="10">
        <v>30</v>
      </c>
    </row>
    <row r="29" spans="1:8" ht="28.5" x14ac:dyDescent="0.25">
      <c r="A29" s="7">
        <v>2.2000000000000002</v>
      </c>
      <c r="B29" s="22" t="s">
        <v>103</v>
      </c>
      <c r="C29" s="45"/>
      <c r="D29" s="45"/>
      <c r="E29" s="10"/>
      <c r="F29" s="10"/>
      <c r="G29" s="10"/>
      <c r="H29" s="10"/>
    </row>
    <row r="30" spans="1:8" ht="28.5" x14ac:dyDescent="0.25">
      <c r="A30" s="6" t="s">
        <v>36</v>
      </c>
      <c r="B30" s="21" t="s">
        <v>104</v>
      </c>
      <c r="C30" s="45" t="s">
        <v>146</v>
      </c>
      <c r="D30" s="45"/>
      <c r="E30" s="10">
        <v>1</v>
      </c>
      <c r="F30" s="10">
        <f t="shared" si="1"/>
        <v>30</v>
      </c>
      <c r="G30" s="10">
        <v>30</v>
      </c>
      <c r="H30" s="10">
        <v>30</v>
      </c>
    </row>
    <row r="31" spans="1:8" ht="28.5" x14ac:dyDescent="0.25">
      <c r="A31" s="6" t="s">
        <v>37</v>
      </c>
      <c r="B31" s="21" t="s">
        <v>171</v>
      </c>
      <c r="C31" s="45" t="s">
        <v>146</v>
      </c>
      <c r="D31" s="45"/>
      <c r="E31" s="10">
        <v>1</v>
      </c>
      <c r="F31" s="10">
        <f t="shared" si="1"/>
        <v>15</v>
      </c>
      <c r="G31" s="10">
        <v>30</v>
      </c>
      <c r="H31" s="10">
        <v>15</v>
      </c>
    </row>
    <row r="32" spans="1:8" ht="57" x14ac:dyDescent="0.25">
      <c r="A32" s="7">
        <v>2.2999999999999998</v>
      </c>
      <c r="B32" s="22" t="s">
        <v>172</v>
      </c>
      <c r="C32" s="45" t="s">
        <v>146</v>
      </c>
      <c r="D32" s="45"/>
      <c r="E32" s="10">
        <v>1</v>
      </c>
      <c r="F32" s="10">
        <f t="shared" si="1"/>
        <v>45</v>
      </c>
      <c r="G32" s="10">
        <v>30</v>
      </c>
      <c r="H32" s="10">
        <v>45</v>
      </c>
    </row>
    <row r="33" spans="1:8" ht="57" x14ac:dyDescent="0.25">
      <c r="A33" s="7">
        <v>3</v>
      </c>
      <c r="B33" s="22" t="s">
        <v>106</v>
      </c>
      <c r="C33" s="45"/>
      <c r="D33" s="45"/>
      <c r="E33" s="10"/>
      <c r="F33" s="10"/>
      <c r="G33" s="10"/>
      <c r="H33" s="10"/>
    </row>
    <row r="34" spans="1:8" ht="57" x14ac:dyDescent="0.25">
      <c r="A34" s="6">
        <v>3.1</v>
      </c>
      <c r="B34" s="21" t="s">
        <v>107</v>
      </c>
      <c r="C34" s="45" t="s">
        <v>7</v>
      </c>
      <c r="D34" s="45" t="s">
        <v>173</v>
      </c>
      <c r="E34" s="10">
        <v>4</v>
      </c>
      <c r="F34" s="10">
        <f t="shared" si="1"/>
        <v>12</v>
      </c>
      <c r="G34" s="10">
        <v>20</v>
      </c>
      <c r="H34" s="10">
        <v>12</v>
      </c>
    </row>
    <row r="35" spans="1:8" x14ac:dyDescent="0.25">
      <c r="A35" s="7">
        <v>4</v>
      </c>
      <c r="B35" s="23" t="s">
        <v>111</v>
      </c>
      <c r="C35" s="45"/>
      <c r="D35" s="45"/>
      <c r="E35" s="10"/>
      <c r="F35" s="10"/>
      <c r="G35" s="10"/>
      <c r="H35" s="10"/>
    </row>
    <row r="36" spans="1:8" ht="28.5" x14ac:dyDescent="0.25">
      <c r="A36" s="7">
        <v>5</v>
      </c>
      <c r="B36" s="40" t="s">
        <v>113</v>
      </c>
      <c r="C36" s="47"/>
      <c r="D36" s="47"/>
      <c r="E36" s="10"/>
      <c r="F36" s="10"/>
      <c r="G36" s="10"/>
      <c r="H36" s="10"/>
    </row>
    <row r="37" spans="1:8" x14ac:dyDescent="0.25">
      <c r="A37" s="41">
        <v>5.0999999999999996</v>
      </c>
      <c r="B37" s="39" t="s">
        <v>114</v>
      </c>
      <c r="C37" s="47"/>
      <c r="D37" s="47"/>
      <c r="E37" s="10"/>
      <c r="F37" s="10"/>
      <c r="G37" s="10"/>
      <c r="H37" s="10"/>
    </row>
    <row r="38" spans="1:8" ht="57" x14ac:dyDescent="0.25">
      <c r="A38" s="6" t="s">
        <v>115</v>
      </c>
      <c r="B38" s="17" t="s">
        <v>116</v>
      </c>
      <c r="C38" s="45" t="s">
        <v>147</v>
      </c>
      <c r="D38" s="45" t="s">
        <v>169</v>
      </c>
      <c r="E38" s="10">
        <v>1</v>
      </c>
      <c r="F38" s="10">
        <f t="shared" si="1"/>
        <v>50</v>
      </c>
      <c r="G38" s="10">
        <v>100</v>
      </c>
      <c r="H38" s="10">
        <v>50</v>
      </c>
    </row>
    <row r="39" spans="1:8" ht="57" x14ac:dyDescent="0.25">
      <c r="A39" s="6" t="s">
        <v>117</v>
      </c>
      <c r="B39" s="17" t="s">
        <v>118</v>
      </c>
      <c r="C39" s="45" t="s">
        <v>147</v>
      </c>
      <c r="D39" s="45" t="s">
        <v>169</v>
      </c>
      <c r="E39" s="10">
        <v>1</v>
      </c>
      <c r="F39" s="10">
        <f t="shared" si="1"/>
        <v>20</v>
      </c>
      <c r="G39" s="10">
        <v>100</v>
      </c>
      <c r="H39" s="10">
        <v>20</v>
      </c>
    </row>
    <row r="40" spans="1:8" x14ac:dyDescent="0.25">
      <c r="A40" s="7">
        <v>5.2</v>
      </c>
      <c r="B40" s="23" t="s">
        <v>119</v>
      </c>
      <c r="C40" s="45"/>
      <c r="D40" s="45"/>
      <c r="E40" s="10"/>
      <c r="F40" s="10"/>
      <c r="G40" s="10"/>
      <c r="H40" s="10"/>
    </row>
    <row r="41" spans="1:8" ht="42.75" x14ac:dyDescent="0.25">
      <c r="A41" s="6" t="s">
        <v>120</v>
      </c>
      <c r="B41" s="17" t="s">
        <v>122</v>
      </c>
      <c r="C41" s="45" t="s">
        <v>147</v>
      </c>
      <c r="D41" s="45"/>
      <c r="E41" s="10">
        <v>3</v>
      </c>
      <c r="F41" s="10">
        <f t="shared" si="1"/>
        <v>6</v>
      </c>
      <c r="G41" s="10">
        <v>40</v>
      </c>
      <c r="H41" s="10">
        <v>6</v>
      </c>
    </row>
    <row r="42" spans="1:8" ht="42.75" x14ac:dyDescent="0.25">
      <c r="A42" s="6" t="s">
        <v>121</v>
      </c>
      <c r="B42" s="17" t="s">
        <v>123</v>
      </c>
      <c r="C42" s="45" t="s">
        <v>146</v>
      </c>
      <c r="D42" s="45"/>
      <c r="E42" s="10">
        <v>1</v>
      </c>
      <c r="F42" s="10">
        <f t="shared" si="1"/>
        <v>60</v>
      </c>
      <c r="G42" s="10">
        <v>40</v>
      </c>
      <c r="H42" s="10">
        <v>60</v>
      </c>
    </row>
    <row r="43" spans="1:8" ht="28.5" x14ac:dyDescent="0.25">
      <c r="A43" s="7">
        <v>5.3</v>
      </c>
      <c r="B43" s="23" t="s">
        <v>124</v>
      </c>
      <c r="C43" s="45"/>
      <c r="D43" s="45"/>
      <c r="E43" s="10"/>
      <c r="F43" s="10"/>
      <c r="G43" s="10"/>
      <c r="H43" s="10"/>
    </row>
    <row r="44" spans="1:8" ht="42.75" x14ac:dyDescent="0.25">
      <c r="A44" s="6" t="s">
        <v>125</v>
      </c>
      <c r="B44" s="17" t="s">
        <v>128</v>
      </c>
      <c r="C44" s="45" t="s">
        <v>147</v>
      </c>
      <c r="D44" s="45" t="s">
        <v>169</v>
      </c>
      <c r="E44" s="10">
        <v>1</v>
      </c>
      <c r="F44" s="10">
        <f t="shared" si="1"/>
        <v>20</v>
      </c>
      <c r="G44" s="10">
        <v>40</v>
      </c>
      <c r="H44" s="10">
        <v>20</v>
      </c>
    </row>
    <row r="45" spans="1:8" ht="30" x14ac:dyDescent="0.25">
      <c r="A45" s="6" t="s">
        <v>126</v>
      </c>
      <c r="B45" s="17" t="s">
        <v>129</v>
      </c>
      <c r="C45" s="45" t="s">
        <v>147</v>
      </c>
      <c r="D45" s="45" t="s">
        <v>169</v>
      </c>
      <c r="E45" s="10">
        <v>1</v>
      </c>
      <c r="F45" s="10">
        <f t="shared" si="1"/>
        <v>12</v>
      </c>
      <c r="G45" s="10">
        <v>40</v>
      </c>
      <c r="H45" s="10">
        <v>12</v>
      </c>
    </row>
    <row r="46" spans="1:8" ht="42.75" x14ac:dyDescent="0.25">
      <c r="A46" s="6" t="s">
        <v>127</v>
      </c>
      <c r="B46" s="17" t="s">
        <v>130</v>
      </c>
      <c r="C46" s="45" t="s">
        <v>7</v>
      </c>
      <c r="D46" s="45" t="s">
        <v>169</v>
      </c>
      <c r="E46" s="10">
        <v>1</v>
      </c>
      <c r="F46" s="10">
        <f t="shared" si="1"/>
        <v>40</v>
      </c>
      <c r="G46" s="10">
        <v>40</v>
      </c>
      <c r="H46" s="10">
        <v>40</v>
      </c>
    </row>
    <row r="47" spans="1:8" x14ac:dyDescent="0.25">
      <c r="A47" s="7">
        <v>6</v>
      </c>
      <c r="B47" s="23" t="s">
        <v>131</v>
      </c>
      <c r="C47" s="45"/>
      <c r="D47" s="45"/>
      <c r="E47" s="10"/>
      <c r="F47" s="10"/>
      <c r="G47" s="10"/>
      <c r="H47" s="10"/>
    </row>
    <row r="48" spans="1:8" ht="22.5" x14ac:dyDescent="0.25">
      <c r="A48" s="7">
        <v>7</v>
      </c>
      <c r="B48" s="23" t="s">
        <v>136</v>
      </c>
      <c r="C48" s="48" t="s">
        <v>149</v>
      </c>
      <c r="D48" s="48" t="s">
        <v>169</v>
      </c>
      <c r="E48" s="10">
        <v>1</v>
      </c>
      <c r="F48" s="10">
        <f t="shared" si="1"/>
        <v>30</v>
      </c>
      <c r="G48" s="10">
        <v>20</v>
      </c>
      <c r="H48" s="10">
        <v>30</v>
      </c>
    </row>
    <row r="49" spans="1:8" x14ac:dyDescent="0.25">
      <c r="A49" s="6"/>
      <c r="B49" s="43" t="s">
        <v>137</v>
      </c>
      <c r="C49" s="46"/>
      <c r="D49" s="46"/>
      <c r="E49" s="11"/>
      <c r="F49" s="11">
        <f>SUM(F22:F48)</f>
        <v>432</v>
      </c>
      <c r="G49" s="11"/>
      <c r="H49" s="11">
        <f>SUM(H22:H48)</f>
        <v>432</v>
      </c>
    </row>
    <row r="50" spans="1:8" ht="32.25" x14ac:dyDescent="0.25">
      <c r="A50" s="6"/>
      <c r="B50" s="43" t="s">
        <v>138</v>
      </c>
      <c r="C50" s="45"/>
      <c r="D50" s="45"/>
      <c r="E50" s="10"/>
      <c r="F50" s="11">
        <f>F49+F21</f>
        <v>1481</v>
      </c>
      <c r="G50" s="11"/>
      <c r="H50" s="11">
        <f>H49+H21</f>
        <v>1211</v>
      </c>
    </row>
    <row r="51" spans="1:8" x14ac:dyDescent="0.25">
      <c r="A51" s="44" t="s">
        <v>139</v>
      </c>
      <c r="B51" s="23" t="s">
        <v>140</v>
      </c>
      <c r="C51" s="45"/>
      <c r="D51" s="45"/>
      <c r="E51" s="10"/>
      <c r="F51" s="10"/>
      <c r="G51" s="10"/>
      <c r="H51" s="10"/>
    </row>
    <row r="52" spans="1:8" x14ac:dyDescent="0.25">
      <c r="A52" s="6">
        <v>1</v>
      </c>
      <c r="B52" s="17" t="s">
        <v>141</v>
      </c>
      <c r="C52" s="45"/>
      <c r="D52" s="45"/>
      <c r="E52" s="10"/>
      <c r="F52" s="11">
        <v>184</v>
      </c>
      <c r="G52" s="10"/>
      <c r="H52" s="10">
        <v>36</v>
      </c>
    </row>
    <row r="53" spans="1:8" ht="28.5" x14ac:dyDescent="0.25">
      <c r="A53" s="6"/>
      <c r="B53" s="43" t="s">
        <v>142</v>
      </c>
      <c r="C53" s="45"/>
      <c r="D53" s="45"/>
      <c r="E53" s="10"/>
      <c r="F53" s="11">
        <v>184</v>
      </c>
      <c r="G53" s="10"/>
      <c r="H53" s="11">
        <v>36</v>
      </c>
    </row>
    <row r="54" spans="1:8" ht="32.25" x14ac:dyDescent="0.25">
      <c r="A54" s="6"/>
      <c r="B54" s="43" t="s">
        <v>143</v>
      </c>
      <c r="C54" s="45"/>
      <c r="D54" s="45"/>
      <c r="E54" s="10"/>
      <c r="F54" s="11">
        <f>F50+F53</f>
        <v>1665</v>
      </c>
      <c r="G54" s="11"/>
      <c r="H54" s="11">
        <f t="shared" ref="H54" si="2">H50+H53</f>
        <v>1247</v>
      </c>
    </row>
  </sheetData>
  <mergeCells count="7">
    <mergeCell ref="A1:H1"/>
    <mergeCell ref="A3:A4"/>
    <mergeCell ref="B3:B4"/>
    <mergeCell ref="C3:C4"/>
    <mergeCell ref="D3:D4"/>
    <mergeCell ref="E3:F3"/>
    <mergeCell ref="G3:H3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"/>
  <sheetViews>
    <sheetView zoomScaleNormal="100" workbookViewId="0">
      <selection sqref="A1:AA1"/>
    </sheetView>
  </sheetViews>
  <sheetFormatPr defaultRowHeight="15" x14ac:dyDescent="0.25"/>
  <cols>
    <col min="1" max="1" width="4.7109375" customWidth="1"/>
    <col min="2" max="2" width="23.85546875" customWidth="1"/>
    <col min="3" max="3" width="4.42578125" customWidth="1"/>
    <col min="4" max="4" width="6.85546875" customWidth="1"/>
    <col min="5" max="5" width="4.85546875" customWidth="1"/>
    <col min="6" max="6" width="6" customWidth="1"/>
    <col min="7" max="7" width="3.7109375" customWidth="1"/>
    <col min="8" max="8" width="4.28515625" customWidth="1"/>
    <col min="9" max="9" width="3.5703125" customWidth="1"/>
    <col min="10" max="10" width="5.5703125" customWidth="1"/>
    <col min="11" max="11" width="3.7109375" customWidth="1"/>
    <col min="12" max="12" width="5" customWidth="1"/>
    <col min="13" max="13" width="20.28515625" customWidth="1"/>
    <col min="14" max="14" width="5.7109375" customWidth="1"/>
    <col min="15" max="15" width="5.42578125" customWidth="1"/>
    <col min="16" max="16" width="5.140625" customWidth="1"/>
    <col min="17" max="17" width="18.28515625" customWidth="1"/>
    <col min="18" max="18" width="5.7109375" customWidth="1"/>
    <col min="19" max="19" width="6.7109375" customWidth="1"/>
    <col min="20" max="20" width="8.7109375" customWidth="1"/>
    <col min="21" max="21" width="5" customWidth="1"/>
    <col min="22" max="22" width="6.28515625" customWidth="1"/>
    <col min="23" max="23" width="4.7109375" customWidth="1"/>
    <col min="24" max="24" width="4" customWidth="1"/>
    <col min="25" max="25" width="4.140625" customWidth="1"/>
    <col min="26" max="26" width="4.5703125" customWidth="1"/>
    <col min="27" max="27" width="3.42578125" customWidth="1"/>
  </cols>
  <sheetData>
    <row r="1" spans="1:28" ht="19.5" x14ac:dyDescent="0.25">
      <c r="A1" s="107" t="s">
        <v>10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</row>
    <row r="2" spans="1:28" ht="19.5" x14ac:dyDescent="0.25">
      <c r="A2" s="107" t="s">
        <v>177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</row>
    <row r="3" spans="1:28" ht="19.5" x14ac:dyDescent="0.25">
      <c r="A3" s="107" t="s">
        <v>150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</row>
    <row r="4" spans="1:28" x14ac:dyDescent="0.25">
      <c r="A4" s="108" t="s">
        <v>178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</row>
    <row r="5" spans="1:28" ht="15" customHeight="1" x14ac:dyDescent="0.25">
      <c r="A5" s="85" t="s">
        <v>0</v>
      </c>
      <c r="B5" s="85" t="s">
        <v>1</v>
      </c>
      <c r="C5" s="85" t="s">
        <v>2</v>
      </c>
      <c r="D5" s="85" t="s">
        <v>151</v>
      </c>
      <c r="E5" s="88" t="s">
        <v>12</v>
      </c>
      <c r="F5" s="88"/>
      <c r="G5" s="80" t="s">
        <v>13</v>
      </c>
      <c r="H5" s="80"/>
      <c r="I5" s="80" t="s">
        <v>14</v>
      </c>
      <c r="J5" s="80"/>
      <c r="K5" s="80" t="s">
        <v>15</v>
      </c>
      <c r="L5" s="80"/>
      <c r="M5" s="94" t="s">
        <v>193</v>
      </c>
      <c r="N5" s="95"/>
      <c r="O5" s="95"/>
      <c r="P5" s="96"/>
      <c r="Q5" s="94" t="s">
        <v>194</v>
      </c>
      <c r="R5" s="95"/>
      <c r="S5" s="95"/>
      <c r="T5" s="96"/>
      <c r="U5" s="94" t="s">
        <v>195</v>
      </c>
      <c r="V5" s="95"/>
      <c r="W5" s="95"/>
      <c r="X5" s="95"/>
      <c r="Y5" s="95"/>
      <c r="Z5" s="95"/>
      <c r="AA5" s="96"/>
    </row>
    <row r="6" spans="1:28" ht="28.5" x14ac:dyDescent="0.25">
      <c r="A6" s="85"/>
      <c r="B6" s="85"/>
      <c r="C6" s="85"/>
      <c r="D6" s="85"/>
      <c r="E6" s="52" t="s">
        <v>3</v>
      </c>
      <c r="F6" s="52" t="s">
        <v>4</v>
      </c>
      <c r="G6" s="25" t="s">
        <v>3</v>
      </c>
      <c r="H6" s="25" t="s">
        <v>17</v>
      </c>
      <c r="I6" s="25" t="s">
        <v>3</v>
      </c>
      <c r="J6" s="25" t="s">
        <v>17</v>
      </c>
      <c r="K6" s="25" t="s">
        <v>3</v>
      </c>
      <c r="L6" s="25" t="s">
        <v>17</v>
      </c>
      <c r="M6" s="56" t="s">
        <v>179</v>
      </c>
      <c r="N6" s="56" t="s">
        <v>180</v>
      </c>
      <c r="O6" s="56" t="s">
        <v>181</v>
      </c>
      <c r="P6" s="56" t="s">
        <v>182</v>
      </c>
      <c r="Q6" s="56" t="s">
        <v>183</v>
      </c>
      <c r="R6" s="56" t="s">
        <v>180</v>
      </c>
      <c r="S6" s="56" t="s">
        <v>184</v>
      </c>
      <c r="T6" s="56" t="s">
        <v>185</v>
      </c>
      <c r="U6" s="56" t="s">
        <v>186</v>
      </c>
      <c r="V6" s="56" t="s">
        <v>187</v>
      </c>
      <c r="W6" s="56" t="s">
        <v>188</v>
      </c>
      <c r="X6" s="56" t="s">
        <v>189</v>
      </c>
      <c r="Y6" s="56" t="s">
        <v>190</v>
      </c>
      <c r="Z6" s="56" t="s">
        <v>192</v>
      </c>
      <c r="AA6" s="56" t="s">
        <v>191</v>
      </c>
      <c r="AB6" s="53"/>
    </row>
    <row r="7" spans="1:28" ht="18" customHeight="1" x14ac:dyDescent="0.25">
      <c r="A7" s="1" t="s">
        <v>5</v>
      </c>
      <c r="B7" s="16" t="s">
        <v>11</v>
      </c>
      <c r="C7" s="55"/>
      <c r="D7" s="55"/>
      <c r="E7" s="55"/>
      <c r="F7" s="55"/>
      <c r="G7" s="9"/>
      <c r="H7" s="9"/>
      <c r="I7" s="9"/>
      <c r="J7" s="9"/>
      <c r="K7" s="9"/>
      <c r="L7" s="9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3"/>
    </row>
    <row r="8" spans="1:28" ht="15" customHeight="1" x14ac:dyDescent="0.25">
      <c r="A8" s="1" t="s">
        <v>31</v>
      </c>
      <c r="B8" s="16" t="s">
        <v>75</v>
      </c>
      <c r="C8" s="2"/>
      <c r="D8" s="2"/>
      <c r="E8" s="2"/>
      <c r="F8" s="2"/>
      <c r="G8" s="9"/>
      <c r="H8" s="9"/>
      <c r="I8" s="9"/>
      <c r="J8" s="9"/>
      <c r="K8" s="9"/>
      <c r="L8" s="9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3"/>
    </row>
    <row r="9" spans="1:28" ht="30" customHeight="1" x14ac:dyDescent="0.25">
      <c r="A9" s="6">
        <v>1.1000000000000001</v>
      </c>
      <c r="B9" s="23" t="s">
        <v>32</v>
      </c>
      <c r="C9" s="3"/>
      <c r="D9" s="3"/>
      <c r="E9" s="10"/>
      <c r="F9" s="10"/>
      <c r="G9" s="10"/>
      <c r="H9" s="10"/>
      <c r="I9" s="10"/>
      <c r="J9" s="10"/>
      <c r="K9" s="10"/>
      <c r="L9" s="10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3"/>
    </row>
    <row r="10" spans="1:28" ht="57.75" customHeight="1" x14ac:dyDescent="0.25">
      <c r="A10" s="6" t="s">
        <v>78</v>
      </c>
      <c r="B10" s="17" t="s">
        <v>82</v>
      </c>
      <c r="C10" s="45" t="s">
        <v>6</v>
      </c>
      <c r="D10" s="45" t="s">
        <v>152</v>
      </c>
      <c r="E10" s="10">
        <v>50</v>
      </c>
      <c r="F10" s="10">
        <f>H10+J10+L10</f>
        <v>400</v>
      </c>
      <c r="G10" s="10">
        <v>10</v>
      </c>
      <c r="H10" s="10">
        <v>40</v>
      </c>
      <c r="I10" s="10">
        <v>50</v>
      </c>
      <c r="J10" s="10">
        <v>200</v>
      </c>
      <c r="K10" s="10">
        <v>40</v>
      </c>
      <c r="L10" s="10">
        <v>160</v>
      </c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3"/>
    </row>
    <row r="11" spans="1:28" ht="28.5" customHeight="1" x14ac:dyDescent="0.25">
      <c r="A11" s="7">
        <v>1.2</v>
      </c>
      <c r="B11" s="38" t="s">
        <v>88</v>
      </c>
      <c r="C11" s="45"/>
      <c r="D11" s="45"/>
      <c r="E11" s="10"/>
      <c r="F11" s="10"/>
      <c r="G11" s="10"/>
      <c r="H11" s="10"/>
      <c r="I11" s="10"/>
      <c r="J11" s="10"/>
      <c r="K11" s="10"/>
      <c r="L11" s="10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3"/>
    </row>
    <row r="12" spans="1:28" ht="72" customHeight="1" x14ac:dyDescent="0.25">
      <c r="A12" s="6" t="s">
        <v>154</v>
      </c>
      <c r="B12" s="19" t="s">
        <v>91</v>
      </c>
      <c r="C12" s="45" t="s">
        <v>144</v>
      </c>
      <c r="D12" s="45" t="s">
        <v>158</v>
      </c>
      <c r="E12" s="10">
        <v>25</v>
      </c>
      <c r="F12" s="10">
        <f t="shared" ref="F12" si="0">H12+J12+L12</f>
        <v>1500</v>
      </c>
      <c r="G12" s="10">
        <v>10</v>
      </c>
      <c r="H12" s="10">
        <v>150</v>
      </c>
      <c r="I12" s="10">
        <v>40</v>
      </c>
      <c r="J12" s="10">
        <v>600</v>
      </c>
      <c r="K12" s="10">
        <v>50</v>
      </c>
      <c r="L12" s="10">
        <v>750</v>
      </c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3"/>
    </row>
    <row r="13" spans="1:28" ht="18" customHeight="1" x14ac:dyDescent="0.25">
      <c r="A13" s="7"/>
      <c r="B13" s="50" t="s">
        <v>159</v>
      </c>
      <c r="C13" s="46"/>
      <c r="D13" s="46"/>
      <c r="E13" s="10"/>
      <c r="F13" s="11">
        <f t="shared" ref="F13:L13" si="1">SUM(F7:F12)</f>
        <v>1900</v>
      </c>
      <c r="G13" s="11">
        <f t="shared" si="1"/>
        <v>20</v>
      </c>
      <c r="H13" s="11">
        <f t="shared" si="1"/>
        <v>190</v>
      </c>
      <c r="I13" s="11">
        <f t="shared" si="1"/>
        <v>90</v>
      </c>
      <c r="J13" s="11">
        <f t="shared" si="1"/>
        <v>800</v>
      </c>
      <c r="K13" s="11">
        <f t="shared" si="1"/>
        <v>90</v>
      </c>
      <c r="L13" s="11">
        <f t="shared" si="1"/>
        <v>910</v>
      </c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3"/>
    </row>
    <row r="14" spans="1:28" ht="16.5" customHeight="1" x14ac:dyDescent="0.25">
      <c r="A14" s="4" t="s">
        <v>8</v>
      </c>
      <c r="B14" s="22" t="s">
        <v>9</v>
      </c>
      <c r="C14" s="45"/>
      <c r="D14" s="45"/>
      <c r="E14" s="10"/>
      <c r="F14" s="10"/>
      <c r="G14" s="10"/>
      <c r="H14" s="10"/>
      <c r="I14" s="10"/>
      <c r="J14" s="10"/>
      <c r="K14" s="10"/>
      <c r="L14" s="10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3"/>
    </row>
    <row r="15" spans="1:28" ht="16.5" customHeight="1" x14ac:dyDescent="0.25">
      <c r="A15" s="7">
        <v>4</v>
      </c>
      <c r="B15" s="23" t="s">
        <v>111</v>
      </c>
      <c r="C15" s="45"/>
      <c r="D15" s="45"/>
      <c r="E15" s="10"/>
      <c r="F15" s="10"/>
      <c r="G15" s="10"/>
      <c r="H15" s="10"/>
      <c r="I15" s="10"/>
      <c r="J15" s="10"/>
      <c r="K15" s="10"/>
      <c r="L15" s="10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3"/>
    </row>
    <row r="16" spans="1:28" ht="42.75" customHeight="1" x14ac:dyDescent="0.25">
      <c r="A16" s="6">
        <v>4.2</v>
      </c>
      <c r="B16" s="17" t="s">
        <v>160</v>
      </c>
      <c r="C16" s="45" t="s">
        <v>147</v>
      </c>
      <c r="D16" s="45"/>
      <c r="E16" s="10">
        <v>1</v>
      </c>
      <c r="F16" s="10">
        <v>250</v>
      </c>
      <c r="G16" s="10">
        <v>0</v>
      </c>
      <c r="H16" s="10">
        <v>0</v>
      </c>
      <c r="I16" s="10">
        <v>1</v>
      </c>
      <c r="J16" s="10">
        <v>250</v>
      </c>
      <c r="K16" s="10">
        <v>0</v>
      </c>
      <c r="L16" s="10">
        <v>0</v>
      </c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3"/>
    </row>
    <row r="17" spans="1:28" ht="30" customHeight="1" x14ac:dyDescent="0.25">
      <c r="A17" s="7">
        <v>5</v>
      </c>
      <c r="B17" s="23" t="s">
        <v>113</v>
      </c>
      <c r="C17" s="45"/>
      <c r="D17" s="45"/>
      <c r="E17" s="10"/>
      <c r="F17" s="10"/>
      <c r="G17" s="10"/>
      <c r="H17" s="10"/>
      <c r="I17" s="10"/>
      <c r="J17" s="10"/>
      <c r="K17" s="10"/>
      <c r="L17" s="10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3"/>
    </row>
    <row r="18" spans="1:28" ht="15" customHeight="1" x14ac:dyDescent="0.25">
      <c r="A18" s="57">
        <v>5.0999999999999996</v>
      </c>
      <c r="B18" s="17" t="s">
        <v>114</v>
      </c>
      <c r="C18" s="45"/>
      <c r="D18" s="45"/>
      <c r="E18" s="10"/>
      <c r="F18" s="10"/>
      <c r="G18" s="10"/>
      <c r="H18" s="10"/>
      <c r="I18" s="10"/>
      <c r="J18" s="10"/>
      <c r="K18" s="10"/>
      <c r="L18" s="10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3"/>
    </row>
    <row r="19" spans="1:28" ht="57.75" customHeight="1" x14ac:dyDescent="0.25">
      <c r="A19" s="6" t="s">
        <v>115</v>
      </c>
      <c r="B19" s="17" t="s">
        <v>116</v>
      </c>
      <c r="C19" s="45" t="s">
        <v>147</v>
      </c>
      <c r="D19" s="45" t="s">
        <v>161</v>
      </c>
      <c r="E19" s="10">
        <v>1</v>
      </c>
      <c r="F19" s="10">
        <v>50</v>
      </c>
      <c r="G19" s="10">
        <v>1</v>
      </c>
      <c r="H19" s="10">
        <v>50</v>
      </c>
      <c r="I19" s="10">
        <v>0</v>
      </c>
      <c r="J19" s="10">
        <v>0</v>
      </c>
      <c r="K19" s="10">
        <v>0</v>
      </c>
      <c r="L19" s="10">
        <v>0</v>
      </c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3"/>
    </row>
    <row r="20" spans="1:28" ht="30.75" customHeight="1" x14ac:dyDescent="0.25">
      <c r="A20" s="7">
        <v>7</v>
      </c>
      <c r="B20" s="23" t="s">
        <v>136</v>
      </c>
      <c r="C20" s="48" t="s">
        <v>149</v>
      </c>
      <c r="D20" s="45" t="s">
        <v>161</v>
      </c>
      <c r="E20" s="10">
        <v>1</v>
      </c>
      <c r="F20" s="10">
        <v>150</v>
      </c>
      <c r="G20" s="10"/>
      <c r="H20" s="10">
        <v>30</v>
      </c>
      <c r="I20" s="10"/>
      <c r="J20" s="10">
        <v>60</v>
      </c>
      <c r="K20" s="10"/>
      <c r="L20" s="10">
        <v>60</v>
      </c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3"/>
    </row>
    <row r="21" spans="1:28" ht="15" customHeight="1" x14ac:dyDescent="0.25">
      <c r="A21" s="6"/>
      <c r="B21" s="43" t="s">
        <v>137</v>
      </c>
      <c r="C21" s="46"/>
      <c r="D21" s="46"/>
      <c r="E21" s="11"/>
      <c r="F21" s="11">
        <f>SUM(F14:F20)</f>
        <v>450</v>
      </c>
      <c r="G21" s="11"/>
      <c r="H21" s="11">
        <f>SUM(H14:H20)</f>
        <v>80</v>
      </c>
      <c r="I21" s="11"/>
      <c r="J21" s="11">
        <f>SUM(J14:J20)</f>
        <v>310</v>
      </c>
      <c r="K21" s="11"/>
      <c r="L21" s="11">
        <f>SUM(L14:L20)</f>
        <v>60</v>
      </c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3"/>
    </row>
    <row r="22" spans="1:28" ht="32.25" customHeight="1" x14ac:dyDescent="0.25">
      <c r="A22" s="6"/>
      <c r="B22" s="43" t="s">
        <v>138</v>
      </c>
      <c r="C22" s="45"/>
      <c r="D22" s="45"/>
      <c r="E22" s="10"/>
      <c r="F22" s="11">
        <f>F21+F13</f>
        <v>2350</v>
      </c>
      <c r="G22" s="11"/>
      <c r="H22" s="11">
        <f>H21+H13</f>
        <v>270</v>
      </c>
      <c r="I22" s="11"/>
      <c r="J22" s="11">
        <f>J21+J13</f>
        <v>1110</v>
      </c>
      <c r="K22" s="11"/>
      <c r="L22" s="11">
        <f>L21+L13</f>
        <v>970</v>
      </c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3"/>
    </row>
  </sheetData>
  <mergeCells count="15">
    <mergeCell ref="M5:P5"/>
    <mergeCell ref="Q5:T5"/>
    <mergeCell ref="U5:AA5"/>
    <mergeCell ref="A1:AA1"/>
    <mergeCell ref="A2:AA2"/>
    <mergeCell ref="A3:AA3"/>
    <mergeCell ref="A4:AA4"/>
    <mergeCell ref="I5:J5"/>
    <mergeCell ref="K5:L5"/>
    <mergeCell ref="A5:A6"/>
    <mergeCell ref="B5:B6"/>
    <mergeCell ref="C5:C6"/>
    <mergeCell ref="D5:D6"/>
    <mergeCell ref="E5:F5"/>
    <mergeCell ref="G5:H5"/>
  </mergeCells>
  <pageMargins left="0.7" right="0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0"/>
  <sheetViews>
    <sheetView topLeftCell="A18" zoomScaleNormal="100" workbookViewId="0">
      <selection activeCell="J20" sqref="J20"/>
    </sheetView>
  </sheetViews>
  <sheetFormatPr defaultRowHeight="15" x14ac:dyDescent="0.25"/>
  <cols>
    <col min="1" max="1" width="5.28515625" customWidth="1"/>
    <col min="2" max="2" width="25.28515625" customWidth="1"/>
    <col min="3" max="3" width="5" customWidth="1"/>
    <col min="4" max="4" width="7.28515625" customWidth="1"/>
    <col min="5" max="5" width="4.7109375" customWidth="1"/>
    <col min="6" max="6" width="6" customWidth="1"/>
    <col min="7" max="7" width="3.85546875" customWidth="1"/>
    <col min="8" max="8" width="5.7109375" customWidth="1"/>
    <col min="9" max="9" width="4.140625" customWidth="1"/>
    <col min="10" max="10" width="5.7109375" customWidth="1"/>
    <col min="11" max="11" width="4.28515625" customWidth="1"/>
    <col min="12" max="12" width="5.5703125" customWidth="1"/>
    <col min="13" max="13" width="12" customWidth="1"/>
    <col min="14" max="14" width="6.5703125" customWidth="1"/>
    <col min="15" max="15" width="5.28515625" customWidth="1"/>
    <col min="16" max="16" width="5.42578125" customWidth="1"/>
    <col min="17" max="17" width="17.85546875" customWidth="1"/>
    <col min="18" max="18" width="5.85546875" customWidth="1"/>
    <col min="19" max="19" width="6.28515625" customWidth="1"/>
    <col min="20" max="20" width="12.5703125" customWidth="1"/>
    <col min="21" max="21" width="4.7109375" customWidth="1"/>
    <col min="22" max="22" width="5.85546875" customWidth="1"/>
    <col min="23" max="23" width="4.85546875" customWidth="1"/>
    <col min="24" max="24" width="3.85546875" customWidth="1"/>
    <col min="25" max="25" width="4.140625" customWidth="1"/>
    <col min="26" max="26" width="4" customWidth="1"/>
    <col min="27" max="27" width="3.7109375" customWidth="1"/>
  </cols>
  <sheetData>
    <row r="1" spans="1:27" ht="19.5" x14ac:dyDescent="0.25">
      <c r="A1" s="109" t="s">
        <v>10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</row>
    <row r="2" spans="1:27" ht="19.5" x14ac:dyDescent="0.25">
      <c r="A2" s="109" t="s">
        <v>177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</row>
    <row r="3" spans="1:27" ht="19.5" x14ac:dyDescent="0.25">
      <c r="A3" s="109" t="s">
        <v>150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</row>
    <row r="4" spans="1:27" ht="18" x14ac:dyDescent="0.25">
      <c r="A4" s="112" t="s">
        <v>178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</row>
    <row r="5" spans="1:27" x14ac:dyDescent="0.25">
      <c r="A5" s="85" t="s">
        <v>0</v>
      </c>
      <c r="B5" s="85" t="s">
        <v>1</v>
      </c>
      <c r="C5" s="86" t="s">
        <v>2</v>
      </c>
      <c r="D5" s="86" t="s">
        <v>197</v>
      </c>
      <c r="E5" s="88" t="s">
        <v>12</v>
      </c>
      <c r="F5" s="88"/>
      <c r="G5" s="80" t="s">
        <v>13</v>
      </c>
      <c r="H5" s="80"/>
      <c r="I5" s="80" t="s">
        <v>14</v>
      </c>
      <c r="J5" s="80"/>
      <c r="K5" s="80" t="s">
        <v>15</v>
      </c>
      <c r="L5" s="80"/>
      <c r="M5" s="94" t="s">
        <v>193</v>
      </c>
      <c r="N5" s="95"/>
      <c r="O5" s="95"/>
      <c r="P5" s="96"/>
      <c r="Q5" s="94" t="s">
        <v>194</v>
      </c>
      <c r="R5" s="95"/>
      <c r="S5" s="95"/>
      <c r="T5" s="96"/>
      <c r="U5" s="94" t="s">
        <v>195</v>
      </c>
      <c r="V5" s="95"/>
      <c r="W5" s="95"/>
      <c r="X5" s="95"/>
      <c r="Y5" s="95"/>
      <c r="Z5" s="95"/>
      <c r="AA5" s="96"/>
    </row>
    <row r="6" spans="1:27" ht="36.75" customHeight="1" x14ac:dyDescent="0.25">
      <c r="A6" s="85"/>
      <c r="B6" s="85"/>
      <c r="C6" s="87"/>
      <c r="D6" s="87"/>
      <c r="E6" s="52" t="s">
        <v>3</v>
      </c>
      <c r="F6" s="52" t="s">
        <v>4</v>
      </c>
      <c r="G6" s="25" t="s">
        <v>196</v>
      </c>
      <c r="H6" s="25" t="s">
        <v>17</v>
      </c>
      <c r="I6" s="25" t="s">
        <v>3</v>
      </c>
      <c r="J6" s="25" t="s">
        <v>17</v>
      </c>
      <c r="K6" s="25" t="s">
        <v>198</v>
      </c>
      <c r="L6" s="25" t="s">
        <v>17</v>
      </c>
      <c r="M6" s="56" t="s">
        <v>179</v>
      </c>
      <c r="N6" s="56" t="s">
        <v>180</v>
      </c>
      <c r="O6" s="56" t="s">
        <v>181</v>
      </c>
      <c r="P6" s="56" t="s">
        <v>182</v>
      </c>
      <c r="Q6" s="56" t="s">
        <v>183</v>
      </c>
      <c r="R6" s="56" t="s">
        <v>180</v>
      </c>
      <c r="S6" s="56" t="s">
        <v>184</v>
      </c>
      <c r="T6" s="56" t="s">
        <v>185</v>
      </c>
      <c r="U6" s="56" t="s">
        <v>186</v>
      </c>
      <c r="V6" s="56" t="s">
        <v>187</v>
      </c>
      <c r="W6" s="56" t="s">
        <v>188</v>
      </c>
      <c r="X6" s="56" t="s">
        <v>189</v>
      </c>
      <c r="Y6" s="56" t="s">
        <v>190</v>
      </c>
      <c r="Z6" s="56" t="s">
        <v>192</v>
      </c>
      <c r="AA6" s="56" t="s">
        <v>191</v>
      </c>
    </row>
    <row r="7" spans="1:27" ht="30" customHeight="1" x14ac:dyDescent="0.25">
      <c r="A7" s="5" t="s">
        <v>5</v>
      </c>
      <c r="B7" s="16" t="s">
        <v>11</v>
      </c>
      <c r="C7" s="8"/>
      <c r="D7" s="8"/>
      <c r="E7" s="8"/>
      <c r="F7" s="8"/>
      <c r="G7" s="9"/>
      <c r="H7" s="9"/>
      <c r="I7" s="9"/>
      <c r="J7" s="9"/>
      <c r="K7" s="9"/>
      <c r="L7" s="9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</row>
    <row r="8" spans="1:27" ht="13.5" customHeight="1" x14ac:dyDescent="0.25">
      <c r="A8" s="1" t="s">
        <v>31</v>
      </c>
      <c r="B8" s="16" t="s">
        <v>75</v>
      </c>
      <c r="C8" s="2"/>
      <c r="D8" s="2"/>
      <c r="E8" s="2"/>
      <c r="F8" s="2"/>
      <c r="G8" s="9"/>
      <c r="H8" s="9"/>
      <c r="I8" s="9"/>
      <c r="J8" s="9"/>
      <c r="K8" s="9"/>
      <c r="L8" s="9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</row>
    <row r="9" spans="1:27" ht="28.5" customHeight="1" x14ac:dyDescent="0.25">
      <c r="A9" s="6">
        <v>1.1000000000000001</v>
      </c>
      <c r="B9" s="23" t="s">
        <v>32</v>
      </c>
      <c r="C9" s="3"/>
      <c r="D9" s="3"/>
      <c r="E9" s="10"/>
      <c r="F9" s="10"/>
      <c r="G9" s="10"/>
      <c r="H9" s="10"/>
      <c r="I9" s="10"/>
      <c r="J9" s="10"/>
      <c r="K9" s="10"/>
      <c r="L9" s="10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</row>
    <row r="10" spans="1:27" ht="39.75" customHeight="1" x14ac:dyDescent="0.25">
      <c r="A10" s="6" t="s">
        <v>76</v>
      </c>
      <c r="B10" s="17" t="s">
        <v>80</v>
      </c>
      <c r="C10" s="45" t="s">
        <v>7</v>
      </c>
      <c r="D10" s="58" t="s">
        <v>163</v>
      </c>
      <c r="E10" s="10">
        <v>2</v>
      </c>
      <c r="F10" s="10">
        <f>L10+J10+H10</f>
        <v>60</v>
      </c>
      <c r="G10" s="10">
        <v>10</v>
      </c>
      <c r="H10" s="10">
        <v>6</v>
      </c>
      <c r="I10" s="10">
        <v>50</v>
      </c>
      <c r="J10" s="10">
        <v>30</v>
      </c>
      <c r="K10" s="10">
        <v>40</v>
      </c>
      <c r="L10" s="10">
        <v>24</v>
      </c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</row>
    <row r="11" spans="1:27" ht="60" customHeight="1" x14ac:dyDescent="0.25">
      <c r="A11" s="6" t="s">
        <v>78</v>
      </c>
      <c r="B11" s="17" t="s">
        <v>82</v>
      </c>
      <c r="C11" s="45" t="s">
        <v>6</v>
      </c>
      <c r="D11" s="45" t="s">
        <v>166</v>
      </c>
      <c r="E11" s="10">
        <v>100</v>
      </c>
      <c r="F11" s="10">
        <f t="shared" ref="F11:F20" si="0">L11+J11+H11</f>
        <v>800</v>
      </c>
      <c r="G11" s="10">
        <v>10</v>
      </c>
      <c r="H11" s="10">
        <v>80</v>
      </c>
      <c r="I11" s="10">
        <v>50</v>
      </c>
      <c r="J11" s="10">
        <v>400</v>
      </c>
      <c r="K11" s="10">
        <v>40</v>
      </c>
      <c r="L11" s="10">
        <v>320</v>
      </c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</row>
    <row r="12" spans="1:27" ht="32.25" customHeight="1" x14ac:dyDescent="0.25">
      <c r="A12" s="6" t="s">
        <v>79</v>
      </c>
      <c r="B12" s="17" t="s">
        <v>83</v>
      </c>
      <c r="C12" s="45" t="s">
        <v>6</v>
      </c>
      <c r="D12" s="45" t="s">
        <v>167</v>
      </c>
      <c r="E12" s="10">
        <v>50</v>
      </c>
      <c r="F12" s="10">
        <f t="shared" si="0"/>
        <v>150</v>
      </c>
      <c r="G12" s="10">
        <v>10</v>
      </c>
      <c r="H12" s="10">
        <v>15</v>
      </c>
      <c r="I12" s="10">
        <v>50</v>
      </c>
      <c r="J12" s="10">
        <v>75</v>
      </c>
      <c r="K12" s="10">
        <v>40</v>
      </c>
      <c r="L12" s="10">
        <v>60</v>
      </c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</row>
    <row r="13" spans="1:27" ht="29.25" customHeight="1" x14ac:dyDescent="0.25">
      <c r="A13" s="6" t="s">
        <v>84</v>
      </c>
      <c r="B13" s="18" t="s">
        <v>86</v>
      </c>
      <c r="C13" s="45" t="s">
        <v>6</v>
      </c>
      <c r="D13" s="45" t="s">
        <v>168</v>
      </c>
      <c r="E13" s="10">
        <v>3</v>
      </c>
      <c r="F13" s="10">
        <f t="shared" si="0"/>
        <v>360</v>
      </c>
      <c r="G13" s="10">
        <v>10</v>
      </c>
      <c r="H13" s="10">
        <v>36</v>
      </c>
      <c r="I13" s="10">
        <v>50</v>
      </c>
      <c r="J13" s="10">
        <v>180</v>
      </c>
      <c r="K13" s="10">
        <v>40</v>
      </c>
      <c r="L13" s="10">
        <v>144</v>
      </c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</row>
    <row r="14" spans="1:27" ht="28.5" customHeight="1" x14ac:dyDescent="0.25">
      <c r="A14" s="7">
        <v>1.2</v>
      </c>
      <c r="B14" s="38" t="s">
        <v>88</v>
      </c>
      <c r="C14" s="45"/>
      <c r="D14" s="45"/>
      <c r="E14" s="10"/>
      <c r="F14" s="10"/>
      <c r="G14" s="10"/>
      <c r="H14" s="10"/>
      <c r="I14" s="10"/>
      <c r="J14" s="10"/>
      <c r="K14" s="10"/>
      <c r="L14" s="10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 spans="1:27" ht="59.25" customHeight="1" x14ac:dyDescent="0.25">
      <c r="A15" s="6" t="s">
        <v>153</v>
      </c>
      <c r="B15" s="19" t="s">
        <v>90</v>
      </c>
      <c r="C15" s="45" t="s">
        <v>144</v>
      </c>
      <c r="D15" s="45" t="s">
        <v>167</v>
      </c>
      <c r="E15" s="10">
        <v>20</v>
      </c>
      <c r="F15" s="10">
        <f t="shared" si="0"/>
        <v>1000</v>
      </c>
      <c r="G15" s="10">
        <v>30</v>
      </c>
      <c r="H15" s="10">
        <v>300</v>
      </c>
      <c r="I15" s="10">
        <v>50</v>
      </c>
      <c r="J15" s="10">
        <v>500</v>
      </c>
      <c r="K15" s="10">
        <v>20</v>
      </c>
      <c r="L15" s="10">
        <v>200</v>
      </c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</row>
    <row r="16" spans="1:27" ht="57.75" customHeight="1" x14ac:dyDescent="0.25">
      <c r="A16" s="6" t="s">
        <v>154</v>
      </c>
      <c r="B16" s="19" t="s">
        <v>91</v>
      </c>
      <c r="C16" s="45" t="s">
        <v>144</v>
      </c>
      <c r="D16" s="45" t="s">
        <v>167</v>
      </c>
      <c r="E16" s="10">
        <v>7</v>
      </c>
      <c r="F16" s="10">
        <f t="shared" si="0"/>
        <v>420</v>
      </c>
      <c r="G16" s="10">
        <v>10</v>
      </c>
      <c r="H16" s="10">
        <v>42</v>
      </c>
      <c r="I16" s="10">
        <v>40</v>
      </c>
      <c r="J16" s="10">
        <v>168</v>
      </c>
      <c r="K16" s="10">
        <v>50</v>
      </c>
      <c r="L16" s="10">
        <v>210</v>
      </c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</row>
    <row r="17" spans="1:27" ht="62.25" customHeight="1" x14ac:dyDescent="0.25">
      <c r="A17" s="6" t="s">
        <v>155</v>
      </c>
      <c r="B17" s="20" t="s">
        <v>92</v>
      </c>
      <c r="C17" s="45" t="s">
        <v>144</v>
      </c>
      <c r="D17" s="45" t="s">
        <v>169</v>
      </c>
      <c r="E17" s="10">
        <v>46</v>
      </c>
      <c r="F17" s="10">
        <f t="shared" si="0"/>
        <v>460</v>
      </c>
      <c r="G17" s="10">
        <v>50</v>
      </c>
      <c r="H17" s="10">
        <v>230</v>
      </c>
      <c r="I17" s="10">
        <v>30</v>
      </c>
      <c r="J17" s="10">
        <v>138</v>
      </c>
      <c r="K17" s="10">
        <v>20</v>
      </c>
      <c r="L17" s="10">
        <v>92</v>
      </c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</row>
    <row r="18" spans="1:27" ht="72" customHeight="1" x14ac:dyDescent="0.25">
      <c r="A18" s="6" t="s">
        <v>156</v>
      </c>
      <c r="B18" s="21" t="s">
        <v>93</v>
      </c>
      <c r="C18" s="45" t="s">
        <v>144</v>
      </c>
      <c r="D18" s="45" t="s">
        <v>167</v>
      </c>
      <c r="E18" s="10">
        <v>10</v>
      </c>
      <c r="F18" s="10">
        <f t="shared" si="0"/>
        <v>300</v>
      </c>
      <c r="G18" s="10">
        <v>10</v>
      </c>
      <c r="H18" s="10">
        <v>30</v>
      </c>
      <c r="I18" s="10">
        <v>40</v>
      </c>
      <c r="J18" s="10">
        <v>120</v>
      </c>
      <c r="K18" s="10">
        <v>50</v>
      </c>
      <c r="L18" s="10">
        <v>150</v>
      </c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</row>
    <row r="19" spans="1:27" ht="45.75" customHeight="1" x14ac:dyDescent="0.25">
      <c r="A19" s="6" t="s">
        <v>157</v>
      </c>
      <c r="B19" s="21" t="s">
        <v>94</v>
      </c>
      <c r="C19" s="45" t="s">
        <v>145</v>
      </c>
      <c r="D19" s="45" t="s">
        <v>170</v>
      </c>
      <c r="E19" s="10">
        <v>1</v>
      </c>
      <c r="F19" s="10">
        <f t="shared" si="0"/>
        <v>50</v>
      </c>
      <c r="G19" s="10">
        <v>50</v>
      </c>
      <c r="H19" s="10">
        <v>25</v>
      </c>
      <c r="I19" s="10">
        <v>50</v>
      </c>
      <c r="J19" s="10">
        <v>25</v>
      </c>
      <c r="K19" s="10"/>
      <c r="L19" s="10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</row>
    <row r="20" spans="1:27" ht="18.75" customHeight="1" x14ac:dyDescent="0.25">
      <c r="A20" s="59">
        <v>1.3</v>
      </c>
      <c r="B20" s="22" t="s">
        <v>95</v>
      </c>
      <c r="C20" s="45" t="s">
        <v>7</v>
      </c>
      <c r="D20" s="45"/>
      <c r="E20" s="10">
        <v>2</v>
      </c>
      <c r="F20" s="10">
        <f t="shared" si="0"/>
        <v>30</v>
      </c>
      <c r="G20" s="10">
        <v>50</v>
      </c>
      <c r="H20" s="10">
        <v>15</v>
      </c>
      <c r="I20" s="10">
        <v>50</v>
      </c>
      <c r="J20" s="10">
        <v>15</v>
      </c>
      <c r="K20" s="10"/>
      <c r="L20" s="10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</row>
    <row r="21" spans="1:27" x14ac:dyDescent="0.25">
      <c r="A21" s="7"/>
      <c r="B21" s="50" t="s">
        <v>159</v>
      </c>
      <c r="C21" s="46"/>
      <c r="D21" s="46"/>
      <c r="E21" s="10"/>
      <c r="F21" s="11">
        <f>SUM(F7:F20)</f>
        <v>3630</v>
      </c>
      <c r="G21" s="11"/>
      <c r="H21" s="11">
        <f>SUM(H7:H20)</f>
        <v>779</v>
      </c>
      <c r="I21" s="11"/>
      <c r="J21" s="11">
        <f>SUM(J7:J20)</f>
        <v>1651</v>
      </c>
      <c r="K21" s="11"/>
      <c r="L21" s="11">
        <f>SUM(L7:L20)</f>
        <v>1200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6.5" customHeight="1" x14ac:dyDescent="0.25">
      <c r="A22" s="4" t="s">
        <v>8</v>
      </c>
      <c r="B22" s="22" t="s">
        <v>9</v>
      </c>
      <c r="C22" s="45"/>
      <c r="D22" s="45"/>
      <c r="E22" s="10"/>
      <c r="F22" s="10"/>
      <c r="G22" s="10"/>
      <c r="H22" s="10"/>
      <c r="I22" s="10"/>
      <c r="J22" s="10"/>
      <c r="K22" s="10"/>
      <c r="L22" s="10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42.75" customHeight="1" x14ac:dyDescent="0.25">
      <c r="A23" s="4" t="s">
        <v>45</v>
      </c>
      <c r="B23" s="22" t="s">
        <v>98</v>
      </c>
      <c r="C23" s="45"/>
      <c r="D23" s="45"/>
      <c r="E23" s="10"/>
      <c r="F23" s="10"/>
      <c r="G23" s="10"/>
      <c r="H23" s="10"/>
      <c r="I23" s="10"/>
      <c r="J23" s="10"/>
      <c r="K23" s="10"/>
      <c r="L23" s="10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28.5" customHeight="1" x14ac:dyDescent="0.25">
      <c r="A24" s="6">
        <v>2.1</v>
      </c>
      <c r="B24" s="21" t="s">
        <v>39</v>
      </c>
      <c r="C24" s="45"/>
      <c r="D24" s="45"/>
      <c r="E24" s="10"/>
      <c r="F24" s="10"/>
      <c r="G24" s="10"/>
      <c r="H24" s="10"/>
      <c r="I24" s="10"/>
      <c r="J24" s="10"/>
      <c r="K24" s="10"/>
      <c r="L24" s="10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16.5" customHeight="1" x14ac:dyDescent="0.25">
      <c r="A25" s="6" t="s">
        <v>33</v>
      </c>
      <c r="B25" s="21" t="s">
        <v>99</v>
      </c>
      <c r="C25" s="45" t="s">
        <v>146</v>
      </c>
      <c r="D25" s="45"/>
      <c r="E25" s="10">
        <v>1</v>
      </c>
      <c r="F25" s="10">
        <f t="shared" ref="F25:F54" si="1">H25+J25+L25</f>
        <v>100</v>
      </c>
      <c r="G25" s="10">
        <v>30</v>
      </c>
      <c r="H25" s="10">
        <v>30</v>
      </c>
      <c r="I25" s="10">
        <v>50</v>
      </c>
      <c r="J25" s="10">
        <v>50</v>
      </c>
      <c r="K25" s="10">
        <v>20</v>
      </c>
      <c r="L25" s="10">
        <v>20</v>
      </c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59.25" customHeight="1" x14ac:dyDescent="0.25">
      <c r="A26" s="6" t="s">
        <v>34</v>
      </c>
      <c r="B26" s="21" t="s">
        <v>100</v>
      </c>
      <c r="C26" s="45" t="s">
        <v>147</v>
      </c>
      <c r="D26" s="45" t="s">
        <v>169</v>
      </c>
      <c r="E26" s="10">
        <v>3</v>
      </c>
      <c r="F26" s="10">
        <f t="shared" si="1"/>
        <v>30</v>
      </c>
      <c r="G26" s="10">
        <v>30</v>
      </c>
      <c r="H26" s="10">
        <v>9</v>
      </c>
      <c r="I26" s="10">
        <v>50</v>
      </c>
      <c r="J26" s="10">
        <v>15</v>
      </c>
      <c r="K26" s="10">
        <v>20</v>
      </c>
      <c r="L26" s="10">
        <v>6</v>
      </c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17.25" customHeight="1" x14ac:dyDescent="0.25">
      <c r="A27" s="6" t="s">
        <v>38</v>
      </c>
      <c r="B27" s="19" t="s">
        <v>199</v>
      </c>
      <c r="C27" s="45" t="s">
        <v>146</v>
      </c>
      <c r="D27" s="45"/>
      <c r="E27" s="10">
        <v>1</v>
      </c>
      <c r="F27" s="10">
        <f t="shared" si="1"/>
        <v>75</v>
      </c>
      <c r="G27" s="10">
        <v>30</v>
      </c>
      <c r="H27" s="10">
        <v>23</v>
      </c>
      <c r="I27" s="10">
        <v>50</v>
      </c>
      <c r="J27" s="10">
        <v>37</v>
      </c>
      <c r="K27" s="10">
        <v>20</v>
      </c>
      <c r="L27" s="10">
        <v>15</v>
      </c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44.25" customHeight="1" x14ac:dyDescent="0.25">
      <c r="A28" s="6" t="s">
        <v>35</v>
      </c>
      <c r="B28" s="21" t="s">
        <v>102</v>
      </c>
      <c r="C28" s="45" t="s">
        <v>146</v>
      </c>
      <c r="D28" s="45"/>
      <c r="E28" s="10">
        <v>1</v>
      </c>
      <c r="F28" s="10">
        <f t="shared" si="1"/>
        <v>100</v>
      </c>
      <c r="G28" s="10">
        <v>30</v>
      </c>
      <c r="H28" s="10">
        <v>30</v>
      </c>
      <c r="I28" s="10">
        <v>50</v>
      </c>
      <c r="J28" s="10">
        <v>50</v>
      </c>
      <c r="K28" s="10">
        <v>20</v>
      </c>
      <c r="L28" s="10">
        <v>20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28.5" customHeight="1" x14ac:dyDescent="0.25">
      <c r="A29" s="7">
        <v>2.2000000000000002</v>
      </c>
      <c r="B29" s="22" t="s">
        <v>103</v>
      </c>
      <c r="C29" s="45"/>
      <c r="D29" s="45"/>
      <c r="E29" s="10"/>
      <c r="F29" s="10"/>
      <c r="G29" s="10"/>
      <c r="H29" s="10"/>
      <c r="I29" s="10"/>
      <c r="J29" s="10"/>
      <c r="K29" s="10"/>
      <c r="L29" s="10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28.5" customHeight="1" x14ac:dyDescent="0.25">
      <c r="A30" s="6" t="s">
        <v>36</v>
      </c>
      <c r="B30" s="21" t="s">
        <v>104</v>
      </c>
      <c r="C30" s="45" t="s">
        <v>146</v>
      </c>
      <c r="D30" s="45"/>
      <c r="E30" s="10">
        <v>1</v>
      </c>
      <c r="F30" s="10">
        <f t="shared" si="1"/>
        <v>100</v>
      </c>
      <c r="G30" s="10">
        <v>30</v>
      </c>
      <c r="H30" s="10">
        <v>30</v>
      </c>
      <c r="I30" s="10">
        <v>50</v>
      </c>
      <c r="J30" s="10">
        <v>50</v>
      </c>
      <c r="K30" s="10">
        <v>20</v>
      </c>
      <c r="L30" s="10">
        <v>20</v>
      </c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29.25" customHeight="1" x14ac:dyDescent="0.25">
      <c r="A31" s="6" t="s">
        <v>37</v>
      </c>
      <c r="B31" s="21" t="s">
        <v>171</v>
      </c>
      <c r="C31" s="45" t="s">
        <v>146</v>
      </c>
      <c r="D31" s="45"/>
      <c r="E31" s="10">
        <v>1</v>
      </c>
      <c r="F31" s="10">
        <f t="shared" si="1"/>
        <v>50</v>
      </c>
      <c r="G31" s="10">
        <v>30</v>
      </c>
      <c r="H31" s="10">
        <v>15</v>
      </c>
      <c r="I31" s="10">
        <v>50</v>
      </c>
      <c r="J31" s="10">
        <v>25</v>
      </c>
      <c r="K31" s="10">
        <v>20</v>
      </c>
      <c r="L31" s="10">
        <v>10</v>
      </c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59.25" customHeight="1" x14ac:dyDescent="0.25">
      <c r="A32" s="7">
        <v>2.2999999999999998</v>
      </c>
      <c r="B32" s="22" t="s">
        <v>172</v>
      </c>
      <c r="C32" s="45" t="s">
        <v>146</v>
      </c>
      <c r="D32" s="45"/>
      <c r="E32" s="10">
        <v>1</v>
      </c>
      <c r="F32" s="10">
        <f t="shared" si="1"/>
        <v>150</v>
      </c>
      <c r="G32" s="10">
        <v>30</v>
      </c>
      <c r="H32" s="10">
        <v>45</v>
      </c>
      <c r="I32" s="10">
        <v>50</v>
      </c>
      <c r="J32" s="10">
        <v>75</v>
      </c>
      <c r="K32" s="10">
        <v>20</v>
      </c>
      <c r="L32" s="10">
        <v>30</v>
      </c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58.5" customHeight="1" x14ac:dyDescent="0.25">
      <c r="A33" s="7">
        <v>3</v>
      </c>
      <c r="B33" s="22" t="s">
        <v>106</v>
      </c>
      <c r="C33" s="45"/>
      <c r="D33" s="45"/>
      <c r="E33" s="10"/>
      <c r="F33" s="10"/>
      <c r="G33" s="10"/>
      <c r="H33" s="10"/>
      <c r="I33" s="10"/>
      <c r="J33" s="10"/>
      <c r="K33" s="10"/>
      <c r="L33" s="10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t="90.75" customHeight="1" x14ac:dyDescent="0.25">
      <c r="A34" s="6">
        <v>3.1</v>
      </c>
      <c r="B34" s="21" t="s">
        <v>107</v>
      </c>
      <c r="C34" s="45" t="s">
        <v>7</v>
      </c>
      <c r="D34" s="45" t="s">
        <v>173</v>
      </c>
      <c r="E34" s="10">
        <v>4</v>
      </c>
      <c r="F34" s="10">
        <f t="shared" si="1"/>
        <v>60</v>
      </c>
      <c r="G34" s="10">
        <v>20</v>
      </c>
      <c r="H34" s="10">
        <v>12</v>
      </c>
      <c r="I34" s="10">
        <v>40</v>
      </c>
      <c r="J34" s="10">
        <v>24</v>
      </c>
      <c r="K34" s="10">
        <v>40</v>
      </c>
      <c r="L34" s="10">
        <v>24</v>
      </c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ht="18.75" customHeight="1" x14ac:dyDescent="0.25">
      <c r="A35" s="7">
        <v>4</v>
      </c>
      <c r="B35" s="23" t="s">
        <v>111</v>
      </c>
      <c r="C35" s="45"/>
      <c r="D35" s="45"/>
      <c r="E35" s="10"/>
      <c r="F35" s="10"/>
      <c r="G35" s="10"/>
      <c r="H35" s="10"/>
      <c r="I35" s="10"/>
      <c r="J35" s="10"/>
      <c r="K35" s="10"/>
      <c r="L35" s="10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ht="44.25" customHeight="1" x14ac:dyDescent="0.25">
      <c r="A36" s="6">
        <v>4.0999999999999996</v>
      </c>
      <c r="B36" s="17" t="s">
        <v>112</v>
      </c>
      <c r="C36" s="45" t="s">
        <v>147</v>
      </c>
      <c r="D36" s="45" t="s">
        <v>170</v>
      </c>
      <c r="E36" s="10">
        <v>1</v>
      </c>
      <c r="F36" s="10">
        <f t="shared" si="1"/>
        <v>150</v>
      </c>
      <c r="G36" s="10"/>
      <c r="H36" s="10"/>
      <c r="I36" s="10">
        <v>100</v>
      </c>
      <c r="J36" s="10">
        <v>150</v>
      </c>
      <c r="K36" s="10"/>
      <c r="L36" s="10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t="43.5" customHeight="1" x14ac:dyDescent="0.25">
      <c r="A37" s="6">
        <v>4.2</v>
      </c>
      <c r="B37" s="17" t="s">
        <v>160</v>
      </c>
      <c r="C37" s="45" t="s">
        <v>147</v>
      </c>
      <c r="D37" s="45"/>
      <c r="E37" s="10">
        <v>1</v>
      </c>
      <c r="F37" s="10">
        <f t="shared" si="1"/>
        <v>250</v>
      </c>
      <c r="G37" s="10"/>
      <c r="H37" s="10"/>
      <c r="I37" s="10">
        <v>100</v>
      </c>
      <c r="J37" s="10">
        <v>250</v>
      </c>
      <c r="K37" s="10"/>
      <c r="L37" s="10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t="30.75" customHeight="1" x14ac:dyDescent="0.25">
      <c r="A38" s="7">
        <v>5</v>
      </c>
      <c r="B38" s="40" t="s">
        <v>113</v>
      </c>
      <c r="C38" s="47"/>
      <c r="D38" s="47"/>
      <c r="E38" s="10"/>
      <c r="F38" s="10"/>
      <c r="G38" s="10"/>
      <c r="H38" s="10"/>
      <c r="I38" s="10"/>
      <c r="J38" s="10"/>
      <c r="K38" s="10"/>
      <c r="L38" s="10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ht="15" customHeight="1" x14ac:dyDescent="0.25">
      <c r="A39" s="41">
        <v>5.0999999999999996</v>
      </c>
      <c r="B39" s="39" t="s">
        <v>114</v>
      </c>
      <c r="C39" s="47"/>
      <c r="D39" s="47"/>
      <c r="E39" s="10"/>
      <c r="F39" s="10"/>
      <c r="G39" s="10"/>
      <c r="H39" s="10"/>
      <c r="I39" s="10"/>
      <c r="J39" s="10"/>
      <c r="K39" s="10"/>
      <c r="L39" s="10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60.75" customHeight="1" x14ac:dyDescent="0.25">
      <c r="A40" s="6" t="s">
        <v>115</v>
      </c>
      <c r="B40" s="17" t="s">
        <v>116</v>
      </c>
      <c r="C40" s="45" t="s">
        <v>147</v>
      </c>
      <c r="D40" s="45" t="s">
        <v>169</v>
      </c>
      <c r="E40" s="10">
        <v>1</v>
      </c>
      <c r="F40" s="10">
        <f t="shared" si="1"/>
        <v>50</v>
      </c>
      <c r="G40" s="10">
        <v>100</v>
      </c>
      <c r="H40" s="10">
        <v>50</v>
      </c>
      <c r="I40" s="10"/>
      <c r="J40" s="10"/>
      <c r="K40" s="10"/>
      <c r="L40" s="10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t="60" customHeight="1" x14ac:dyDescent="0.25">
      <c r="A41" s="6" t="s">
        <v>117</v>
      </c>
      <c r="B41" s="17" t="s">
        <v>118</v>
      </c>
      <c r="C41" s="45" t="s">
        <v>147</v>
      </c>
      <c r="D41" s="45" t="s">
        <v>169</v>
      </c>
      <c r="E41" s="10">
        <v>1</v>
      </c>
      <c r="F41" s="10">
        <f t="shared" si="1"/>
        <v>20</v>
      </c>
      <c r="G41" s="10">
        <v>100</v>
      </c>
      <c r="H41" s="10">
        <v>20</v>
      </c>
      <c r="I41" s="10"/>
      <c r="J41" s="10"/>
      <c r="K41" s="10"/>
      <c r="L41" s="10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15" customHeight="1" x14ac:dyDescent="0.25">
      <c r="A42" s="7">
        <v>5.2</v>
      </c>
      <c r="B42" s="23" t="s">
        <v>119</v>
      </c>
      <c r="C42" s="45"/>
      <c r="D42" s="45"/>
      <c r="E42" s="10"/>
      <c r="F42" s="10"/>
      <c r="G42" s="10"/>
      <c r="H42" s="10"/>
      <c r="I42" s="10"/>
      <c r="J42" s="10"/>
      <c r="K42" s="10"/>
      <c r="L42" s="10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30" customHeight="1" x14ac:dyDescent="0.25">
      <c r="A43" s="6" t="s">
        <v>120</v>
      </c>
      <c r="B43" s="17" t="s">
        <v>122</v>
      </c>
      <c r="C43" s="45" t="s">
        <v>147</v>
      </c>
      <c r="D43" s="45"/>
      <c r="E43" s="10">
        <v>3</v>
      </c>
      <c r="F43" s="10">
        <f t="shared" si="1"/>
        <v>15</v>
      </c>
      <c r="G43" s="10">
        <v>40</v>
      </c>
      <c r="H43" s="10">
        <v>6</v>
      </c>
      <c r="I43" s="10">
        <v>40</v>
      </c>
      <c r="J43" s="10">
        <v>6</v>
      </c>
      <c r="K43" s="10">
        <v>20</v>
      </c>
      <c r="L43" s="10">
        <v>3</v>
      </c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t="29.25" customHeight="1" x14ac:dyDescent="0.25">
      <c r="A44" s="6" t="s">
        <v>121</v>
      </c>
      <c r="B44" s="17" t="s">
        <v>123</v>
      </c>
      <c r="C44" s="45" t="s">
        <v>146</v>
      </c>
      <c r="D44" s="45"/>
      <c r="E44" s="10">
        <v>1</v>
      </c>
      <c r="F44" s="10">
        <f t="shared" si="1"/>
        <v>150</v>
      </c>
      <c r="G44" s="10">
        <v>40</v>
      </c>
      <c r="H44" s="10">
        <v>60</v>
      </c>
      <c r="I44" s="10">
        <v>40</v>
      </c>
      <c r="J44" s="10">
        <v>60</v>
      </c>
      <c r="K44" s="10">
        <v>20</v>
      </c>
      <c r="L44" s="10">
        <v>30</v>
      </c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30.75" customHeight="1" x14ac:dyDescent="0.25">
      <c r="A45" s="7">
        <v>5.3</v>
      </c>
      <c r="B45" s="23" t="s">
        <v>124</v>
      </c>
      <c r="C45" s="45"/>
      <c r="D45" s="45"/>
      <c r="E45" s="10"/>
      <c r="F45" s="10"/>
      <c r="G45" s="10"/>
      <c r="H45" s="10"/>
      <c r="I45" s="10"/>
      <c r="J45" s="10"/>
      <c r="K45" s="10"/>
      <c r="L45" s="10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ht="62.25" customHeight="1" x14ac:dyDescent="0.25">
      <c r="A46" s="6" t="s">
        <v>125</v>
      </c>
      <c r="B46" s="17" t="s">
        <v>128</v>
      </c>
      <c r="C46" s="45" t="s">
        <v>147</v>
      </c>
      <c r="D46" s="45" t="s">
        <v>169</v>
      </c>
      <c r="E46" s="10">
        <v>1</v>
      </c>
      <c r="F46" s="10">
        <f t="shared" si="1"/>
        <v>50</v>
      </c>
      <c r="G46" s="10">
        <v>40</v>
      </c>
      <c r="H46" s="10">
        <v>20</v>
      </c>
      <c r="I46" s="10">
        <v>40</v>
      </c>
      <c r="J46" s="10">
        <v>20</v>
      </c>
      <c r="K46" s="10">
        <v>20</v>
      </c>
      <c r="L46" s="10">
        <v>10</v>
      </c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t="59.25" customHeight="1" x14ac:dyDescent="0.25">
      <c r="A47" s="6" t="s">
        <v>126</v>
      </c>
      <c r="B47" s="17" t="s">
        <v>129</v>
      </c>
      <c r="C47" s="45" t="s">
        <v>147</v>
      </c>
      <c r="D47" s="45" t="s">
        <v>169</v>
      </c>
      <c r="E47" s="10">
        <v>1</v>
      </c>
      <c r="F47" s="10">
        <f t="shared" si="1"/>
        <v>30</v>
      </c>
      <c r="G47" s="10">
        <v>40</v>
      </c>
      <c r="H47" s="10">
        <v>12</v>
      </c>
      <c r="I47" s="10">
        <v>40</v>
      </c>
      <c r="J47" s="10">
        <v>12</v>
      </c>
      <c r="K47" s="10">
        <v>20</v>
      </c>
      <c r="L47" s="10">
        <v>6</v>
      </c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ht="60" customHeight="1" x14ac:dyDescent="0.25">
      <c r="A48" s="6" t="s">
        <v>127</v>
      </c>
      <c r="B48" s="17" t="s">
        <v>176</v>
      </c>
      <c r="C48" s="45" t="s">
        <v>7</v>
      </c>
      <c r="D48" s="45" t="s">
        <v>169</v>
      </c>
      <c r="E48" s="10">
        <v>1</v>
      </c>
      <c r="F48" s="10">
        <f t="shared" si="1"/>
        <v>100</v>
      </c>
      <c r="G48" s="10">
        <v>40</v>
      </c>
      <c r="H48" s="10">
        <v>40</v>
      </c>
      <c r="I48" s="10">
        <v>40</v>
      </c>
      <c r="J48" s="10">
        <v>40</v>
      </c>
      <c r="K48" s="10">
        <v>20</v>
      </c>
      <c r="L48" s="10">
        <v>20</v>
      </c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ht="18" customHeight="1" x14ac:dyDescent="0.25">
      <c r="A49" s="7">
        <v>6</v>
      </c>
      <c r="B49" s="23" t="s">
        <v>131</v>
      </c>
      <c r="C49" s="45"/>
      <c r="D49" s="45"/>
      <c r="E49" s="10"/>
      <c r="F49" s="10"/>
      <c r="G49" s="10"/>
      <c r="H49" s="10"/>
      <c r="I49" s="10"/>
      <c r="J49" s="10"/>
      <c r="K49" s="10"/>
      <c r="L49" s="10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ht="60" x14ac:dyDescent="0.25">
      <c r="A50" s="6">
        <v>6.1</v>
      </c>
      <c r="B50" s="17" t="s">
        <v>132</v>
      </c>
      <c r="C50" s="45" t="s">
        <v>147</v>
      </c>
      <c r="D50" s="45" t="s">
        <v>169</v>
      </c>
      <c r="E50" s="10">
        <v>1</v>
      </c>
      <c r="F50" s="10">
        <f t="shared" si="1"/>
        <v>20</v>
      </c>
      <c r="G50" s="10"/>
      <c r="H50" s="10"/>
      <c r="I50" s="10"/>
      <c r="J50" s="10"/>
      <c r="K50" s="10">
        <v>100</v>
      </c>
      <c r="L50" s="10">
        <v>20</v>
      </c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ht="60" x14ac:dyDescent="0.25">
      <c r="A51" s="6">
        <v>6.2</v>
      </c>
      <c r="B51" s="17" t="s">
        <v>133</v>
      </c>
      <c r="C51" s="45" t="s">
        <v>147</v>
      </c>
      <c r="D51" s="45" t="s">
        <v>169</v>
      </c>
      <c r="E51" s="10">
        <v>1</v>
      </c>
      <c r="F51" s="10">
        <f t="shared" si="1"/>
        <v>15</v>
      </c>
      <c r="G51" s="10"/>
      <c r="H51" s="10"/>
      <c r="I51" s="10"/>
      <c r="J51" s="10"/>
      <c r="K51" s="10">
        <v>100</v>
      </c>
      <c r="L51" s="10">
        <v>15</v>
      </c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ht="21" customHeight="1" x14ac:dyDescent="0.25">
      <c r="A52" s="6">
        <v>6.3</v>
      </c>
      <c r="B52" s="17" t="s">
        <v>134</v>
      </c>
      <c r="C52" s="45" t="s">
        <v>147</v>
      </c>
      <c r="D52" s="45"/>
      <c r="E52" s="10">
        <v>1</v>
      </c>
      <c r="F52" s="10">
        <f t="shared" si="1"/>
        <v>20</v>
      </c>
      <c r="G52" s="10"/>
      <c r="H52" s="10"/>
      <c r="I52" s="10"/>
      <c r="J52" s="10"/>
      <c r="K52" s="10">
        <v>100</v>
      </c>
      <c r="L52" s="10">
        <v>20</v>
      </c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ht="60" x14ac:dyDescent="0.25">
      <c r="A53" s="6">
        <v>6.4</v>
      </c>
      <c r="B53" s="17" t="s">
        <v>135</v>
      </c>
      <c r="C53" s="45" t="s">
        <v>146</v>
      </c>
      <c r="D53" s="45" t="s">
        <v>169</v>
      </c>
      <c r="E53" s="10">
        <v>1</v>
      </c>
      <c r="F53" s="10">
        <f t="shared" si="1"/>
        <v>10</v>
      </c>
      <c r="G53" s="10"/>
      <c r="H53" s="10"/>
      <c r="I53" s="10"/>
      <c r="J53" s="10"/>
      <c r="K53" s="10">
        <v>100</v>
      </c>
      <c r="L53" s="10">
        <v>10</v>
      </c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32.25" customHeight="1" x14ac:dyDescent="0.25">
      <c r="A54" s="7">
        <v>7</v>
      </c>
      <c r="B54" s="23" t="s">
        <v>136</v>
      </c>
      <c r="C54" s="48" t="s">
        <v>149</v>
      </c>
      <c r="D54" s="48" t="s">
        <v>169</v>
      </c>
      <c r="E54" s="10">
        <v>1</v>
      </c>
      <c r="F54" s="10">
        <f t="shared" si="1"/>
        <v>150</v>
      </c>
      <c r="G54" s="10">
        <v>20</v>
      </c>
      <c r="H54" s="10">
        <v>30</v>
      </c>
      <c r="I54" s="10">
        <v>40</v>
      </c>
      <c r="J54" s="10">
        <v>60</v>
      </c>
      <c r="K54" s="10">
        <v>40</v>
      </c>
      <c r="L54" s="10">
        <v>60</v>
      </c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21.75" customHeight="1" x14ac:dyDescent="0.25">
      <c r="A55" s="6"/>
      <c r="B55" s="43" t="s">
        <v>137</v>
      </c>
      <c r="C55" s="46"/>
      <c r="D55" s="46"/>
      <c r="E55" s="11"/>
      <c r="F55" s="11">
        <f>SUM(F22:F54)</f>
        <v>1695</v>
      </c>
      <c r="G55" s="11"/>
      <c r="H55" s="11">
        <f>SUM(H22:H54)</f>
        <v>432</v>
      </c>
      <c r="I55" s="11"/>
      <c r="J55" s="11">
        <f>SUM(J22:J54)</f>
        <v>924</v>
      </c>
      <c r="K55" s="11"/>
      <c r="L55" s="11">
        <f>SUM(L22:L54)</f>
        <v>339</v>
      </c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ht="36.75" customHeight="1" x14ac:dyDescent="0.25">
      <c r="A56" s="6"/>
      <c r="B56" s="43" t="s">
        <v>138</v>
      </c>
      <c r="C56" s="45"/>
      <c r="D56" s="45"/>
      <c r="E56" s="10"/>
      <c r="F56" s="11">
        <f>F55+F21</f>
        <v>5325</v>
      </c>
      <c r="G56" s="11"/>
      <c r="H56" s="11">
        <f>H55+H21</f>
        <v>1211</v>
      </c>
      <c r="I56" s="11"/>
      <c r="J56" s="11">
        <f>J55+J21</f>
        <v>2575</v>
      </c>
      <c r="K56" s="11"/>
      <c r="L56" s="11">
        <f>L55+L21</f>
        <v>1539</v>
      </c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18" customHeight="1" x14ac:dyDescent="0.25">
      <c r="A57" s="44" t="s">
        <v>139</v>
      </c>
      <c r="B57" s="23" t="s">
        <v>140</v>
      </c>
      <c r="C57" s="45"/>
      <c r="D57" s="45"/>
      <c r="E57" s="10"/>
      <c r="F57" s="10"/>
      <c r="G57" s="10"/>
      <c r="H57" s="10"/>
      <c r="I57" s="10"/>
      <c r="J57" s="10"/>
      <c r="K57" s="10"/>
      <c r="L57" s="10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15" customHeight="1" x14ac:dyDescent="0.25">
      <c r="A58" s="6">
        <v>1</v>
      </c>
      <c r="B58" s="17" t="s">
        <v>141</v>
      </c>
      <c r="C58" s="45"/>
      <c r="D58" s="45"/>
      <c r="E58" s="10"/>
      <c r="F58" s="11">
        <v>184</v>
      </c>
      <c r="G58" s="10"/>
      <c r="H58" s="10">
        <v>36</v>
      </c>
      <c r="I58" s="10"/>
      <c r="J58" s="10">
        <v>74</v>
      </c>
      <c r="K58" s="10"/>
      <c r="L58" s="10">
        <v>74</v>
      </c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15.75" customHeight="1" x14ac:dyDescent="0.25">
      <c r="A59" s="6"/>
      <c r="B59" s="43" t="s">
        <v>142</v>
      </c>
      <c r="C59" s="45"/>
      <c r="D59" s="45"/>
      <c r="E59" s="10"/>
      <c r="F59" s="11">
        <v>184</v>
      </c>
      <c r="G59" s="10"/>
      <c r="H59" s="11">
        <v>36</v>
      </c>
      <c r="I59" s="11"/>
      <c r="J59" s="11">
        <v>74</v>
      </c>
      <c r="K59" s="11"/>
      <c r="L59" s="11">
        <v>74</v>
      </c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 ht="18" x14ac:dyDescent="0.25">
      <c r="A60" s="6"/>
      <c r="B60" s="43" t="s">
        <v>143</v>
      </c>
      <c r="C60" s="45"/>
      <c r="D60" s="45"/>
      <c r="E60" s="10"/>
      <c r="F60" s="11">
        <f>F56+F59</f>
        <v>5509</v>
      </c>
      <c r="G60" s="11"/>
      <c r="H60" s="11">
        <f t="shared" ref="H60:L60" si="2">H56+H59</f>
        <v>1247</v>
      </c>
      <c r="I60" s="11"/>
      <c r="J60" s="11">
        <f t="shared" si="2"/>
        <v>2649</v>
      </c>
      <c r="K60" s="11"/>
      <c r="L60" s="11">
        <f t="shared" si="2"/>
        <v>1613</v>
      </c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</sheetData>
  <mergeCells count="15">
    <mergeCell ref="A1:AA1"/>
    <mergeCell ref="A2:AA2"/>
    <mergeCell ref="A3:AA3"/>
    <mergeCell ref="A4:AA4"/>
    <mergeCell ref="A5:A6"/>
    <mergeCell ref="B5:B6"/>
    <mergeCell ref="C5:C6"/>
    <mergeCell ref="D5:D6"/>
    <mergeCell ref="E5:F5"/>
    <mergeCell ref="G5:H5"/>
    <mergeCell ref="I5:J5"/>
    <mergeCell ref="K5:L5"/>
    <mergeCell ref="M5:P5"/>
    <mergeCell ref="Q5:T5"/>
    <mergeCell ref="U5:AA5"/>
  </mergeCells>
  <pageMargins left="0.7" right="0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73"/>
  <sheetViews>
    <sheetView tabSelected="1" zoomScale="130" zoomScaleNormal="130" workbookViewId="0">
      <selection sqref="A1:XFD3"/>
    </sheetView>
  </sheetViews>
  <sheetFormatPr defaultRowHeight="15" x14ac:dyDescent="0.25"/>
  <cols>
    <col min="1" max="1" width="6" bestFit="1" customWidth="1"/>
    <col min="2" max="2" width="29.28515625" customWidth="1"/>
    <col min="3" max="3" width="6.5703125" customWidth="1"/>
    <col min="4" max="4" width="9.85546875" customWidth="1"/>
    <col min="5" max="5" width="6.28515625" customWidth="1"/>
    <col min="6" max="6" width="6" customWidth="1"/>
    <col min="7" max="7" width="7.28515625" customWidth="1"/>
    <col min="8" max="8" width="6.5703125" customWidth="1"/>
    <col min="9" max="9" width="7.7109375" customWidth="1"/>
    <col min="10" max="10" width="6.28515625" customWidth="1"/>
    <col min="11" max="11" width="7.5703125" customWidth="1"/>
  </cols>
  <sheetData>
    <row r="1" spans="1:11" ht="19.5" x14ac:dyDescent="0.25">
      <c r="A1" s="113" t="s">
        <v>233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1" ht="19.5" x14ac:dyDescent="0.25">
      <c r="A2" s="113" t="s">
        <v>234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</row>
    <row r="3" spans="1:11" ht="19.5" x14ac:dyDescent="0.25">
      <c r="A3" s="113" t="s">
        <v>235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</row>
    <row r="4" spans="1:11" ht="19.5" x14ac:dyDescent="0.25">
      <c r="A4" s="113" t="s">
        <v>10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</row>
    <row r="5" spans="1:11" ht="18" x14ac:dyDescent="0.25">
      <c r="A5" s="82" t="s">
        <v>212</v>
      </c>
      <c r="B5" s="82"/>
      <c r="C5" s="82"/>
      <c r="D5" s="82"/>
      <c r="E5" s="82"/>
      <c r="F5" s="82"/>
      <c r="G5" s="82"/>
      <c r="H5" s="82"/>
      <c r="I5" s="82"/>
      <c r="J5" s="82"/>
      <c r="K5" s="82"/>
    </row>
    <row r="6" spans="1:11" ht="18" x14ac:dyDescent="0.25">
      <c r="A6" s="83" t="s">
        <v>177</v>
      </c>
      <c r="B6" s="83"/>
      <c r="C6" s="83"/>
      <c r="D6" s="83"/>
      <c r="E6" s="83"/>
      <c r="F6" s="83"/>
      <c r="G6" s="83"/>
      <c r="H6" s="83"/>
      <c r="I6" s="83"/>
      <c r="J6" s="83"/>
      <c r="K6" s="83"/>
    </row>
    <row r="7" spans="1:11" ht="18" x14ac:dyDescent="0.25">
      <c r="A7" s="83" t="s">
        <v>150</v>
      </c>
      <c r="B7" s="83"/>
      <c r="C7" s="83"/>
      <c r="D7" s="83"/>
      <c r="E7" s="83"/>
      <c r="F7" s="83"/>
      <c r="G7" s="83"/>
      <c r="H7" s="83"/>
      <c r="I7" s="83"/>
      <c r="J7" s="83"/>
      <c r="K7" s="83"/>
    </row>
    <row r="8" spans="1:11" x14ac:dyDescent="0.25">
      <c r="A8" s="85" t="s">
        <v>0</v>
      </c>
      <c r="B8" s="85" t="s">
        <v>1</v>
      </c>
      <c r="C8" s="86" t="s">
        <v>2</v>
      </c>
      <c r="D8" s="86" t="s">
        <v>151</v>
      </c>
      <c r="E8" s="88" t="s">
        <v>12</v>
      </c>
      <c r="F8" s="88"/>
      <c r="G8" s="88"/>
      <c r="H8" s="80" t="s">
        <v>212</v>
      </c>
      <c r="I8" s="80"/>
      <c r="J8" s="80"/>
      <c r="K8" s="80"/>
    </row>
    <row r="9" spans="1:11" ht="42.75" x14ac:dyDescent="0.25">
      <c r="A9" s="85"/>
      <c r="B9" s="85"/>
      <c r="C9" s="87"/>
      <c r="D9" s="87"/>
      <c r="E9" s="61" t="s">
        <v>180</v>
      </c>
      <c r="F9" s="71" t="s">
        <v>219</v>
      </c>
      <c r="G9" s="61" t="s">
        <v>4</v>
      </c>
      <c r="H9" s="25" t="s">
        <v>180</v>
      </c>
      <c r="I9" s="25" t="s">
        <v>225</v>
      </c>
      <c r="J9" s="25" t="s">
        <v>219</v>
      </c>
      <c r="K9" s="25" t="s">
        <v>220</v>
      </c>
    </row>
    <row r="10" spans="1:11" ht="17.25" x14ac:dyDescent="0.25">
      <c r="A10" s="5" t="s">
        <v>5</v>
      </c>
      <c r="B10" s="16" t="s">
        <v>11</v>
      </c>
      <c r="C10" s="8"/>
      <c r="D10" s="8"/>
      <c r="E10" s="8"/>
      <c r="F10" s="8"/>
      <c r="G10" s="8"/>
      <c r="H10" s="9"/>
      <c r="I10" s="9"/>
      <c r="J10" s="9"/>
      <c r="K10" s="9"/>
    </row>
    <row r="11" spans="1:11" ht="17.25" x14ac:dyDescent="0.25">
      <c r="A11" s="1" t="s">
        <v>31</v>
      </c>
      <c r="B11" s="16" t="s">
        <v>75</v>
      </c>
      <c r="C11" s="2"/>
      <c r="D11" s="2"/>
      <c r="E11" s="2"/>
      <c r="F11" s="2"/>
      <c r="G11" s="2"/>
      <c r="H11" s="9"/>
      <c r="I11" s="9"/>
      <c r="J11" s="9"/>
      <c r="K11" s="9"/>
    </row>
    <row r="12" spans="1:11" ht="28.5" x14ac:dyDescent="0.25">
      <c r="A12" s="119">
        <v>1.1000000000000001</v>
      </c>
      <c r="B12" s="23" t="s">
        <v>32</v>
      </c>
      <c r="C12" s="3"/>
      <c r="D12" s="3"/>
      <c r="E12" s="10"/>
      <c r="F12" s="10"/>
      <c r="G12" s="10"/>
      <c r="H12" s="10"/>
      <c r="I12" s="10"/>
      <c r="J12" s="10"/>
      <c r="K12" s="10"/>
    </row>
    <row r="13" spans="1:11" x14ac:dyDescent="0.25">
      <c r="A13" s="119" t="s">
        <v>76</v>
      </c>
      <c r="B13" s="17" t="s">
        <v>80</v>
      </c>
      <c r="C13" s="45" t="s">
        <v>7</v>
      </c>
      <c r="D13" s="45"/>
      <c r="E13" s="10"/>
      <c r="F13" s="10"/>
      <c r="G13" s="10"/>
      <c r="H13" s="10"/>
      <c r="I13" s="10"/>
      <c r="J13" s="10"/>
      <c r="K13" s="10"/>
    </row>
    <row r="14" spans="1:11" ht="28.5" x14ac:dyDescent="0.25">
      <c r="A14" s="119" t="s">
        <v>77</v>
      </c>
      <c r="B14" s="17" t="s">
        <v>81</v>
      </c>
      <c r="C14" s="45" t="s">
        <v>7</v>
      </c>
      <c r="D14" s="45"/>
      <c r="E14" s="10"/>
      <c r="F14" s="10"/>
      <c r="G14" s="10"/>
      <c r="H14" s="10"/>
      <c r="I14" s="10"/>
      <c r="J14" s="10"/>
      <c r="K14" s="10"/>
    </row>
    <row r="15" spans="1:11" ht="42.75" x14ac:dyDescent="0.25">
      <c r="A15" s="119" t="s">
        <v>78</v>
      </c>
      <c r="B15" s="17" t="s">
        <v>82</v>
      </c>
      <c r="C15" s="45" t="s">
        <v>6</v>
      </c>
      <c r="D15" s="45" t="s">
        <v>152</v>
      </c>
      <c r="E15" s="10">
        <v>50</v>
      </c>
      <c r="F15" s="14">
        <f>G15/2350*100</f>
        <v>17.021276595744681</v>
      </c>
      <c r="G15" s="10">
        <v>400</v>
      </c>
      <c r="H15" s="10">
        <v>50</v>
      </c>
      <c r="I15" s="10">
        <v>100</v>
      </c>
      <c r="J15" s="14">
        <f>K15/2350*100</f>
        <v>17.021276595744681</v>
      </c>
      <c r="K15" s="10">
        <v>400</v>
      </c>
    </row>
    <row r="16" spans="1:11" ht="28.5" x14ac:dyDescent="0.25">
      <c r="A16" s="119" t="s">
        <v>79</v>
      </c>
      <c r="B16" s="17" t="s">
        <v>83</v>
      </c>
      <c r="C16" s="45" t="s">
        <v>6</v>
      </c>
      <c r="D16" s="45"/>
      <c r="E16" s="10"/>
      <c r="F16" s="14"/>
      <c r="G16" s="10"/>
      <c r="H16" s="10"/>
      <c r="I16" s="10"/>
      <c r="J16" s="14"/>
      <c r="K16" s="10"/>
    </row>
    <row r="17" spans="1:11" ht="28.5" x14ac:dyDescent="0.25">
      <c r="A17" s="119" t="s">
        <v>84</v>
      </c>
      <c r="B17" s="18" t="s">
        <v>86</v>
      </c>
      <c r="C17" s="45" t="s">
        <v>6</v>
      </c>
      <c r="D17" s="45"/>
      <c r="E17" s="10"/>
      <c r="F17" s="14"/>
      <c r="G17" s="10"/>
      <c r="H17" s="10"/>
      <c r="I17" s="10"/>
      <c r="J17" s="14"/>
      <c r="K17" s="10"/>
    </row>
    <row r="18" spans="1:11" ht="28.5" x14ac:dyDescent="0.25">
      <c r="A18" s="119" t="s">
        <v>85</v>
      </c>
      <c r="B18" s="19" t="s">
        <v>87</v>
      </c>
      <c r="C18" s="45" t="s">
        <v>89</v>
      </c>
      <c r="D18" s="45"/>
      <c r="E18" s="10"/>
      <c r="F18" s="14"/>
      <c r="G18" s="10"/>
      <c r="H18" s="10"/>
      <c r="I18" s="10"/>
      <c r="J18" s="14"/>
      <c r="K18" s="10"/>
    </row>
    <row r="19" spans="1:11" ht="28.5" x14ac:dyDescent="0.25">
      <c r="A19" s="120">
        <v>1.2</v>
      </c>
      <c r="B19" s="38" t="s">
        <v>88</v>
      </c>
      <c r="C19" s="45"/>
      <c r="D19" s="45"/>
      <c r="E19" s="10"/>
      <c r="F19" s="14"/>
      <c r="G19" s="10"/>
      <c r="H19" s="10"/>
      <c r="I19" s="10"/>
      <c r="J19" s="14"/>
      <c r="K19" s="10"/>
    </row>
    <row r="20" spans="1:11" ht="42.75" x14ac:dyDescent="0.25">
      <c r="A20" s="119" t="s">
        <v>153</v>
      </c>
      <c r="B20" s="19" t="s">
        <v>90</v>
      </c>
      <c r="C20" s="45" t="s">
        <v>144</v>
      </c>
      <c r="D20" s="45"/>
      <c r="E20" s="10"/>
      <c r="F20" s="14"/>
      <c r="G20" s="10"/>
      <c r="H20" s="10"/>
      <c r="I20" s="10"/>
      <c r="J20" s="14"/>
      <c r="K20" s="10"/>
    </row>
    <row r="21" spans="1:11" ht="57" x14ac:dyDescent="0.25">
      <c r="A21" s="119" t="s">
        <v>154</v>
      </c>
      <c r="B21" s="19" t="s">
        <v>91</v>
      </c>
      <c r="C21" s="45" t="s">
        <v>144</v>
      </c>
      <c r="D21" s="45" t="s">
        <v>158</v>
      </c>
      <c r="E21" s="10">
        <v>25</v>
      </c>
      <c r="F21" s="14">
        <f t="shared" ref="F21:F64" si="0">G21/2350*100</f>
        <v>63.829787234042556</v>
      </c>
      <c r="G21" s="10">
        <v>1500</v>
      </c>
      <c r="H21" s="10">
        <v>25</v>
      </c>
      <c r="I21" s="10">
        <v>100</v>
      </c>
      <c r="J21" s="14">
        <f t="shared" ref="J21:J62" si="1">K21/2350*100</f>
        <v>63.829787234042556</v>
      </c>
      <c r="K21" s="10">
        <v>1500</v>
      </c>
    </row>
    <row r="22" spans="1:11" ht="28.5" x14ac:dyDescent="0.25">
      <c r="A22" s="119" t="s">
        <v>155</v>
      </c>
      <c r="B22" s="20" t="s">
        <v>92</v>
      </c>
      <c r="C22" s="45" t="s">
        <v>144</v>
      </c>
      <c r="D22" s="45"/>
      <c r="E22" s="10"/>
      <c r="F22" s="14"/>
      <c r="G22" s="10"/>
      <c r="H22" s="10"/>
      <c r="I22" s="10"/>
      <c r="J22" s="14"/>
      <c r="K22" s="10"/>
    </row>
    <row r="23" spans="1:11" ht="57" x14ac:dyDescent="0.25">
      <c r="A23" s="119" t="s">
        <v>156</v>
      </c>
      <c r="B23" s="21" t="s">
        <v>93</v>
      </c>
      <c r="C23" s="45" t="s">
        <v>144</v>
      </c>
      <c r="D23" s="45"/>
      <c r="E23" s="10"/>
      <c r="F23" s="14"/>
      <c r="G23" s="10"/>
      <c r="H23" s="10"/>
      <c r="I23" s="10"/>
      <c r="J23" s="14"/>
      <c r="K23" s="10"/>
    </row>
    <row r="24" spans="1:11" ht="42.75" x14ac:dyDescent="0.25">
      <c r="A24" s="119" t="s">
        <v>157</v>
      </c>
      <c r="B24" s="21" t="s">
        <v>94</v>
      </c>
      <c r="C24" s="45" t="s">
        <v>145</v>
      </c>
      <c r="D24" s="45"/>
      <c r="E24" s="10"/>
      <c r="F24" s="14"/>
      <c r="G24" s="10"/>
      <c r="H24" s="10"/>
      <c r="I24" s="10"/>
      <c r="J24" s="14"/>
      <c r="K24" s="10"/>
    </row>
    <row r="25" spans="1:11" x14ac:dyDescent="0.25">
      <c r="A25" s="120">
        <v>1.3</v>
      </c>
      <c r="B25" s="22" t="s">
        <v>95</v>
      </c>
      <c r="C25" s="45" t="s">
        <v>7</v>
      </c>
      <c r="D25" s="45"/>
      <c r="E25" s="10"/>
      <c r="F25" s="14"/>
      <c r="G25" s="10"/>
      <c r="H25" s="10"/>
      <c r="I25" s="10"/>
      <c r="J25" s="14"/>
      <c r="K25" s="10"/>
    </row>
    <row r="26" spans="1:11" ht="28.5" x14ac:dyDescent="0.25">
      <c r="A26" s="120">
        <v>1.4</v>
      </c>
      <c r="B26" s="22" t="s">
        <v>96</v>
      </c>
      <c r="C26" s="46" t="s">
        <v>7</v>
      </c>
      <c r="D26" s="46"/>
      <c r="E26" s="10"/>
      <c r="F26" s="14"/>
      <c r="G26" s="10"/>
      <c r="H26" s="10"/>
      <c r="I26" s="10"/>
      <c r="J26" s="14"/>
      <c r="K26" s="10"/>
    </row>
    <row r="27" spans="1:11" x14ac:dyDescent="0.25">
      <c r="A27" s="120"/>
      <c r="B27" s="50" t="s">
        <v>159</v>
      </c>
      <c r="C27" s="46"/>
      <c r="D27" s="46"/>
      <c r="E27" s="10"/>
      <c r="F27" s="14">
        <f t="shared" si="0"/>
        <v>80.851063829787222</v>
      </c>
      <c r="G27" s="11">
        <f>SUM(G10:G26)</f>
        <v>1900</v>
      </c>
      <c r="H27" s="11"/>
      <c r="I27" s="11">
        <v>100</v>
      </c>
      <c r="J27" s="14">
        <f t="shared" si="1"/>
        <v>80.851063829787222</v>
      </c>
      <c r="K27" s="11">
        <f>SUM(K10:K26)</f>
        <v>1900</v>
      </c>
    </row>
    <row r="28" spans="1:11" x14ac:dyDescent="0.25">
      <c r="A28" s="121" t="s">
        <v>8</v>
      </c>
      <c r="B28" s="22" t="s">
        <v>9</v>
      </c>
      <c r="C28" s="45"/>
      <c r="D28" s="45"/>
      <c r="E28" s="10"/>
      <c r="F28" s="14"/>
      <c r="G28" s="10"/>
      <c r="H28" s="10"/>
      <c r="I28" s="10"/>
      <c r="J28" s="14"/>
      <c r="K28" s="10"/>
    </row>
    <row r="29" spans="1:11" ht="42.75" x14ac:dyDescent="0.25">
      <c r="A29" s="121" t="s">
        <v>45</v>
      </c>
      <c r="B29" s="22" t="s">
        <v>98</v>
      </c>
      <c r="C29" s="45"/>
      <c r="D29" s="45"/>
      <c r="E29" s="10"/>
      <c r="F29" s="14"/>
      <c r="G29" s="10"/>
      <c r="H29" s="10"/>
      <c r="I29" s="10"/>
      <c r="J29" s="14"/>
      <c r="K29" s="10"/>
    </row>
    <row r="30" spans="1:11" ht="28.5" x14ac:dyDescent="0.25">
      <c r="A30" s="119">
        <v>2.1</v>
      </c>
      <c r="B30" s="21" t="s">
        <v>39</v>
      </c>
      <c r="C30" s="45"/>
      <c r="D30" s="45"/>
      <c r="E30" s="10"/>
      <c r="F30" s="14"/>
      <c r="G30" s="10"/>
      <c r="H30" s="10"/>
      <c r="I30" s="10"/>
      <c r="J30" s="14"/>
      <c r="K30" s="10"/>
    </row>
    <row r="31" spans="1:11" x14ac:dyDescent="0.25">
      <c r="A31" s="119" t="s">
        <v>33</v>
      </c>
      <c r="B31" s="21" t="s">
        <v>99</v>
      </c>
      <c r="C31" s="45" t="s">
        <v>146</v>
      </c>
      <c r="D31" s="45"/>
      <c r="E31" s="10"/>
      <c r="F31" s="14"/>
      <c r="G31" s="10"/>
      <c r="H31" s="10"/>
      <c r="I31" s="10"/>
      <c r="J31" s="14"/>
      <c r="K31" s="10"/>
    </row>
    <row r="32" spans="1:11" ht="28.5" x14ac:dyDescent="0.25">
      <c r="A32" s="119" t="s">
        <v>34</v>
      </c>
      <c r="B32" s="21" t="s">
        <v>100</v>
      </c>
      <c r="C32" s="45" t="s">
        <v>147</v>
      </c>
      <c r="D32" s="45"/>
      <c r="E32" s="10"/>
      <c r="F32" s="14"/>
      <c r="G32" s="10"/>
      <c r="H32" s="10"/>
      <c r="I32" s="10"/>
      <c r="J32" s="14"/>
      <c r="K32" s="10"/>
    </row>
    <row r="33" spans="1:11" x14ac:dyDescent="0.25">
      <c r="A33" s="119" t="s">
        <v>38</v>
      </c>
      <c r="B33" s="19" t="s">
        <v>101</v>
      </c>
      <c r="C33" s="45" t="s">
        <v>146</v>
      </c>
      <c r="D33" s="45"/>
      <c r="E33" s="10"/>
      <c r="F33" s="14"/>
      <c r="G33" s="10"/>
      <c r="H33" s="10"/>
      <c r="I33" s="10"/>
      <c r="J33" s="14"/>
      <c r="K33" s="10"/>
    </row>
    <row r="34" spans="1:11" ht="42.75" x14ac:dyDescent="0.25">
      <c r="A34" s="119" t="s">
        <v>35</v>
      </c>
      <c r="B34" s="21" t="s">
        <v>102</v>
      </c>
      <c r="C34" s="45" t="s">
        <v>146</v>
      </c>
      <c r="D34" s="45"/>
      <c r="E34" s="10"/>
      <c r="F34" s="14"/>
      <c r="G34" s="10"/>
      <c r="H34" s="10"/>
      <c r="I34" s="10"/>
      <c r="J34" s="14"/>
      <c r="K34" s="10"/>
    </row>
    <row r="35" spans="1:11" ht="28.5" x14ac:dyDescent="0.25">
      <c r="A35" s="120">
        <v>2.2000000000000002</v>
      </c>
      <c r="B35" s="22" t="s">
        <v>103</v>
      </c>
      <c r="C35" s="45"/>
      <c r="D35" s="45"/>
      <c r="E35" s="10"/>
      <c r="F35" s="14"/>
      <c r="G35" s="10"/>
      <c r="H35" s="10"/>
      <c r="I35" s="10"/>
      <c r="J35" s="14"/>
      <c r="K35" s="10"/>
    </row>
    <row r="36" spans="1:11" ht="28.5" x14ac:dyDescent="0.25">
      <c r="A36" s="119" t="s">
        <v>36</v>
      </c>
      <c r="B36" s="21" t="s">
        <v>104</v>
      </c>
      <c r="C36" s="45" t="s">
        <v>146</v>
      </c>
      <c r="D36" s="45"/>
      <c r="E36" s="10"/>
      <c r="F36" s="14"/>
      <c r="G36" s="10"/>
      <c r="H36" s="10"/>
      <c r="I36" s="10"/>
      <c r="J36" s="14"/>
      <c r="K36" s="10"/>
    </row>
    <row r="37" spans="1:11" ht="28.5" x14ac:dyDescent="0.25">
      <c r="A37" s="119" t="s">
        <v>37</v>
      </c>
      <c r="B37" s="21" t="s">
        <v>105</v>
      </c>
      <c r="C37" s="45" t="s">
        <v>146</v>
      </c>
      <c r="D37" s="45"/>
      <c r="E37" s="10"/>
      <c r="F37" s="14"/>
      <c r="G37" s="10"/>
      <c r="H37" s="10"/>
      <c r="I37" s="10"/>
      <c r="J37" s="14"/>
      <c r="K37" s="10"/>
    </row>
    <row r="38" spans="1:11" ht="42.75" x14ac:dyDescent="0.25">
      <c r="A38" s="120">
        <v>2.2999999999999998</v>
      </c>
      <c r="B38" s="22" t="s">
        <v>148</v>
      </c>
      <c r="C38" s="45" t="s">
        <v>146</v>
      </c>
      <c r="D38" s="45"/>
      <c r="E38" s="10"/>
      <c r="F38" s="14"/>
      <c r="G38" s="10"/>
      <c r="H38" s="10"/>
      <c r="I38" s="10"/>
      <c r="J38" s="14"/>
      <c r="K38" s="10"/>
    </row>
    <row r="39" spans="1:11" ht="42.75" x14ac:dyDescent="0.25">
      <c r="A39" s="120">
        <v>3</v>
      </c>
      <c r="B39" s="22" t="s">
        <v>106</v>
      </c>
      <c r="C39" s="45"/>
      <c r="D39" s="45"/>
      <c r="E39" s="10"/>
      <c r="F39" s="14"/>
      <c r="G39" s="10"/>
      <c r="H39" s="10"/>
      <c r="I39" s="10"/>
      <c r="J39" s="14"/>
      <c r="K39" s="10"/>
    </row>
    <row r="40" spans="1:11" ht="42.75" x14ac:dyDescent="0.25">
      <c r="A40" s="119">
        <v>3.1</v>
      </c>
      <c r="B40" s="21" t="s">
        <v>107</v>
      </c>
      <c r="C40" s="45" t="s">
        <v>7</v>
      </c>
      <c r="D40" s="45"/>
      <c r="E40" s="10"/>
      <c r="F40" s="14"/>
      <c r="G40" s="10"/>
      <c r="H40" s="10"/>
      <c r="I40" s="10"/>
      <c r="J40" s="14"/>
      <c r="K40" s="10"/>
    </row>
    <row r="41" spans="1:11" ht="28.5" x14ac:dyDescent="0.25">
      <c r="A41" s="119">
        <v>3.2</v>
      </c>
      <c r="B41" s="21" t="s">
        <v>108</v>
      </c>
      <c r="C41" s="45" t="s">
        <v>7</v>
      </c>
      <c r="D41" s="45"/>
      <c r="E41" s="10"/>
      <c r="F41" s="14"/>
      <c r="G41" s="10"/>
      <c r="H41" s="10"/>
      <c r="I41" s="10"/>
      <c r="J41" s="14"/>
      <c r="K41" s="10"/>
    </row>
    <row r="42" spans="1:11" ht="28.5" x14ac:dyDescent="0.25">
      <c r="A42" s="119">
        <v>3.3</v>
      </c>
      <c r="B42" s="21" t="s">
        <v>109</v>
      </c>
      <c r="C42" s="45" t="s">
        <v>7</v>
      </c>
      <c r="D42" s="45"/>
      <c r="E42" s="10"/>
      <c r="F42" s="14"/>
      <c r="G42" s="10"/>
      <c r="H42" s="10"/>
      <c r="I42" s="10"/>
      <c r="J42" s="14"/>
      <c r="K42" s="10"/>
    </row>
    <row r="43" spans="1:11" ht="28.5" x14ac:dyDescent="0.25">
      <c r="A43" s="119">
        <v>3.4</v>
      </c>
      <c r="B43" s="21" t="s">
        <v>110</v>
      </c>
      <c r="C43" s="45"/>
      <c r="D43" s="45"/>
      <c r="E43" s="10"/>
      <c r="F43" s="14"/>
      <c r="G43" s="10"/>
      <c r="H43" s="10"/>
      <c r="I43" s="10"/>
      <c r="J43" s="14"/>
      <c r="K43" s="10"/>
    </row>
    <row r="44" spans="1:11" x14ac:dyDescent="0.25">
      <c r="A44" s="120">
        <v>4</v>
      </c>
      <c r="B44" s="23" t="s">
        <v>111</v>
      </c>
      <c r="C44" s="45"/>
      <c r="D44" s="45"/>
      <c r="E44" s="10"/>
      <c r="F44" s="14"/>
      <c r="G44" s="10"/>
      <c r="H44" s="10"/>
      <c r="I44" s="10"/>
      <c r="J44" s="14"/>
      <c r="K44" s="10"/>
    </row>
    <row r="45" spans="1:11" ht="42.75" x14ac:dyDescent="0.25">
      <c r="A45" s="119">
        <v>4.0999999999999996</v>
      </c>
      <c r="B45" s="17" t="s">
        <v>112</v>
      </c>
      <c r="C45" s="45" t="s">
        <v>147</v>
      </c>
      <c r="D45" s="45"/>
      <c r="E45" s="10"/>
      <c r="F45" s="14"/>
      <c r="G45" s="10"/>
      <c r="H45" s="10"/>
      <c r="I45" s="10"/>
      <c r="J45" s="14"/>
      <c r="K45" s="10"/>
    </row>
    <row r="46" spans="1:11" ht="28.5" x14ac:dyDescent="0.25">
      <c r="A46" s="119">
        <v>4.2</v>
      </c>
      <c r="B46" s="17" t="s">
        <v>160</v>
      </c>
      <c r="C46" s="45" t="s">
        <v>147</v>
      </c>
      <c r="D46" s="45"/>
      <c r="E46" s="10">
        <v>1</v>
      </c>
      <c r="F46" s="14">
        <f t="shared" si="0"/>
        <v>10.638297872340425</v>
      </c>
      <c r="G46" s="10">
        <v>250</v>
      </c>
      <c r="H46" s="10">
        <v>1</v>
      </c>
      <c r="I46" s="10">
        <v>100</v>
      </c>
      <c r="J46" s="14">
        <f t="shared" si="1"/>
        <v>10.638297872340425</v>
      </c>
      <c r="K46" s="10">
        <v>250</v>
      </c>
    </row>
    <row r="47" spans="1:11" ht="28.5" x14ac:dyDescent="0.25">
      <c r="A47" s="120">
        <v>5</v>
      </c>
      <c r="B47" s="40" t="s">
        <v>113</v>
      </c>
      <c r="C47" s="47"/>
      <c r="D47" s="47"/>
      <c r="E47" s="10"/>
      <c r="F47" s="14"/>
      <c r="G47" s="10"/>
      <c r="H47" s="10"/>
      <c r="I47" s="10"/>
      <c r="J47" s="14"/>
      <c r="K47" s="10"/>
    </row>
    <row r="48" spans="1:11" x14ac:dyDescent="0.25">
      <c r="A48" s="122">
        <v>5.0999999999999996</v>
      </c>
      <c r="B48" s="39" t="s">
        <v>114</v>
      </c>
      <c r="C48" s="47"/>
      <c r="D48" s="47"/>
      <c r="E48" s="10"/>
      <c r="F48" s="14"/>
      <c r="G48" s="10"/>
      <c r="H48" s="10"/>
      <c r="I48" s="10"/>
      <c r="J48" s="14"/>
      <c r="K48" s="10"/>
    </row>
    <row r="49" spans="1:11" ht="42.75" x14ac:dyDescent="0.25">
      <c r="A49" s="119" t="s">
        <v>115</v>
      </c>
      <c r="B49" s="17" t="s">
        <v>116</v>
      </c>
      <c r="C49" s="45" t="s">
        <v>147</v>
      </c>
      <c r="D49" s="45" t="s">
        <v>161</v>
      </c>
      <c r="E49" s="10">
        <v>1</v>
      </c>
      <c r="F49" s="14">
        <f t="shared" si="0"/>
        <v>2.1276595744680851</v>
      </c>
      <c r="G49" s="10">
        <v>50</v>
      </c>
      <c r="H49" s="10">
        <v>1</v>
      </c>
      <c r="I49" s="10">
        <v>100</v>
      </c>
      <c r="J49" s="14">
        <f t="shared" si="1"/>
        <v>2.1276595744680851</v>
      </c>
      <c r="K49" s="10">
        <v>50</v>
      </c>
    </row>
    <row r="50" spans="1:11" ht="42.75" x14ac:dyDescent="0.25">
      <c r="A50" s="119" t="s">
        <v>117</v>
      </c>
      <c r="B50" s="17" t="s">
        <v>118</v>
      </c>
      <c r="C50" s="45" t="s">
        <v>147</v>
      </c>
      <c r="D50" s="45"/>
      <c r="E50" s="10"/>
      <c r="F50" s="14"/>
      <c r="G50" s="10"/>
      <c r="H50" s="10"/>
      <c r="I50" s="10"/>
      <c r="J50" s="14"/>
      <c r="K50" s="10"/>
    </row>
    <row r="51" spans="1:11" x14ac:dyDescent="0.25">
      <c r="A51" s="120">
        <v>5.2</v>
      </c>
      <c r="B51" s="23" t="s">
        <v>119</v>
      </c>
      <c r="C51" s="45"/>
      <c r="D51" s="45"/>
      <c r="E51" s="10"/>
      <c r="F51" s="14"/>
      <c r="G51" s="10"/>
      <c r="H51" s="10"/>
      <c r="I51" s="10"/>
      <c r="J51" s="14"/>
      <c r="K51" s="10"/>
    </row>
    <row r="52" spans="1:11" ht="28.5" x14ac:dyDescent="0.25">
      <c r="A52" s="119" t="s">
        <v>120</v>
      </c>
      <c r="B52" s="17" t="s">
        <v>122</v>
      </c>
      <c r="C52" s="45" t="s">
        <v>147</v>
      </c>
      <c r="D52" s="45"/>
      <c r="E52" s="10"/>
      <c r="F52" s="14"/>
      <c r="G52" s="10"/>
      <c r="H52" s="10"/>
      <c r="I52" s="10"/>
      <c r="J52" s="14"/>
      <c r="K52" s="10"/>
    </row>
    <row r="53" spans="1:11" ht="28.5" x14ac:dyDescent="0.25">
      <c r="A53" s="119" t="s">
        <v>121</v>
      </c>
      <c r="B53" s="17" t="s">
        <v>123</v>
      </c>
      <c r="C53" s="45" t="s">
        <v>146</v>
      </c>
      <c r="D53" s="45"/>
      <c r="E53" s="10"/>
      <c r="F53" s="14"/>
      <c r="G53" s="10"/>
      <c r="H53" s="10"/>
      <c r="I53" s="10"/>
      <c r="J53" s="14"/>
      <c r="K53" s="10"/>
    </row>
    <row r="54" spans="1:11" ht="28.5" x14ac:dyDescent="0.25">
      <c r="A54" s="120">
        <v>5.3</v>
      </c>
      <c r="B54" s="23" t="s">
        <v>124</v>
      </c>
      <c r="C54" s="45"/>
      <c r="D54" s="45"/>
      <c r="E54" s="10"/>
      <c r="F54" s="14"/>
      <c r="G54" s="10"/>
      <c r="H54" s="10"/>
      <c r="I54" s="10"/>
      <c r="J54" s="14"/>
      <c r="K54" s="10"/>
    </row>
    <row r="55" spans="1:11" ht="28.5" x14ac:dyDescent="0.25">
      <c r="A55" s="119" t="s">
        <v>125</v>
      </c>
      <c r="B55" s="17" t="s">
        <v>128</v>
      </c>
      <c r="C55" s="45" t="s">
        <v>147</v>
      </c>
      <c r="D55" s="45"/>
      <c r="E55" s="10"/>
      <c r="F55" s="14"/>
      <c r="G55" s="10"/>
      <c r="H55" s="10"/>
      <c r="I55" s="10"/>
      <c r="J55" s="14"/>
      <c r="K55" s="10"/>
    </row>
    <row r="56" spans="1:11" ht="28.5" x14ac:dyDescent="0.25">
      <c r="A56" s="119" t="s">
        <v>126</v>
      </c>
      <c r="B56" s="17" t="s">
        <v>129</v>
      </c>
      <c r="C56" s="45" t="s">
        <v>147</v>
      </c>
      <c r="D56" s="45"/>
      <c r="E56" s="10"/>
      <c r="F56" s="14"/>
      <c r="G56" s="10"/>
      <c r="H56" s="10"/>
      <c r="I56" s="10"/>
      <c r="J56" s="14"/>
      <c r="K56" s="10"/>
    </row>
    <row r="57" spans="1:11" ht="28.5" x14ac:dyDescent="0.25">
      <c r="A57" s="119" t="s">
        <v>127</v>
      </c>
      <c r="B57" s="17" t="s">
        <v>130</v>
      </c>
      <c r="C57" s="45" t="s">
        <v>7</v>
      </c>
      <c r="D57" s="45"/>
      <c r="E57" s="10"/>
      <c r="F57" s="14"/>
      <c r="G57" s="10"/>
      <c r="H57" s="10"/>
      <c r="I57" s="10"/>
      <c r="J57" s="14"/>
      <c r="K57" s="10"/>
    </row>
    <row r="58" spans="1:11" x14ac:dyDescent="0.25">
      <c r="A58" s="120">
        <v>6</v>
      </c>
      <c r="B58" s="23" t="s">
        <v>131</v>
      </c>
      <c r="C58" s="45"/>
      <c r="D58" s="45"/>
      <c r="E58" s="10"/>
      <c r="F58" s="14"/>
      <c r="G58" s="10"/>
      <c r="H58" s="10"/>
      <c r="I58" s="10"/>
      <c r="J58" s="14"/>
      <c r="K58" s="10"/>
    </row>
    <row r="59" spans="1:11" x14ac:dyDescent="0.25">
      <c r="A59" s="119">
        <v>6.1</v>
      </c>
      <c r="B59" s="17" t="s">
        <v>132</v>
      </c>
      <c r="C59" s="45" t="s">
        <v>147</v>
      </c>
      <c r="D59" s="45"/>
      <c r="E59" s="10"/>
      <c r="F59" s="14"/>
      <c r="G59" s="10"/>
      <c r="H59" s="10"/>
      <c r="I59" s="10"/>
      <c r="J59" s="14"/>
      <c r="K59" s="10"/>
    </row>
    <row r="60" spans="1:11" ht="28.5" x14ac:dyDescent="0.25">
      <c r="A60" s="119">
        <v>6.2</v>
      </c>
      <c r="B60" s="17" t="s">
        <v>133</v>
      </c>
      <c r="C60" s="45" t="s">
        <v>147</v>
      </c>
      <c r="D60" s="45"/>
      <c r="E60" s="10"/>
      <c r="F60" s="14"/>
      <c r="G60" s="10"/>
      <c r="H60" s="10"/>
      <c r="I60" s="10"/>
      <c r="J60" s="14"/>
      <c r="K60" s="10"/>
    </row>
    <row r="61" spans="1:11" x14ac:dyDescent="0.25">
      <c r="A61" s="119">
        <v>6.3</v>
      </c>
      <c r="B61" s="17" t="s">
        <v>134</v>
      </c>
      <c r="C61" s="45" t="s">
        <v>147</v>
      </c>
      <c r="D61" s="45"/>
      <c r="E61" s="10"/>
      <c r="F61" s="14"/>
      <c r="G61" s="10"/>
      <c r="H61" s="10"/>
      <c r="I61" s="10"/>
      <c r="J61" s="14"/>
      <c r="K61" s="10"/>
    </row>
    <row r="62" spans="1:11" x14ac:dyDescent="0.25">
      <c r="A62" s="119">
        <v>6.4</v>
      </c>
      <c r="B62" s="17" t="s">
        <v>135</v>
      </c>
      <c r="C62" s="45" t="s">
        <v>146</v>
      </c>
      <c r="D62" s="45"/>
      <c r="E62" s="10">
        <v>1</v>
      </c>
      <c r="F62" s="14">
        <f t="shared" si="0"/>
        <v>6.3829787234042552</v>
      </c>
      <c r="G62" s="10">
        <v>150</v>
      </c>
      <c r="H62" s="10">
        <v>1</v>
      </c>
      <c r="I62" s="10">
        <v>100</v>
      </c>
      <c r="J62" s="14">
        <f t="shared" si="1"/>
        <v>5.1063829787234036</v>
      </c>
      <c r="K62" s="10">
        <v>120</v>
      </c>
    </row>
    <row r="63" spans="1:11" x14ac:dyDescent="0.25">
      <c r="A63" s="120">
        <v>7</v>
      </c>
      <c r="B63" s="23" t="s">
        <v>136</v>
      </c>
      <c r="C63" s="48" t="s">
        <v>149</v>
      </c>
      <c r="D63" s="48"/>
      <c r="E63" s="10"/>
      <c r="F63" s="14"/>
      <c r="G63" s="10"/>
      <c r="H63" s="10"/>
      <c r="I63" s="10"/>
      <c r="J63" s="14"/>
      <c r="K63" s="10"/>
    </row>
    <row r="64" spans="1:11" x14ac:dyDescent="0.25">
      <c r="A64" s="6"/>
      <c r="B64" s="43" t="s">
        <v>137</v>
      </c>
      <c r="C64" s="46"/>
      <c r="D64" s="46"/>
      <c r="E64" s="11"/>
      <c r="F64" s="14">
        <f t="shared" si="0"/>
        <v>19.148936170212767</v>
      </c>
      <c r="G64" s="11">
        <f>SUM(G29:G63)</f>
        <v>450</v>
      </c>
      <c r="H64" s="11"/>
      <c r="I64" s="11"/>
      <c r="J64" s="11">
        <f>SUM(J29:J63)</f>
        <v>17.872340425531913</v>
      </c>
      <c r="K64" s="11">
        <f>SUM(K29:K63)</f>
        <v>420</v>
      </c>
    </row>
    <row r="65" spans="1:11" ht="32.25" x14ac:dyDescent="0.25">
      <c r="A65" s="6"/>
      <c r="B65" s="43" t="s">
        <v>138</v>
      </c>
      <c r="C65" s="45"/>
      <c r="D65" s="45"/>
      <c r="E65" s="10"/>
      <c r="F65" s="11">
        <f>F64+F27</f>
        <v>99.999999999999986</v>
      </c>
      <c r="G65" s="11">
        <f>G64+G27</f>
        <v>2350</v>
      </c>
      <c r="H65" s="11"/>
      <c r="I65" s="11">
        <v>100</v>
      </c>
      <c r="J65" s="11">
        <f t="shared" ref="J65:K65" si="2">J64+J27</f>
        <v>98.723404255319139</v>
      </c>
      <c r="K65" s="11">
        <f t="shared" si="2"/>
        <v>2320</v>
      </c>
    </row>
    <row r="66" spans="1:11" x14ac:dyDescent="0.25">
      <c r="A66" s="44" t="s">
        <v>139</v>
      </c>
      <c r="B66" s="23" t="s">
        <v>140</v>
      </c>
      <c r="C66" s="45"/>
      <c r="D66" s="45"/>
      <c r="E66" s="10"/>
      <c r="F66" s="10"/>
      <c r="G66" s="10"/>
      <c r="H66" s="10"/>
      <c r="I66" s="10"/>
      <c r="J66" s="10"/>
      <c r="K66" s="10"/>
    </row>
    <row r="67" spans="1:11" x14ac:dyDescent="0.25">
      <c r="A67" s="6">
        <v>1</v>
      </c>
      <c r="B67" s="17" t="s">
        <v>141</v>
      </c>
      <c r="C67" s="45"/>
      <c r="D67" s="45"/>
      <c r="E67" s="10"/>
      <c r="F67" s="10"/>
      <c r="G67" s="10"/>
      <c r="H67" s="10"/>
      <c r="I67" s="10"/>
      <c r="J67" s="10"/>
      <c r="K67" s="10"/>
    </row>
    <row r="68" spans="1:11" x14ac:dyDescent="0.25">
      <c r="A68" s="6"/>
      <c r="B68" s="43" t="s">
        <v>142</v>
      </c>
      <c r="C68" s="45"/>
      <c r="D68" s="45"/>
      <c r="E68" s="10"/>
      <c r="F68" s="10"/>
      <c r="G68" s="10"/>
      <c r="H68" s="10"/>
      <c r="I68" s="10"/>
      <c r="J68" s="10"/>
      <c r="K68" s="10"/>
    </row>
    <row r="69" spans="1:11" ht="18" x14ac:dyDescent="0.25">
      <c r="A69" s="6"/>
      <c r="B69" s="43" t="s">
        <v>143</v>
      </c>
      <c r="C69" s="45"/>
      <c r="D69" s="45"/>
      <c r="E69" s="10"/>
      <c r="F69" s="10">
        <v>100</v>
      </c>
      <c r="G69" s="11">
        <v>2350</v>
      </c>
      <c r="H69" s="11"/>
      <c r="I69" s="11"/>
      <c r="J69" s="11">
        <v>98.723404255319139</v>
      </c>
      <c r="K69" s="11">
        <v>2320</v>
      </c>
    </row>
    <row r="70" spans="1:11" ht="18" x14ac:dyDescent="0.25">
      <c r="H70" s="92" t="s">
        <v>221</v>
      </c>
      <c r="I70" s="92"/>
      <c r="J70" s="92"/>
      <c r="K70" s="92"/>
    </row>
    <row r="71" spans="1:11" ht="18" x14ac:dyDescent="0.25">
      <c r="H71" s="93" t="s">
        <v>241</v>
      </c>
      <c r="I71" s="93"/>
      <c r="J71" s="93"/>
      <c r="K71" s="93"/>
    </row>
    <row r="73" spans="1:11" ht="18" x14ac:dyDescent="0.25">
      <c r="A73" s="93" t="s">
        <v>222</v>
      </c>
      <c r="B73" s="93"/>
      <c r="C73" s="93" t="s">
        <v>223</v>
      </c>
      <c r="D73" s="93"/>
      <c r="E73" s="93"/>
      <c r="F73" s="93"/>
      <c r="G73" s="93" t="s">
        <v>224</v>
      </c>
      <c r="H73" s="93"/>
      <c r="I73" s="93"/>
      <c r="J73" s="93"/>
      <c r="K73" s="93"/>
    </row>
  </sheetData>
  <mergeCells count="18">
    <mergeCell ref="A1:K1"/>
    <mergeCell ref="A2:K2"/>
    <mergeCell ref="A4:K4"/>
    <mergeCell ref="H70:K70"/>
    <mergeCell ref="H71:K71"/>
    <mergeCell ref="A73:B73"/>
    <mergeCell ref="C73:F73"/>
    <mergeCell ref="G73:K73"/>
    <mergeCell ref="A3:K3"/>
    <mergeCell ref="A5:K5"/>
    <mergeCell ref="A6:K6"/>
    <mergeCell ref="A7:K7"/>
    <mergeCell ref="A8:A9"/>
    <mergeCell ref="B8:B9"/>
    <mergeCell ref="C8:C9"/>
    <mergeCell ref="D8:D9"/>
    <mergeCell ref="E8:G8"/>
    <mergeCell ref="H8:K8"/>
  </mergeCells>
  <pageMargins left="0.2" right="0.2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S74"/>
  <sheetViews>
    <sheetView topLeftCell="A54" zoomScaleNormal="100" workbookViewId="0">
      <selection activeCell="J73" sqref="J73"/>
    </sheetView>
  </sheetViews>
  <sheetFormatPr defaultRowHeight="15" x14ac:dyDescent="0.25"/>
  <cols>
    <col min="1" max="1" width="6" bestFit="1" customWidth="1"/>
    <col min="2" max="2" width="33.140625" customWidth="1"/>
    <col min="3" max="3" width="7.42578125" customWidth="1"/>
    <col min="4" max="4" width="6.5703125" customWidth="1"/>
    <col min="5" max="5" width="5.5703125" customWidth="1"/>
    <col min="6" max="6" width="5.28515625" customWidth="1"/>
    <col min="7" max="7" width="6.7109375" customWidth="1"/>
    <col min="8" max="8" width="5.5703125" customWidth="1"/>
    <col min="9" max="9" width="5" customWidth="1"/>
    <col min="10" max="10" width="6.28515625" customWidth="1"/>
    <col min="11" max="13" width="6.85546875" customWidth="1"/>
    <col min="14" max="14" width="7.140625" customWidth="1"/>
    <col min="15" max="15" width="7.28515625" customWidth="1"/>
    <col min="16" max="16" width="6.42578125" customWidth="1"/>
    <col min="17" max="17" width="7.28515625" customWidth="1"/>
    <col min="18" max="18" width="7" customWidth="1"/>
  </cols>
  <sheetData>
    <row r="1" spans="1:18" ht="19.5" x14ac:dyDescent="0.25">
      <c r="A1" s="113" t="s">
        <v>233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</row>
    <row r="2" spans="1:18" ht="19.5" x14ac:dyDescent="0.25">
      <c r="A2" s="113" t="s">
        <v>234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</row>
    <row r="3" spans="1:18" ht="19.5" x14ac:dyDescent="0.25">
      <c r="A3" s="113" t="s">
        <v>235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</row>
    <row r="4" spans="1:18" ht="19.5" x14ac:dyDescent="0.25">
      <c r="A4" s="89" t="s">
        <v>10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</row>
    <row r="5" spans="1:18" ht="19.5" x14ac:dyDescent="0.25">
      <c r="A5" s="90" t="s">
        <v>216</v>
      </c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</row>
    <row r="6" spans="1:18" ht="19.5" x14ac:dyDescent="0.25">
      <c r="A6" s="89" t="s">
        <v>97</v>
      </c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</row>
    <row r="7" spans="1:18" ht="19.5" x14ac:dyDescent="0.25">
      <c r="A7" s="91" t="s">
        <v>150</v>
      </c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</row>
    <row r="8" spans="1:18" x14ac:dyDescent="0.25">
      <c r="A8" s="85" t="s">
        <v>0</v>
      </c>
      <c r="B8" s="85" t="s">
        <v>1</v>
      </c>
      <c r="C8" s="85" t="s">
        <v>2</v>
      </c>
      <c r="D8" s="85" t="s">
        <v>151</v>
      </c>
      <c r="E8" s="88" t="s">
        <v>226</v>
      </c>
      <c r="F8" s="88"/>
      <c r="G8" s="88"/>
      <c r="H8" s="80" t="s">
        <v>230</v>
      </c>
      <c r="I8" s="80"/>
      <c r="J8" s="80"/>
      <c r="K8" s="80" t="s">
        <v>213</v>
      </c>
      <c r="L8" s="80"/>
      <c r="M8" s="80"/>
      <c r="N8" s="80"/>
      <c r="O8" s="80" t="s">
        <v>232</v>
      </c>
      <c r="P8" s="80"/>
      <c r="Q8" s="80"/>
      <c r="R8" s="80"/>
    </row>
    <row r="9" spans="1:18" ht="42.75" x14ac:dyDescent="0.25">
      <c r="A9" s="85"/>
      <c r="B9" s="85"/>
      <c r="C9" s="85"/>
      <c r="D9" s="85"/>
      <c r="E9" s="77" t="s">
        <v>180</v>
      </c>
      <c r="F9" s="77" t="s">
        <v>219</v>
      </c>
      <c r="G9" s="77" t="s">
        <v>4</v>
      </c>
      <c r="H9" s="25" t="s">
        <v>180</v>
      </c>
      <c r="I9" s="25" t="s">
        <v>219</v>
      </c>
      <c r="J9" s="25" t="s">
        <v>17</v>
      </c>
      <c r="K9" s="25" t="s">
        <v>180</v>
      </c>
      <c r="L9" s="25" t="s">
        <v>231</v>
      </c>
      <c r="M9" s="25" t="s">
        <v>219</v>
      </c>
      <c r="N9" s="25" t="s">
        <v>17</v>
      </c>
      <c r="O9" s="25" t="s">
        <v>180</v>
      </c>
      <c r="P9" s="25" t="s">
        <v>231</v>
      </c>
      <c r="Q9" s="25" t="s">
        <v>219</v>
      </c>
      <c r="R9" s="25" t="s">
        <v>17</v>
      </c>
    </row>
    <row r="10" spans="1:18" ht="17.25" x14ac:dyDescent="0.25">
      <c r="A10" s="1" t="s">
        <v>5</v>
      </c>
      <c r="B10" s="16" t="s">
        <v>11</v>
      </c>
      <c r="C10" s="55"/>
      <c r="D10" s="55"/>
      <c r="E10" s="55"/>
      <c r="F10" s="55"/>
      <c r="G10" s="55"/>
      <c r="H10" s="9"/>
      <c r="I10" s="9"/>
      <c r="J10" s="9"/>
      <c r="K10" s="9"/>
      <c r="L10" s="9"/>
      <c r="M10" s="9"/>
      <c r="N10" s="9"/>
      <c r="O10" s="79"/>
      <c r="P10" s="79"/>
      <c r="Q10" s="79"/>
      <c r="R10" s="79"/>
    </row>
    <row r="11" spans="1:18" ht="17.25" x14ac:dyDescent="0.25">
      <c r="A11" s="1" t="s">
        <v>31</v>
      </c>
      <c r="B11" s="16" t="s">
        <v>75</v>
      </c>
      <c r="C11" s="2"/>
      <c r="D11" s="2"/>
      <c r="E11" s="2"/>
      <c r="F11" s="2"/>
      <c r="G11" s="2"/>
      <c r="H11" s="9"/>
      <c r="I11" s="9"/>
      <c r="J11" s="9"/>
      <c r="K11" s="9"/>
      <c r="L11" s="9"/>
      <c r="M11" s="9"/>
      <c r="N11" s="9"/>
      <c r="O11" s="79"/>
      <c r="P11" s="79"/>
      <c r="Q11" s="79"/>
      <c r="R11" s="79"/>
    </row>
    <row r="12" spans="1:18" ht="15.75" x14ac:dyDescent="0.25">
      <c r="A12" s="6">
        <v>1.1000000000000001</v>
      </c>
      <c r="B12" s="23" t="s">
        <v>32</v>
      </c>
      <c r="C12" s="3"/>
      <c r="D12" s="3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79"/>
      <c r="P12" s="79"/>
      <c r="Q12" s="79"/>
      <c r="R12" s="79"/>
    </row>
    <row r="13" spans="1:18" x14ac:dyDescent="0.25">
      <c r="A13" s="6" t="s">
        <v>76</v>
      </c>
      <c r="B13" s="17" t="s">
        <v>80</v>
      </c>
      <c r="C13" s="45" t="s">
        <v>7</v>
      </c>
      <c r="D13" s="45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79"/>
      <c r="P13" s="79"/>
      <c r="Q13" s="79"/>
      <c r="R13" s="79"/>
    </row>
    <row r="14" spans="1:18" ht="28.5" x14ac:dyDescent="0.25">
      <c r="A14" s="6" t="s">
        <v>77</v>
      </c>
      <c r="B14" s="17" t="s">
        <v>81</v>
      </c>
      <c r="C14" s="45" t="s">
        <v>7</v>
      </c>
      <c r="D14" s="45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79"/>
      <c r="P14" s="79"/>
      <c r="Q14" s="79"/>
      <c r="R14" s="79"/>
    </row>
    <row r="15" spans="1:18" ht="60" x14ac:dyDescent="0.25">
      <c r="A15" s="6" t="s">
        <v>78</v>
      </c>
      <c r="B15" s="17" t="s">
        <v>82</v>
      </c>
      <c r="C15" s="45" t="s">
        <v>6</v>
      </c>
      <c r="D15" s="45" t="s">
        <v>152</v>
      </c>
      <c r="E15" s="10">
        <v>50</v>
      </c>
      <c r="F15" s="10">
        <f>G15/2350*100</f>
        <v>17.021276595744681</v>
      </c>
      <c r="G15" s="10">
        <v>400</v>
      </c>
      <c r="H15" s="10">
        <v>40</v>
      </c>
      <c r="I15" s="10">
        <f>J15/2350*100</f>
        <v>6.8085106382978724</v>
      </c>
      <c r="J15" s="10">
        <v>160</v>
      </c>
      <c r="K15" s="10">
        <v>50</v>
      </c>
      <c r="L15" s="10">
        <v>100</v>
      </c>
      <c r="M15" s="10">
        <f>N15/970*100</f>
        <v>10.309278350515463</v>
      </c>
      <c r="N15" s="10">
        <v>100</v>
      </c>
      <c r="O15" s="123">
        <v>50</v>
      </c>
      <c r="P15" s="123">
        <v>100</v>
      </c>
      <c r="Q15" s="123">
        <v>17.021276595744681</v>
      </c>
      <c r="R15" s="123">
        <v>400</v>
      </c>
    </row>
    <row r="16" spans="1:18" x14ac:dyDescent="0.25">
      <c r="A16" s="6" t="s">
        <v>79</v>
      </c>
      <c r="B16" s="17" t="s">
        <v>83</v>
      </c>
      <c r="C16" s="45" t="s">
        <v>6</v>
      </c>
      <c r="D16" s="45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79"/>
      <c r="P16" s="79"/>
      <c r="Q16" s="79"/>
      <c r="R16" s="79"/>
    </row>
    <row r="17" spans="1:18" ht="28.5" x14ac:dyDescent="0.25">
      <c r="A17" s="6" t="s">
        <v>84</v>
      </c>
      <c r="B17" s="18" t="s">
        <v>86</v>
      </c>
      <c r="C17" s="45" t="s">
        <v>6</v>
      </c>
      <c r="D17" s="45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79"/>
      <c r="P17" s="79"/>
      <c r="Q17" s="79"/>
      <c r="R17" s="79"/>
    </row>
    <row r="18" spans="1:18" ht="28.5" x14ac:dyDescent="0.25">
      <c r="A18" s="6" t="s">
        <v>85</v>
      </c>
      <c r="B18" s="19" t="s">
        <v>87</v>
      </c>
      <c r="C18" s="45" t="s">
        <v>89</v>
      </c>
      <c r="D18" s="45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79"/>
      <c r="P18" s="79"/>
      <c r="Q18" s="79"/>
      <c r="R18" s="79"/>
    </row>
    <row r="19" spans="1:18" ht="28.5" x14ac:dyDescent="0.25">
      <c r="A19" s="7">
        <v>1.2</v>
      </c>
      <c r="B19" s="38" t="s">
        <v>88</v>
      </c>
      <c r="C19" s="45"/>
      <c r="D19" s="45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79"/>
      <c r="P19" s="79"/>
      <c r="Q19" s="79"/>
      <c r="R19" s="79"/>
    </row>
    <row r="20" spans="1:18" ht="42.75" x14ac:dyDescent="0.25">
      <c r="A20" s="6" t="s">
        <v>153</v>
      </c>
      <c r="B20" s="19" t="s">
        <v>90</v>
      </c>
      <c r="C20" s="45" t="s">
        <v>144</v>
      </c>
      <c r="D20" s="45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79"/>
      <c r="P20" s="79"/>
      <c r="Q20" s="79"/>
      <c r="R20" s="79"/>
    </row>
    <row r="21" spans="1:18" ht="45" x14ac:dyDescent="0.25">
      <c r="A21" s="6" t="s">
        <v>154</v>
      </c>
      <c r="B21" s="19" t="s">
        <v>91</v>
      </c>
      <c r="C21" s="45" t="s">
        <v>144</v>
      </c>
      <c r="D21" s="45" t="s">
        <v>158</v>
      </c>
      <c r="E21" s="10">
        <v>25</v>
      </c>
      <c r="F21" s="10">
        <f t="shared" ref="F21:F64" si="0">G21/2350*100</f>
        <v>63.829787234042556</v>
      </c>
      <c r="G21" s="10">
        <v>1500</v>
      </c>
      <c r="H21" s="10">
        <v>25</v>
      </c>
      <c r="I21" s="10">
        <f t="shared" ref="I21:I64" si="1">J21/2350*100</f>
        <v>31.914893617021278</v>
      </c>
      <c r="J21" s="10">
        <v>750</v>
      </c>
      <c r="K21" s="10">
        <v>25</v>
      </c>
      <c r="L21" s="10">
        <v>100</v>
      </c>
      <c r="M21" s="10">
        <f t="shared" ref="M21:M49" si="2">N21/970*100</f>
        <v>154.63917525773198</v>
      </c>
      <c r="N21" s="10">
        <v>1500</v>
      </c>
      <c r="O21" s="124">
        <v>25</v>
      </c>
      <c r="P21" s="124">
        <v>100</v>
      </c>
      <c r="Q21" s="124">
        <v>63.829787234042556</v>
      </c>
      <c r="R21" s="124">
        <v>1500</v>
      </c>
    </row>
    <row r="22" spans="1:18" ht="28.5" x14ac:dyDescent="0.25">
      <c r="A22" s="6" t="s">
        <v>155</v>
      </c>
      <c r="B22" s="20" t="s">
        <v>92</v>
      </c>
      <c r="C22" s="45" t="s">
        <v>144</v>
      </c>
      <c r="D22" s="45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79"/>
      <c r="P22" s="79"/>
      <c r="Q22" s="79"/>
      <c r="R22" s="79"/>
    </row>
    <row r="23" spans="1:18" ht="57" x14ac:dyDescent="0.25">
      <c r="A23" s="6" t="s">
        <v>156</v>
      </c>
      <c r="B23" s="21" t="s">
        <v>93</v>
      </c>
      <c r="C23" s="45" t="s">
        <v>144</v>
      </c>
      <c r="D23" s="45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79"/>
      <c r="P23" s="79"/>
      <c r="Q23" s="79"/>
      <c r="R23" s="79"/>
    </row>
    <row r="24" spans="1:18" ht="42.75" x14ac:dyDescent="0.25">
      <c r="A24" s="6" t="s">
        <v>157</v>
      </c>
      <c r="B24" s="21" t="s">
        <v>94</v>
      </c>
      <c r="C24" s="45" t="s">
        <v>145</v>
      </c>
      <c r="D24" s="45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79"/>
      <c r="P24" s="79"/>
      <c r="Q24" s="79"/>
      <c r="R24" s="79"/>
    </row>
    <row r="25" spans="1:18" x14ac:dyDescent="0.25">
      <c r="A25" s="7">
        <v>1.3</v>
      </c>
      <c r="B25" s="22" t="s">
        <v>95</v>
      </c>
      <c r="C25" s="45" t="s">
        <v>7</v>
      </c>
      <c r="D25" s="45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79"/>
      <c r="P25" s="79"/>
      <c r="Q25" s="79"/>
      <c r="R25" s="79"/>
    </row>
    <row r="26" spans="1:18" ht="28.5" x14ac:dyDescent="0.25">
      <c r="A26" s="7">
        <v>1.4</v>
      </c>
      <c r="B26" s="22" t="s">
        <v>96</v>
      </c>
      <c r="C26" s="46" t="s">
        <v>7</v>
      </c>
      <c r="D26" s="46"/>
      <c r="E26" s="10"/>
      <c r="F26" s="10"/>
      <c r="G26" s="10"/>
      <c r="H26" s="10"/>
      <c r="I26" s="10"/>
      <c r="J26" s="10"/>
      <c r="K26" s="11"/>
      <c r="L26" s="11"/>
      <c r="M26" s="10"/>
      <c r="N26" s="11"/>
      <c r="O26" s="79"/>
      <c r="P26" s="79"/>
      <c r="Q26" s="79"/>
      <c r="R26" s="79"/>
    </row>
    <row r="27" spans="1:18" x14ac:dyDescent="0.25">
      <c r="A27" s="7"/>
      <c r="B27" s="50" t="s">
        <v>159</v>
      </c>
      <c r="C27" s="46"/>
      <c r="D27" s="46"/>
      <c r="E27" s="10"/>
      <c r="F27" s="10">
        <f t="shared" si="0"/>
        <v>80.851063829787222</v>
      </c>
      <c r="G27" s="11">
        <v>1900</v>
      </c>
      <c r="H27" s="11">
        <v>90</v>
      </c>
      <c r="I27" s="10">
        <f t="shared" si="1"/>
        <v>38.723404255319153</v>
      </c>
      <c r="J27" s="11">
        <v>910</v>
      </c>
      <c r="K27" s="11"/>
      <c r="L27" s="11"/>
      <c r="M27" s="10"/>
      <c r="N27" s="11"/>
      <c r="O27" s="79"/>
      <c r="P27" s="79">
        <v>100</v>
      </c>
      <c r="Q27" s="79">
        <v>80.851063829787222</v>
      </c>
      <c r="R27" s="79">
        <v>1900</v>
      </c>
    </row>
    <row r="28" spans="1:18" ht="15.75" x14ac:dyDescent="0.25">
      <c r="A28" s="4" t="s">
        <v>8</v>
      </c>
      <c r="B28" s="22" t="s">
        <v>9</v>
      </c>
      <c r="C28" s="45"/>
      <c r="D28" s="45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79"/>
      <c r="P28" s="79"/>
      <c r="Q28" s="79"/>
      <c r="R28" s="79"/>
    </row>
    <row r="29" spans="1:18" ht="42.75" x14ac:dyDescent="0.25">
      <c r="A29" s="4" t="s">
        <v>45</v>
      </c>
      <c r="B29" s="22" t="s">
        <v>98</v>
      </c>
      <c r="C29" s="45"/>
      <c r="D29" s="45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79"/>
      <c r="P29" s="79"/>
      <c r="Q29" s="79"/>
      <c r="R29" s="79"/>
    </row>
    <row r="30" spans="1:18" ht="28.5" x14ac:dyDescent="0.25">
      <c r="A30" s="6">
        <v>2.1</v>
      </c>
      <c r="B30" s="21" t="s">
        <v>39</v>
      </c>
      <c r="C30" s="45"/>
      <c r="D30" s="45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79"/>
      <c r="P30" s="79"/>
      <c r="Q30" s="79"/>
      <c r="R30" s="79"/>
    </row>
    <row r="31" spans="1:18" x14ac:dyDescent="0.25">
      <c r="A31" s="6" t="s">
        <v>33</v>
      </c>
      <c r="B31" s="21" t="s">
        <v>99</v>
      </c>
      <c r="C31" s="45" t="s">
        <v>146</v>
      </c>
      <c r="D31" s="45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79"/>
      <c r="P31" s="79"/>
      <c r="Q31" s="79"/>
      <c r="R31" s="79"/>
    </row>
    <row r="32" spans="1:18" ht="28.5" x14ac:dyDescent="0.25">
      <c r="A32" s="6" t="s">
        <v>34</v>
      </c>
      <c r="B32" s="21" t="s">
        <v>100</v>
      </c>
      <c r="C32" s="45" t="s">
        <v>147</v>
      </c>
      <c r="D32" s="45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79"/>
      <c r="P32" s="79"/>
      <c r="Q32" s="79"/>
      <c r="R32" s="79"/>
    </row>
    <row r="33" spans="1:18" x14ac:dyDescent="0.25">
      <c r="A33" s="6" t="s">
        <v>38</v>
      </c>
      <c r="B33" s="19" t="s">
        <v>101</v>
      </c>
      <c r="C33" s="45" t="s">
        <v>146</v>
      </c>
      <c r="D33" s="45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79"/>
      <c r="P33" s="79"/>
      <c r="Q33" s="79"/>
      <c r="R33" s="79"/>
    </row>
    <row r="34" spans="1:18" ht="28.5" x14ac:dyDescent="0.25">
      <c r="A34" s="6" t="s">
        <v>35</v>
      </c>
      <c r="B34" s="21" t="s">
        <v>102</v>
      </c>
      <c r="C34" s="45" t="s">
        <v>146</v>
      </c>
      <c r="D34" s="45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79"/>
      <c r="P34" s="79"/>
      <c r="Q34" s="79"/>
      <c r="R34" s="79"/>
    </row>
    <row r="35" spans="1:18" ht="28.5" x14ac:dyDescent="0.25">
      <c r="A35" s="7">
        <v>2.2000000000000002</v>
      </c>
      <c r="B35" s="22" t="s">
        <v>103</v>
      </c>
      <c r="C35" s="45"/>
      <c r="D35" s="45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79"/>
      <c r="P35" s="79"/>
      <c r="Q35" s="79"/>
      <c r="R35" s="79"/>
    </row>
    <row r="36" spans="1:18" ht="28.5" x14ac:dyDescent="0.25">
      <c r="A36" s="6" t="s">
        <v>36</v>
      </c>
      <c r="B36" s="21" t="s">
        <v>104</v>
      </c>
      <c r="C36" s="45" t="s">
        <v>146</v>
      </c>
      <c r="D36" s="45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79"/>
      <c r="P36" s="79"/>
      <c r="Q36" s="79"/>
      <c r="R36" s="79"/>
    </row>
    <row r="37" spans="1:18" ht="28.5" x14ac:dyDescent="0.25">
      <c r="A37" s="6" t="s">
        <v>37</v>
      </c>
      <c r="B37" s="21" t="s">
        <v>105</v>
      </c>
      <c r="C37" s="45" t="s">
        <v>146</v>
      </c>
      <c r="D37" s="45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79"/>
      <c r="P37" s="79"/>
      <c r="Q37" s="79"/>
      <c r="R37" s="79"/>
    </row>
    <row r="38" spans="1:18" ht="42.75" x14ac:dyDescent="0.25">
      <c r="A38" s="7">
        <v>2.2999999999999998</v>
      </c>
      <c r="B38" s="22" t="s">
        <v>148</v>
      </c>
      <c r="C38" s="45" t="s">
        <v>146</v>
      </c>
      <c r="D38" s="45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79"/>
      <c r="P38" s="79"/>
      <c r="Q38" s="79"/>
      <c r="R38" s="79"/>
    </row>
    <row r="39" spans="1:18" ht="42.75" x14ac:dyDescent="0.25">
      <c r="A39" s="7">
        <v>3</v>
      </c>
      <c r="B39" s="22" t="s">
        <v>106</v>
      </c>
      <c r="C39" s="45"/>
      <c r="D39" s="45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79"/>
      <c r="P39" s="79"/>
      <c r="Q39" s="79"/>
      <c r="R39" s="79"/>
    </row>
    <row r="40" spans="1:18" ht="42.75" x14ac:dyDescent="0.25">
      <c r="A40" s="6">
        <v>3.1</v>
      </c>
      <c r="B40" s="21" t="s">
        <v>107</v>
      </c>
      <c r="C40" s="45" t="s">
        <v>7</v>
      </c>
      <c r="D40" s="45"/>
      <c r="E40" s="10"/>
      <c r="F40" s="10"/>
      <c r="G40" s="10"/>
      <c r="H40" s="10"/>
      <c r="I40" s="10"/>
      <c r="J40" s="10"/>
      <c r="K40" s="11"/>
      <c r="L40" s="11"/>
      <c r="M40" s="10"/>
      <c r="N40" s="11"/>
      <c r="O40" s="79"/>
      <c r="P40" s="79"/>
      <c r="Q40" s="79"/>
      <c r="R40" s="79"/>
    </row>
    <row r="41" spans="1:18" ht="28.5" x14ac:dyDescent="0.25">
      <c r="A41" s="6">
        <v>3.2</v>
      </c>
      <c r="B41" s="21" t="s">
        <v>108</v>
      </c>
      <c r="C41" s="45" t="s">
        <v>7</v>
      </c>
      <c r="D41" s="45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79"/>
      <c r="P41" s="79"/>
      <c r="Q41" s="79"/>
      <c r="R41" s="79"/>
    </row>
    <row r="42" spans="1:18" ht="28.5" x14ac:dyDescent="0.25">
      <c r="A42" s="6">
        <v>3.3</v>
      </c>
      <c r="B42" s="21" t="s">
        <v>109</v>
      </c>
      <c r="C42" s="45" t="s">
        <v>7</v>
      </c>
      <c r="D42" s="45"/>
      <c r="E42" s="10"/>
      <c r="F42" s="10"/>
      <c r="G42" s="10"/>
      <c r="H42" s="10"/>
      <c r="I42" s="10"/>
      <c r="J42" s="10"/>
      <c r="K42" s="11"/>
      <c r="L42" s="11"/>
      <c r="M42" s="10"/>
      <c r="N42" s="11"/>
      <c r="O42" s="79"/>
      <c r="P42" s="79"/>
      <c r="Q42" s="79"/>
      <c r="R42" s="79"/>
    </row>
    <row r="43" spans="1:18" ht="28.5" x14ac:dyDescent="0.25">
      <c r="A43" s="6">
        <v>3.4</v>
      </c>
      <c r="B43" s="21" t="s">
        <v>110</v>
      </c>
      <c r="C43" s="45"/>
      <c r="D43" s="45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79"/>
      <c r="P43" s="79"/>
      <c r="Q43" s="79"/>
      <c r="R43" s="79"/>
    </row>
    <row r="44" spans="1:18" x14ac:dyDescent="0.25">
      <c r="A44" s="7">
        <v>4</v>
      </c>
      <c r="B44" s="23" t="s">
        <v>111</v>
      </c>
      <c r="C44" s="45"/>
      <c r="D44" s="45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79"/>
      <c r="P44" s="79"/>
      <c r="Q44" s="79"/>
      <c r="R44" s="79"/>
    </row>
    <row r="45" spans="1:18" ht="42.75" x14ac:dyDescent="0.25">
      <c r="A45" s="6">
        <v>4.0999999999999996</v>
      </c>
      <c r="B45" s="17" t="s">
        <v>112</v>
      </c>
      <c r="C45" s="45" t="s">
        <v>147</v>
      </c>
      <c r="D45" s="45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79"/>
      <c r="P45" s="79"/>
      <c r="Q45" s="79"/>
      <c r="R45" s="79"/>
    </row>
    <row r="46" spans="1:18" ht="28.5" x14ac:dyDescent="0.25">
      <c r="A46" s="6">
        <v>4.2</v>
      </c>
      <c r="B46" s="17" t="s">
        <v>160</v>
      </c>
      <c r="C46" s="45" t="s">
        <v>147</v>
      </c>
      <c r="D46" s="45"/>
      <c r="E46" s="10">
        <v>1</v>
      </c>
      <c r="F46" s="10">
        <f t="shared" si="0"/>
        <v>10.638297872340425</v>
      </c>
      <c r="G46" s="10">
        <v>250</v>
      </c>
      <c r="H46" s="10">
        <v>0</v>
      </c>
      <c r="I46" s="10"/>
      <c r="J46" s="10">
        <v>0</v>
      </c>
      <c r="K46" s="10"/>
      <c r="L46" s="10"/>
      <c r="M46" s="10">
        <f t="shared" si="2"/>
        <v>25.773195876288657</v>
      </c>
      <c r="N46" s="10">
        <v>250</v>
      </c>
      <c r="O46" s="79">
        <v>1</v>
      </c>
      <c r="P46" s="79">
        <v>100</v>
      </c>
      <c r="Q46" s="79">
        <v>10.638297872340425</v>
      </c>
      <c r="R46" s="79">
        <v>250</v>
      </c>
    </row>
    <row r="47" spans="1:18" ht="28.5" x14ac:dyDescent="0.25">
      <c r="A47" s="7">
        <v>5</v>
      </c>
      <c r="B47" s="23" t="s">
        <v>113</v>
      </c>
      <c r="C47" s="45"/>
      <c r="D47" s="45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79"/>
      <c r="P47" s="79"/>
      <c r="Q47" s="79"/>
      <c r="R47" s="79"/>
    </row>
    <row r="48" spans="1:18" x14ac:dyDescent="0.25">
      <c r="A48" s="6">
        <v>5.0999999999999996</v>
      </c>
      <c r="B48" s="17" t="s">
        <v>114</v>
      </c>
      <c r="C48" s="45"/>
      <c r="D48" s="45"/>
      <c r="E48" s="10"/>
      <c r="F48" s="10"/>
      <c r="G48" s="10"/>
      <c r="H48" s="10"/>
      <c r="I48" s="10"/>
      <c r="J48" s="10"/>
      <c r="K48" s="11"/>
      <c r="L48" s="11"/>
      <c r="M48" s="10"/>
      <c r="N48" s="11"/>
      <c r="O48" s="79"/>
      <c r="P48" s="79"/>
      <c r="Q48" s="79"/>
      <c r="R48" s="79"/>
    </row>
    <row r="49" spans="1:18" ht="45" x14ac:dyDescent="0.25">
      <c r="A49" s="6" t="s">
        <v>115</v>
      </c>
      <c r="B49" s="17" t="s">
        <v>116</v>
      </c>
      <c r="C49" s="45" t="s">
        <v>147</v>
      </c>
      <c r="D49" s="45" t="s">
        <v>161</v>
      </c>
      <c r="E49" s="10">
        <v>1</v>
      </c>
      <c r="F49" s="10">
        <f t="shared" si="0"/>
        <v>2.1276595744680851</v>
      </c>
      <c r="G49" s="10">
        <v>50</v>
      </c>
      <c r="H49" s="10">
        <v>0</v>
      </c>
      <c r="I49" s="10"/>
      <c r="J49" s="10">
        <v>0</v>
      </c>
      <c r="K49" s="11"/>
      <c r="L49" s="11"/>
      <c r="M49" s="10">
        <f t="shared" si="2"/>
        <v>12.371134020618557</v>
      </c>
      <c r="N49" s="11">
        <v>120</v>
      </c>
      <c r="O49" s="79">
        <v>1</v>
      </c>
      <c r="P49" s="79">
        <v>100</v>
      </c>
      <c r="Q49" s="79">
        <v>2.1276595744680851</v>
      </c>
      <c r="R49" s="79">
        <v>50</v>
      </c>
    </row>
    <row r="50" spans="1:18" ht="28.5" x14ac:dyDescent="0.25">
      <c r="A50" s="6" t="s">
        <v>117</v>
      </c>
      <c r="B50" s="17" t="s">
        <v>118</v>
      </c>
      <c r="C50" s="45" t="s">
        <v>147</v>
      </c>
      <c r="D50" s="45"/>
      <c r="E50" s="10"/>
      <c r="F50" s="10"/>
      <c r="G50" s="10"/>
      <c r="H50" s="10"/>
      <c r="I50" s="10"/>
      <c r="J50" s="10"/>
      <c r="K50" s="11"/>
      <c r="L50" s="11"/>
      <c r="M50" s="10"/>
      <c r="N50" s="11"/>
      <c r="O50" s="79"/>
      <c r="P50" s="79"/>
      <c r="Q50" s="79"/>
      <c r="R50" s="79"/>
    </row>
    <row r="51" spans="1:18" x14ac:dyDescent="0.25">
      <c r="A51" s="7">
        <v>5.2</v>
      </c>
      <c r="B51" s="23" t="s">
        <v>119</v>
      </c>
      <c r="C51" s="45"/>
      <c r="D51" s="45"/>
      <c r="E51" s="10"/>
      <c r="F51" s="10"/>
      <c r="G51" s="10"/>
      <c r="H51" s="10"/>
      <c r="I51" s="10"/>
      <c r="J51" s="10"/>
      <c r="K51" s="11"/>
      <c r="L51" s="11"/>
      <c r="M51" s="10"/>
      <c r="N51" s="11"/>
      <c r="O51" s="79"/>
      <c r="P51" s="79"/>
      <c r="Q51" s="79"/>
      <c r="R51" s="79"/>
    </row>
    <row r="52" spans="1:18" ht="28.5" x14ac:dyDescent="0.25">
      <c r="A52" s="6" t="s">
        <v>120</v>
      </c>
      <c r="B52" s="17" t="s">
        <v>122</v>
      </c>
      <c r="C52" s="45" t="s">
        <v>147</v>
      </c>
      <c r="D52" s="45"/>
      <c r="E52" s="10"/>
      <c r="F52" s="10"/>
      <c r="G52" s="10"/>
      <c r="H52" s="10"/>
      <c r="I52" s="10"/>
      <c r="J52" s="10"/>
      <c r="K52" s="11"/>
      <c r="L52" s="11"/>
      <c r="M52" s="10"/>
      <c r="N52" s="11"/>
      <c r="O52" s="79"/>
      <c r="P52" s="79"/>
      <c r="Q52" s="79"/>
      <c r="R52" s="79"/>
    </row>
    <row r="53" spans="1:18" ht="28.5" x14ac:dyDescent="0.25">
      <c r="A53" s="6" t="s">
        <v>121</v>
      </c>
      <c r="B53" s="17" t="s">
        <v>123</v>
      </c>
      <c r="C53" s="45" t="s">
        <v>146</v>
      </c>
      <c r="D53" s="45"/>
      <c r="E53" s="10"/>
      <c r="F53" s="10"/>
      <c r="G53" s="10"/>
      <c r="H53" s="10"/>
      <c r="I53" s="10"/>
      <c r="J53" s="10"/>
      <c r="K53" s="11"/>
      <c r="L53" s="11"/>
      <c r="M53" s="10"/>
      <c r="N53" s="11"/>
      <c r="O53" s="79"/>
      <c r="P53" s="79"/>
      <c r="Q53" s="79"/>
      <c r="R53" s="79"/>
    </row>
    <row r="54" spans="1:18" x14ac:dyDescent="0.25">
      <c r="A54" s="7">
        <v>5.3</v>
      </c>
      <c r="B54" s="23" t="s">
        <v>124</v>
      </c>
      <c r="C54" s="45"/>
      <c r="D54" s="45"/>
      <c r="E54" s="10"/>
      <c r="F54" s="10"/>
      <c r="G54" s="10"/>
      <c r="H54" s="10"/>
      <c r="I54" s="10"/>
      <c r="J54" s="10"/>
      <c r="K54" s="11"/>
      <c r="L54" s="11"/>
      <c r="M54" s="10"/>
      <c r="N54" s="11"/>
      <c r="O54" s="79"/>
      <c r="P54" s="79"/>
      <c r="Q54" s="79"/>
      <c r="R54" s="79"/>
    </row>
    <row r="55" spans="1:18" ht="28.5" x14ac:dyDescent="0.25">
      <c r="A55" s="6" t="s">
        <v>125</v>
      </c>
      <c r="B55" s="17" t="s">
        <v>128</v>
      </c>
      <c r="C55" s="45" t="s">
        <v>147</v>
      </c>
      <c r="D55" s="45"/>
      <c r="E55" s="10"/>
      <c r="F55" s="10"/>
      <c r="G55" s="10"/>
      <c r="H55" s="10"/>
      <c r="I55" s="10"/>
      <c r="J55" s="10"/>
      <c r="K55" s="11"/>
      <c r="L55" s="11"/>
      <c r="M55" s="10"/>
      <c r="N55" s="11"/>
      <c r="O55" s="79"/>
      <c r="P55" s="79"/>
      <c r="Q55" s="79"/>
      <c r="R55" s="79"/>
    </row>
    <row r="56" spans="1:18" ht="28.5" x14ac:dyDescent="0.25">
      <c r="A56" s="6" t="s">
        <v>126</v>
      </c>
      <c r="B56" s="17" t="s">
        <v>129</v>
      </c>
      <c r="C56" s="45" t="s">
        <v>147</v>
      </c>
      <c r="D56" s="45"/>
      <c r="E56" s="10"/>
      <c r="F56" s="10"/>
      <c r="G56" s="10"/>
      <c r="H56" s="10"/>
      <c r="I56" s="10"/>
      <c r="J56" s="10"/>
      <c r="K56" s="11"/>
      <c r="L56" s="11"/>
      <c r="M56" s="10"/>
      <c r="N56" s="11"/>
      <c r="O56" s="79"/>
      <c r="P56" s="79"/>
      <c r="Q56" s="79"/>
      <c r="R56" s="79"/>
    </row>
    <row r="57" spans="1:18" ht="28.5" x14ac:dyDescent="0.25">
      <c r="A57" s="6" t="s">
        <v>127</v>
      </c>
      <c r="B57" s="17" t="s">
        <v>130</v>
      </c>
      <c r="C57" s="45" t="s">
        <v>7</v>
      </c>
      <c r="D57" s="45"/>
      <c r="E57" s="10"/>
      <c r="F57" s="10"/>
      <c r="G57" s="10"/>
      <c r="H57" s="10"/>
      <c r="I57" s="10"/>
      <c r="J57" s="10"/>
      <c r="K57" s="11"/>
      <c r="L57" s="11"/>
      <c r="M57" s="10"/>
      <c r="N57" s="11"/>
      <c r="O57" s="79"/>
      <c r="P57" s="79"/>
      <c r="Q57" s="79"/>
      <c r="R57" s="79"/>
    </row>
    <row r="58" spans="1:18" x14ac:dyDescent="0.25">
      <c r="A58" s="7">
        <v>6</v>
      </c>
      <c r="B58" s="23" t="s">
        <v>131</v>
      </c>
      <c r="C58" s="45"/>
      <c r="D58" s="45"/>
      <c r="E58" s="10"/>
      <c r="F58" s="10"/>
      <c r="G58" s="10"/>
      <c r="H58" s="10"/>
      <c r="I58" s="10"/>
      <c r="J58" s="10"/>
      <c r="K58" s="11"/>
      <c r="L58" s="11"/>
      <c r="M58" s="10"/>
      <c r="N58" s="11"/>
      <c r="O58" s="79"/>
      <c r="P58" s="79"/>
      <c r="Q58" s="79"/>
      <c r="R58" s="79"/>
    </row>
    <row r="59" spans="1:18" x14ac:dyDescent="0.25">
      <c r="A59" s="6">
        <v>6.1</v>
      </c>
      <c r="B59" s="17" t="s">
        <v>132</v>
      </c>
      <c r="C59" s="45" t="s">
        <v>147</v>
      </c>
      <c r="D59" s="45"/>
      <c r="E59" s="10"/>
      <c r="F59" s="10"/>
      <c r="G59" s="10"/>
      <c r="H59" s="10"/>
      <c r="I59" s="10"/>
      <c r="J59" s="10"/>
      <c r="K59" s="11"/>
      <c r="L59" s="11"/>
      <c r="M59" s="10"/>
      <c r="N59" s="11"/>
      <c r="O59" s="79"/>
      <c r="P59" s="79"/>
      <c r="Q59" s="79"/>
      <c r="R59" s="79"/>
    </row>
    <row r="60" spans="1:18" x14ac:dyDescent="0.25">
      <c r="A60" s="6">
        <v>6.2</v>
      </c>
      <c r="B60" s="17" t="s">
        <v>133</v>
      </c>
      <c r="C60" s="45" t="s">
        <v>147</v>
      </c>
      <c r="D60" s="45"/>
      <c r="E60" s="10"/>
      <c r="F60" s="10"/>
      <c r="G60" s="10"/>
      <c r="H60" s="10"/>
      <c r="I60" s="10"/>
      <c r="J60" s="10"/>
      <c r="K60" s="11"/>
      <c r="L60" s="11"/>
      <c r="M60" s="10"/>
      <c r="N60" s="11"/>
      <c r="O60" s="79"/>
      <c r="P60" s="79"/>
      <c r="Q60" s="79"/>
      <c r="R60" s="79"/>
    </row>
    <row r="61" spans="1:18" x14ac:dyDescent="0.25">
      <c r="A61" s="6">
        <v>6.3</v>
      </c>
      <c r="B61" s="17" t="s">
        <v>134</v>
      </c>
      <c r="C61" s="45" t="s">
        <v>147</v>
      </c>
      <c r="D61" s="45"/>
      <c r="E61" s="10"/>
      <c r="F61" s="10"/>
      <c r="G61" s="10"/>
      <c r="H61" s="10"/>
      <c r="I61" s="10"/>
      <c r="J61" s="10"/>
      <c r="K61" s="11"/>
      <c r="L61" s="11"/>
      <c r="M61" s="10"/>
      <c r="N61" s="11"/>
      <c r="O61" s="79"/>
      <c r="P61" s="79"/>
      <c r="Q61" s="79"/>
      <c r="R61" s="79"/>
    </row>
    <row r="62" spans="1:18" x14ac:dyDescent="0.25">
      <c r="A62" s="6">
        <v>6.4</v>
      </c>
      <c r="B62" s="17" t="s">
        <v>135</v>
      </c>
      <c r="C62" s="45" t="s">
        <v>146</v>
      </c>
      <c r="D62" s="45"/>
      <c r="E62" s="10">
        <v>1</v>
      </c>
      <c r="F62" s="10">
        <f t="shared" si="0"/>
        <v>6.3829787234042552</v>
      </c>
      <c r="G62" s="10">
        <v>150</v>
      </c>
      <c r="H62" s="10">
        <v>40</v>
      </c>
      <c r="I62" s="10">
        <f t="shared" si="1"/>
        <v>2.5531914893617018</v>
      </c>
      <c r="J62" s="10">
        <v>60</v>
      </c>
      <c r="K62" s="11"/>
      <c r="L62" s="11"/>
      <c r="M62" s="10"/>
      <c r="N62" s="11"/>
      <c r="O62" s="79">
        <v>1</v>
      </c>
      <c r="P62" s="79">
        <v>100</v>
      </c>
      <c r="Q62" s="79">
        <v>5.1063829787234036</v>
      </c>
      <c r="R62" s="79">
        <v>120</v>
      </c>
    </row>
    <row r="63" spans="1:18" x14ac:dyDescent="0.25">
      <c r="A63" s="7">
        <v>7</v>
      </c>
      <c r="B63" s="23" t="s">
        <v>136</v>
      </c>
      <c r="C63" s="48" t="s">
        <v>149</v>
      </c>
      <c r="D63" s="48"/>
      <c r="E63" s="10"/>
      <c r="F63" s="10"/>
      <c r="G63" s="10"/>
      <c r="H63" s="10"/>
      <c r="I63" s="10"/>
      <c r="J63" s="10"/>
      <c r="K63" s="11"/>
      <c r="L63" s="11"/>
      <c r="M63" s="10"/>
      <c r="N63" s="11"/>
      <c r="O63" s="79"/>
      <c r="P63" s="79"/>
      <c r="Q63" s="79"/>
      <c r="R63" s="79"/>
    </row>
    <row r="64" spans="1:18" x14ac:dyDescent="0.25">
      <c r="A64" s="6"/>
      <c r="B64" s="43" t="s">
        <v>137</v>
      </c>
      <c r="C64" s="46"/>
      <c r="D64" s="46"/>
      <c r="E64" s="11"/>
      <c r="F64" s="10">
        <f t="shared" si="0"/>
        <v>19.148936170212767</v>
      </c>
      <c r="G64" s="11">
        <v>450</v>
      </c>
      <c r="H64" s="11"/>
      <c r="I64" s="10">
        <f t="shared" si="1"/>
        <v>2.5531914893617018</v>
      </c>
      <c r="J64" s="11">
        <v>60</v>
      </c>
      <c r="K64" s="11"/>
      <c r="L64" s="11"/>
      <c r="M64" s="10"/>
      <c r="N64" s="11"/>
      <c r="O64" s="79"/>
      <c r="P64" s="79"/>
      <c r="Q64" s="79">
        <v>17.872340425531913</v>
      </c>
      <c r="R64" s="79">
        <v>420</v>
      </c>
    </row>
    <row r="65" spans="1:19" ht="18" x14ac:dyDescent="0.25">
      <c r="A65" s="6"/>
      <c r="B65" s="43" t="s">
        <v>138</v>
      </c>
      <c r="C65" s="45"/>
      <c r="D65" s="45"/>
      <c r="E65" s="10"/>
      <c r="F65" s="10"/>
      <c r="G65" s="11">
        <v>2350</v>
      </c>
      <c r="H65" s="11"/>
      <c r="I65" s="11"/>
      <c r="J65" s="11">
        <v>970</v>
      </c>
      <c r="K65" s="11"/>
      <c r="L65" s="11"/>
      <c r="M65" s="10"/>
      <c r="N65" s="11"/>
      <c r="O65" s="79"/>
      <c r="P65" s="79">
        <v>100</v>
      </c>
      <c r="Q65" s="79">
        <v>98.723404255319139</v>
      </c>
      <c r="R65" s="79">
        <v>2320</v>
      </c>
    </row>
    <row r="66" spans="1:19" x14ac:dyDescent="0.25">
      <c r="A66" s="44" t="s">
        <v>139</v>
      </c>
      <c r="B66" s="23" t="s">
        <v>140</v>
      </c>
      <c r="C66" s="45"/>
      <c r="D66" s="45"/>
      <c r="E66" s="10"/>
      <c r="F66" s="10"/>
      <c r="G66" s="10"/>
      <c r="H66" s="10"/>
      <c r="I66" s="10"/>
      <c r="J66" s="10"/>
      <c r="K66" s="11"/>
      <c r="L66" s="11"/>
      <c r="M66" s="11"/>
      <c r="N66" s="11"/>
      <c r="O66" s="79"/>
      <c r="P66" s="79"/>
      <c r="Q66" s="79"/>
      <c r="R66" s="79"/>
    </row>
    <row r="67" spans="1:19" x14ac:dyDescent="0.25">
      <c r="A67" s="6">
        <v>1</v>
      </c>
      <c r="B67" s="17" t="s">
        <v>141</v>
      </c>
      <c r="C67" s="45"/>
      <c r="D67" s="45"/>
      <c r="E67" s="10"/>
      <c r="F67" s="10"/>
      <c r="G67" s="10"/>
      <c r="H67" s="10"/>
      <c r="I67" s="10"/>
      <c r="J67" s="10"/>
      <c r="K67" s="11"/>
      <c r="L67" s="11"/>
      <c r="M67" s="11"/>
      <c r="N67" s="11"/>
      <c r="O67" s="79"/>
      <c r="P67" s="79"/>
      <c r="Q67" s="79"/>
      <c r="R67" s="79"/>
    </row>
    <row r="68" spans="1:19" x14ac:dyDescent="0.25">
      <c r="A68" s="6"/>
      <c r="B68" s="43" t="s">
        <v>142</v>
      </c>
      <c r="C68" s="45"/>
      <c r="D68" s="45"/>
      <c r="E68" s="10"/>
      <c r="F68" s="10"/>
      <c r="G68" s="10"/>
      <c r="H68" s="10"/>
      <c r="I68" s="10"/>
      <c r="J68" s="10"/>
      <c r="K68" s="11"/>
      <c r="L68" s="11"/>
      <c r="M68" s="11"/>
      <c r="N68" s="11"/>
      <c r="O68" s="79"/>
      <c r="P68" s="79"/>
      <c r="Q68" s="79"/>
      <c r="R68" s="79"/>
    </row>
    <row r="69" spans="1:19" ht="18" x14ac:dyDescent="0.25">
      <c r="A69" s="6"/>
      <c r="B69" s="43" t="s">
        <v>143</v>
      </c>
      <c r="C69" s="45"/>
      <c r="D69" s="45"/>
      <c r="E69" s="10"/>
      <c r="F69" s="10"/>
      <c r="G69" s="11">
        <v>2350</v>
      </c>
      <c r="H69" s="11"/>
      <c r="I69" s="11"/>
      <c r="J69" s="11">
        <v>970</v>
      </c>
      <c r="K69" s="11"/>
      <c r="L69" s="11"/>
      <c r="M69" s="11"/>
      <c r="N69" s="11"/>
      <c r="O69" s="79"/>
      <c r="P69" s="79"/>
      <c r="Q69" s="79">
        <v>98.723404255319139</v>
      </c>
      <c r="R69" s="79">
        <v>2320</v>
      </c>
    </row>
    <row r="70" spans="1:19" ht="18" x14ac:dyDescent="0.25">
      <c r="H70" s="92" t="s">
        <v>242</v>
      </c>
      <c r="I70" s="92"/>
      <c r="J70" s="92"/>
      <c r="K70" s="92"/>
      <c r="L70" s="92"/>
      <c r="M70" s="92"/>
      <c r="N70" s="92"/>
      <c r="O70" s="92"/>
      <c r="P70" s="92"/>
      <c r="Q70" s="92"/>
      <c r="R70" s="92"/>
    </row>
    <row r="71" spans="1:19" ht="18" x14ac:dyDescent="0.25">
      <c r="H71" s="93" t="s">
        <v>243</v>
      </c>
      <c r="I71" s="93"/>
      <c r="J71" s="93"/>
      <c r="K71" s="93"/>
      <c r="L71" s="93"/>
      <c r="M71" s="93"/>
      <c r="N71" s="93"/>
      <c r="O71" s="93"/>
      <c r="P71" s="93"/>
      <c r="Q71" s="93"/>
      <c r="R71" s="93"/>
    </row>
    <row r="72" spans="1:19" ht="18" x14ac:dyDescent="0.25"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</row>
    <row r="74" spans="1:19" ht="18" x14ac:dyDescent="0.25">
      <c r="A74" s="93" t="s">
        <v>222</v>
      </c>
      <c r="B74" s="93"/>
      <c r="C74" s="93"/>
      <c r="D74" s="93"/>
      <c r="E74" s="93"/>
      <c r="F74" s="93"/>
      <c r="G74" s="93" t="s">
        <v>223</v>
      </c>
      <c r="H74" s="93"/>
      <c r="I74" s="93"/>
      <c r="J74" s="93"/>
      <c r="K74" s="93"/>
      <c r="O74" s="93" t="s">
        <v>224</v>
      </c>
      <c r="P74" s="93"/>
      <c r="Q74" s="93"/>
      <c r="R74" s="93"/>
      <c r="S74" s="116"/>
    </row>
  </sheetData>
  <mergeCells count="21">
    <mergeCell ref="A74:B74"/>
    <mergeCell ref="C74:F74"/>
    <mergeCell ref="G74:K74"/>
    <mergeCell ref="H70:R70"/>
    <mergeCell ref="H71:R71"/>
    <mergeCell ref="O74:R74"/>
    <mergeCell ref="A1:R1"/>
    <mergeCell ref="A2:R2"/>
    <mergeCell ref="A3:R3"/>
    <mergeCell ref="A4:R4"/>
    <mergeCell ref="A5:R5"/>
    <mergeCell ref="A6:R6"/>
    <mergeCell ref="A7:R7"/>
    <mergeCell ref="O8:R8"/>
    <mergeCell ref="H8:J8"/>
    <mergeCell ref="A8:A9"/>
    <mergeCell ref="B8:B9"/>
    <mergeCell ref="C8:C9"/>
    <mergeCell ref="D8:D9"/>
    <mergeCell ref="E8:G8"/>
    <mergeCell ref="K8:N8"/>
  </mergeCells>
  <pageMargins left="0.2" right="0.2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6"/>
  <sheetViews>
    <sheetView zoomScale="130" zoomScaleNormal="130" workbookViewId="0">
      <selection activeCell="D12" sqref="D12"/>
    </sheetView>
  </sheetViews>
  <sheetFormatPr defaultRowHeight="15" x14ac:dyDescent="0.25"/>
  <cols>
    <col min="1" max="1" width="6" bestFit="1" customWidth="1"/>
    <col min="2" max="2" width="52.85546875" customWidth="1"/>
    <col min="3" max="3" width="7.42578125" customWidth="1"/>
    <col min="4" max="4" width="11.85546875" customWidth="1"/>
    <col min="5" max="5" width="5.28515625" customWidth="1"/>
    <col min="6" max="6" width="8.140625" customWidth="1"/>
    <col min="7" max="7" width="5.85546875" customWidth="1"/>
    <col min="8" max="8" width="6.28515625" customWidth="1"/>
    <col min="9" max="9" width="5.85546875" customWidth="1"/>
    <col min="10" max="10" width="6.5703125" customWidth="1"/>
    <col min="11" max="11" width="5" customWidth="1"/>
    <col min="12" max="12" width="7" customWidth="1"/>
    <col min="13" max="13" width="5.140625" customWidth="1"/>
    <col min="14" max="14" width="4.140625" customWidth="1"/>
    <col min="15" max="15" width="4.7109375" customWidth="1"/>
    <col min="16" max="16" width="6.140625" customWidth="1"/>
    <col min="17" max="17" width="6.85546875" customWidth="1"/>
    <col min="18" max="18" width="4.5703125" customWidth="1"/>
    <col min="19" max="19" width="4.42578125" customWidth="1"/>
    <col min="20" max="20" width="5.5703125" customWidth="1"/>
    <col min="21" max="21" width="4.7109375" customWidth="1"/>
    <col min="22" max="22" width="5.42578125" customWidth="1"/>
    <col min="23" max="23" width="4.5703125" customWidth="1"/>
    <col min="24" max="24" width="8.7109375" customWidth="1"/>
  </cols>
  <sheetData>
    <row r="1" spans="1:24" ht="19.5" customHeight="1" x14ac:dyDescent="0.25">
      <c r="A1" s="89" t="s">
        <v>10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</row>
    <row r="2" spans="1:24" ht="19.5" customHeight="1" x14ac:dyDescent="0.25">
      <c r="A2" s="90" t="s">
        <v>30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</row>
    <row r="3" spans="1:24" ht="19.5" customHeight="1" x14ac:dyDescent="0.25">
      <c r="A3" s="91" t="s">
        <v>97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</row>
    <row r="4" spans="1:24" ht="21.75" customHeight="1" x14ac:dyDescent="0.25">
      <c r="A4" s="91" t="s">
        <v>150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</row>
    <row r="5" spans="1:24" ht="30" customHeight="1" x14ac:dyDescent="0.25">
      <c r="A5" s="85" t="s">
        <v>0</v>
      </c>
      <c r="B5" s="85" t="s">
        <v>1</v>
      </c>
      <c r="C5" s="86" t="s">
        <v>2</v>
      </c>
      <c r="D5" s="86" t="s">
        <v>151</v>
      </c>
      <c r="E5" s="88" t="s">
        <v>12</v>
      </c>
      <c r="F5" s="88"/>
      <c r="G5" s="80" t="s">
        <v>13</v>
      </c>
      <c r="H5" s="80"/>
      <c r="I5" s="80" t="s">
        <v>14</v>
      </c>
      <c r="J5" s="80"/>
      <c r="K5" s="80" t="s">
        <v>15</v>
      </c>
      <c r="L5" s="80"/>
      <c r="M5" s="80" t="s">
        <v>16</v>
      </c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</row>
    <row r="6" spans="1:24" ht="36" customHeight="1" x14ac:dyDescent="0.25">
      <c r="A6" s="85"/>
      <c r="B6" s="85"/>
      <c r="C6" s="87"/>
      <c r="D6" s="87"/>
      <c r="E6" s="24" t="s">
        <v>3</v>
      </c>
      <c r="F6" s="24" t="s">
        <v>4</v>
      </c>
      <c r="G6" s="25" t="s">
        <v>3</v>
      </c>
      <c r="H6" s="25" t="s">
        <v>17</v>
      </c>
      <c r="I6" s="25" t="s">
        <v>3</v>
      </c>
      <c r="J6" s="25" t="s">
        <v>17</v>
      </c>
      <c r="K6" s="25" t="s">
        <v>3</v>
      </c>
      <c r="L6" s="25" t="s">
        <v>17</v>
      </c>
      <c r="M6" s="26" t="s">
        <v>18</v>
      </c>
      <c r="N6" s="26" t="s">
        <v>19</v>
      </c>
      <c r="O6" s="26" t="s">
        <v>20</v>
      </c>
      <c r="P6" s="26" t="s">
        <v>21</v>
      </c>
      <c r="Q6" s="26" t="s">
        <v>22</v>
      </c>
      <c r="R6" s="26" t="s">
        <v>23</v>
      </c>
      <c r="S6" s="26" t="s">
        <v>24</v>
      </c>
      <c r="T6" s="26" t="s">
        <v>25</v>
      </c>
      <c r="U6" s="26" t="s">
        <v>26</v>
      </c>
      <c r="V6" s="26" t="s">
        <v>27</v>
      </c>
      <c r="W6" s="26" t="s">
        <v>28</v>
      </c>
      <c r="X6" s="26" t="s">
        <v>29</v>
      </c>
    </row>
    <row r="7" spans="1:24" ht="20.100000000000001" customHeight="1" x14ac:dyDescent="0.25">
      <c r="A7" s="5" t="s">
        <v>5</v>
      </c>
      <c r="B7" s="16" t="s">
        <v>11</v>
      </c>
      <c r="C7" s="8"/>
      <c r="D7" s="8"/>
      <c r="E7" s="8"/>
      <c r="F7" s="8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ht="20.100000000000001" customHeight="1" x14ac:dyDescent="0.25">
      <c r="A8" s="1" t="s">
        <v>31</v>
      </c>
      <c r="B8" s="16" t="s">
        <v>75</v>
      </c>
      <c r="C8" s="2"/>
      <c r="D8" s="2"/>
      <c r="E8" s="2"/>
      <c r="F8" s="2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ht="15.75" x14ac:dyDescent="0.25">
      <c r="A9" s="6">
        <v>1.1000000000000001</v>
      </c>
      <c r="B9" s="23" t="s">
        <v>32</v>
      </c>
      <c r="C9" s="3"/>
      <c r="D9" s="3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spans="1:24" ht="20.100000000000001" customHeight="1" x14ac:dyDescent="0.25">
      <c r="A10" s="6" t="s">
        <v>76</v>
      </c>
      <c r="B10" s="17" t="s">
        <v>80</v>
      </c>
      <c r="C10" s="45" t="s">
        <v>7</v>
      </c>
      <c r="D10" s="45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spans="1:24" ht="20.100000000000001" customHeight="1" x14ac:dyDescent="0.25">
      <c r="A11" s="6" t="s">
        <v>77</v>
      </c>
      <c r="B11" s="17" t="s">
        <v>81</v>
      </c>
      <c r="C11" s="45" t="s">
        <v>7</v>
      </c>
      <c r="D11" s="45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spans="1:24" ht="30" x14ac:dyDescent="0.25">
      <c r="A12" s="6" t="s">
        <v>78</v>
      </c>
      <c r="B12" s="17" t="s">
        <v>82</v>
      </c>
      <c r="C12" s="45" t="s">
        <v>6</v>
      </c>
      <c r="D12" s="45" t="s">
        <v>152</v>
      </c>
      <c r="E12" s="10">
        <v>50</v>
      </c>
      <c r="F12" s="10">
        <f>H12+J12+L12</f>
        <v>400</v>
      </c>
      <c r="G12" s="10">
        <v>10</v>
      </c>
      <c r="H12" s="10">
        <v>40</v>
      </c>
      <c r="I12" s="10">
        <v>50</v>
      </c>
      <c r="J12" s="10">
        <v>200</v>
      </c>
      <c r="K12" s="10">
        <v>40</v>
      </c>
      <c r="L12" s="10">
        <v>160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spans="1:24" x14ac:dyDescent="0.25">
      <c r="A13" s="6" t="s">
        <v>79</v>
      </c>
      <c r="B13" s="17" t="s">
        <v>83</v>
      </c>
      <c r="C13" s="45" t="s">
        <v>6</v>
      </c>
      <c r="D13" s="45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spans="1:24" ht="20.100000000000001" customHeight="1" x14ac:dyDescent="0.25">
      <c r="A14" s="6" t="s">
        <v>84</v>
      </c>
      <c r="B14" s="18" t="s">
        <v>86</v>
      </c>
      <c r="C14" s="45" t="s">
        <v>6</v>
      </c>
      <c r="D14" s="45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spans="1:24" x14ac:dyDescent="0.25">
      <c r="A15" s="6" t="s">
        <v>85</v>
      </c>
      <c r="B15" s="19" t="s">
        <v>87</v>
      </c>
      <c r="C15" s="45" t="s">
        <v>89</v>
      </c>
      <c r="D15" s="45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pans="1:24" ht="20.100000000000001" customHeight="1" x14ac:dyDescent="0.25">
      <c r="A16" s="7">
        <v>1.2</v>
      </c>
      <c r="B16" s="38" t="s">
        <v>88</v>
      </c>
      <c r="C16" s="45"/>
      <c r="D16" s="45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1:24" ht="28.5" x14ac:dyDescent="0.25">
      <c r="A17" s="6" t="s">
        <v>153</v>
      </c>
      <c r="B17" s="19" t="s">
        <v>90</v>
      </c>
      <c r="C17" s="45" t="s">
        <v>144</v>
      </c>
      <c r="D17" s="45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30" x14ac:dyDescent="0.25">
      <c r="A18" s="6" t="s">
        <v>154</v>
      </c>
      <c r="B18" s="19" t="s">
        <v>91</v>
      </c>
      <c r="C18" s="45" t="s">
        <v>144</v>
      </c>
      <c r="D18" s="45" t="s">
        <v>158</v>
      </c>
      <c r="E18" s="10">
        <v>25</v>
      </c>
      <c r="F18" s="10">
        <f t="shared" ref="F18" si="0">H18+J18+L18</f>
        <v>1500</v>
      </c>
      <c r="G18" s="10">
        <v>10</v>
      </c>
      <c r="H18" s="10">
        <v>150</v>
      </c>
      <c r="I18" s="10">
        <v>40</v>
      </c>
      <c r="J18" s="10">
        <v>600</v>
      </c>
      <c r="K18" s="10">
        <v>50</v>
      </c>
      <c r="L18" s="10">
        <v>750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spans="1:24" ht="19.5" customHeight="1" x14ac:dyDescent="0.25">
      <c r="A19" s="6" t="s">
        <v>155</v>
      </c>
      <c r="B19" s="20" t="s">
        <v>92</v>
      </c>
      <c r="C19" s="45" t="s">
        <v>144</v>
      </c>
      <c r="D19" s="45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spans="1:24" ht="30.75" customHeight="1" x14ac:dyDescent="0.25">
      <c r="A20" s="6" t="s">
        <v>156</v>
      </c>
      <c r="B20" s="21" t="s">
        <v>93</v>
      </c>
      <c r="C20" s="45" t="s">
        <v>144</v>
      </c>
      <c r="D20" s="45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spans="1:24" ht="30.75" customHeight="1" x14ac:dyDescent="0.25">
      <c r="A21" s="6" t="s">
        <v>157</v>
      </c>
      <c r="B21" s="21" t="s">
        <v>94</v>
      </c>
      <c r="C21" s="45" t="s">
        <v>145</v>
      </c>
      <c r="D21" s="45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x14ac:dyDescent="0.25">
      <c r="A22" s="7">
        <v>1.3</v>
      </c>
      <c r="B22" s="22" t="s">
        <v>95</v>
      </c>
      <c r="C22" s="45" t="s">
        <v>7</v>
      </c>
      <c r="D22" s="45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x14ac:dyDescent="0.25">
      <c r="A23" s="7">
        <v>1.4</v>
      </c>
      <c r="B23" s="22" t="s">
        <v>96</v>
      </c>
      <c r="C23" s="46" t="s">
        <v>7</v>
      </c>
      <c r="D23" s="46"/>
      <c r="E23" s="10"/>
      <c r="F23" s="10"/>
      <c r="G23" s="10"/>
      <c r="H23" s="10"/>
      <c r="I23" s="10"/>
      <c r="J23" s="10"/>
      <c r="K23" s="10"/>
      <c r="L23" s="10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 spans="1:24" x14ac:dyDescent="0.25">
      <c r="A24" s="7"/>
      <c r="B24" s="50" t="s">
        <v>159</v>
      </c>
      <c r="C24" s="46"/>
      <c r="D24" s="46"/>
      <c r="E24" s="10"/>
      <c r="F24" s="11">
        <f t="shared" ref="F24:K24" si="1">SUM(F7:F23)</f>
        <v>1900</v>
      </c>
      <c r="G24" s="11">
        <f t="shared" si="1"/>
        <v>20</v>
      </c>
      <c r="H24" s="11">
        <f t="shared" si="1"/>
        <v>190</v>
      </c>
      <c r="I24" s="11">
        <f t="shared" si="1"/>
        <v>90</v>
      </c>
      <c r="J24" s="11">
        <f t="shared" si="1"/>
        <v>800</v>
      </c>
      <c r="K24" s="11">
        <f t="shared" si="1"/>
        <v>90</v>
      </c>
      <c r="L24" s="11">
        <f>SUM(L7:L23)</f>
        <v>910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 spans="1:24" ht="15.75" x14ac:dyDescent="0.25">
      <c r="A25" s="4" t="s">
        <v>8</v>
      </c>
      <c r="B25" s="22" t="s">
        <v>9</v>
      </c>
      <c r="C25" s="45"/>
      <c r="D25" s="45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spans="1:24" ht="28.5" x14ac:dyDescent="0.25">
      <c r="A26" s="4" t="s">
        <v>45</v>
      </c>
      <c r="B26" s="22" t="s">
        <v>98</v>
      </c>
      <c r="C26" s="45"/>
      <c r="D26" s="45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x14ac:dyDescent="0.25">
      <c r="A27" s="6">
        <v>2.1</v>
      </c>
      <c r="B27" s="21" t="s">
        <v>39</v>
      </c>
      <c r="C27" s="45"/>
      <c r="D27" s="45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1:24" x14ac:dyDescent="0.25">
      <c r="A28" s="6" t="s">
        <v>33</v>
      </c>
      <c r="B28" s="21" t="s">
        <v>99</v>
      </c>
      <c r="C28" s="45" t="s">
        <v>146</v>
      </c>
      <c r="D28" s="45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x14ac:dyDescent="0.25">
      <c r="A29" s="6" t="s">
        <v>34</v>
      </c>
      <c r="B29" s="21" t="s">
        <v>100</v>
      </c>
      <c r="C29" s="45" t="s">
        <v>147</v>
      </c>
      <c r="D29" s="45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1:24" x14ac:dyDescent="0.25">
      <c r="A30" s="6" t="s">
        <v>38</v>
      </c>
      <c r="B30" s="19" t="s">
        <v>101</v>
      </c>
      <c r="C30" s="45" t="s">
        <v>146</v>
      </c>
      <c r="D30" s="45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28.5" x14ac:dyDescent="0.25">
      <c r="A31" s="6" t="s">
        <v>35</v>
      </c>
      <c r="B31" s="21" t="s">
        <v>102</v>
      </c>
      <c r="C31" s="45" t="s">
        <v>146</v>
      </c>
      <c r="D31" s="45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spans="1:24" x14ac:dyDescent="0.25">
      <c r="A32" s="7">
        <v>2.2000000000000002</v>
      </c>
      <c r="B32" s="22" t="s">
        <v>103</v>
      </c>
      <c r="C32" s="45"/>
      <c r="D32" s="45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x14ac:dyDescent="0.25">
      <c r="A33" s="6" t="s">
        <v>36</v>
      </c>
      <c r="B33" s="21" t="s">
        <v>104</v>
      </c>
      <c r="C33" s="45" t="s">
        <v>146</v>
      </c>
      <c r="D33" s="45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1:24" ht="16.5" customHeight="1" x14ac:dyDescent="0.25">
      <c r="A34" s="6" t="s">
        <v>37</v>
      </c>
      <c r="B34" s="21" t="s">
        <v>105</v>
      </c>
      <c r="C34" s="45" t="s">
        <v>146</v>
      </c>
      <c r="D34" s="45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spans="1:24" ht="28.5" x14ac:dyDescent="0.25">
      <c r="A35" s="7">
        <v>2.2999999999999998</v>
      </c>
      <c r="B35" s="22" t="s">
        <v>148</v>
      </c>
      <c r="C35" s="45" t="s">
        <v>146</v>
      </c>
      <c r="D35" s="45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1:24" ht="28.5" x14ac:dyDescent="0.25">
      <c r="A36" s="7">
        <v>3</v>
      </c>
      <c r="B36" s="22" t="s">
        <v>106</v>
      </c>
      <c r="C36" s="45"/>
      <c r="D36" s="45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1:24" ht="28.5" x14ac:dyDescent="0.25">
      <c r="A37" s="6">
        <v>3.1</v>
      </c>
      <c r="B37" s="21" t="s">
        <v>107</v>
      </c>
      <c r="C37" s="45" t="s">
        <v>7</v>
      </c>
      <c r="D37" s="45"/>
      <c r="E37" s="10"/>
      <c r="F37" s="10"/>
      <c r="G37" s="10"/>
      <c r="H37" s="10"/>
      <c r="I37" s="10"/>
      <c r="J37" s="10"/>
      <c r="K37" s="10"/>
      <c r="L37" s="10"/>
      <c r="M37" s="11"/>
      <c r="N37" s="11"/>
      <c r="O37" s="11"/>
      <c r="P37" s="11"/>
      <c r="Q37" s="11"/>
      <c r="R37" s="11"/>
      <c r="S37" s="11"/>
      <c r="T37" s="11"/>
      <c r="U37" s="11"/>
      <c r="V37" s="27"/>
      <c r="W37" s="11"/>
      <c r="X37" s="11"/>
    </row>
    <row r="38" spans="1:24" x14ac:dyDescent="0.25">
      <c r="A38" s="6">
        <v>3.2</v>
      </c>
      <c r="B38" s="21" t="s">
        <v>108</v>
      </c>
      <c r="C38" s="45" t="s">
        <v>7</v>
      </c>
      <c r="D38" s="45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28"/>
      <c r="W38" s="10"/>
      <c r="X38" s="10"/>
    </row>
    <row r="39" spans="1:24" x14ac:dyDescent="0.25">
      <c r="A39" s="6">
        <v>3.3</v>
      </c>
      <c r="B39" s="21" t="s">
        <v>109</v>
      </c>
      <c r="C39" s="45" t="s">
        <v>7</v>
      </c>
      <c r="D39" s="45"/>
      <c r="E39" s="10"/>
      <c r="F39" s="10"/>
      <c r="G39" s="10"/>
      <c r="H39" s="10"/>
      <c r="I39" s="10"/>
      <c r="J39" s="10"/>
      <c r="K39" s="10"/>
      <c r="L39" s="10"/>
      <c r="M39" s="11"/>
      <c r="N39" s="11"/>
      <c r="O39" s="11"/>
      <c r="P39" s="12"/>
      <c r="Q39" s="12"/>
      <c r="R39" s="11"/>
      <c r="S39" s="11"/>
      <c r="T39" s="11"/>
      <c r="U39" s="11"/>
      <c r="V39" s="29"/>
      <c r="W39" s="11"/>
      <c r="X39" s="11"/>
    </row>
    <row r="40" spans="1:24" x14ac:dyDescent="0.25">
      <c r="A40" s="6">
        <v>3.4</v>
      </c>
      <c r="B40" s="21" t="s">
        <v>110</v>
      </c>
      <c r="C40" s="45"/>
      <c r="D40" s="45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3"/>
      <c r="Q40" s="13"/>
      <c r="R40" s="10"/>
      <c r="S40" s="10"/>
      <c r="T40" s="10"/>
      <c r="U40" s="10"/>
      <c r="V40" s="13"/>
      <c r="W40" s="10"/>
      <c r="X40" s="10"/>
    </row>
    <row r="41" spans="1:24" x14ac:dyDescent="0.25">
      <c r="A41" s="7">
        <v>4</v>
      </c>
      <c r="B41" s="23" t="s">
        <v>111</v>
      </c>
      <c r="C41" s="45"/>
      <c r="D41" s="45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4"/>
      <c r="Q41" s="15"/>
      <c r="R41" s="10"/>
      <c r="S41" s="10"/>
      <c r="T41" s="10"/>
      <c r="U41" s="10"/>
      <c r="V41" s="15"/>
      <c r="W41" s="10"/>
      <c r="X41" s="10"/>
    </row>
    <row r="42" spans="1:24" ht="28.5" x14ac:dyDescent="0.25">
      <c r="A42" s="6">
        <v>4.0999999999999996</v>
      </c>
      <c r="B42" s="17" t="s">
        <v>112</v>
      </c>
      <c r="C42" s="45" t="s">
        <v>147</v>
      </c>
      <c r="D42" s="45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 spans="1:24" ht="18" customHeight="1" x14ac:dyDescent="0.25">
      <c r="A43" s="6">
        <v>4.2</v>
      </c>
      <c r="B43" s="17" t="s">
        <v>160</v>
      </c>
      <c r="C43" s="45" t="s">
        <v>147</v>
      </c>
      <c r="D43" s="45"/>
      <c r="E43" s="10">
        <v>1</v>
      </c>
      <c r="F43" s="10">
        <v>250</v>
      </c>
      <c r="G43" s="10">
        <v>0</v>
      </c>
      <c r="H43" s="10">
        <v>0</v>
      </c>
      <c r="I43" s="10">
        <v>1</v>
      </c>
      <c r="J43" s="10">
        <v>250</v>
      </c>
      <c r="K43" s="10">
        <v>0</v>
      </c>
      <c r="L43" s="10">
        <v>0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 spans="1:24" x14ac:dyDescent="0.25">
      <c r="A44" s="7">
        <v>5</v>
      </c>
      <c r="B44" s="40" t="s">
        <v>113</v>
      </c>
      <c r="C44" s="47"/>
      <c r="D44" s="47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x14ac:dyDescent="0.25">
      <c r="A45" s="41">
        <v>5.0999999999999996</v>
      </c>
      <c r="B45" s="39" t="s">
        <v>114</v>
      </c>
      <c r="C45" s="47"/>
      <c r="D45" s="47"/>
      <c r="E45" s="10"/>
      <c r="F45" s="10"/>
      <c r="G45" s="10"/>
      <c r="H45" s="10"/>
      <c r="I45" s="10"/>
      <c r="J45" s="10"/>
      <c r="K45" s="10"/>
      <c r="L45" s="10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</row>
    <row r="46" spans="1:24" ht="30" x14ac:dyDescent="0.25">
      <c r="A46" s="6" t="s">
        <v>115</v>
      </c>
      <c r="B46" s="17" t="s">
        <v>116</v>
      </c>
      <c r="C46" s="45" t="s">
        <v>147</v>
      </c>
      <c r="D46" s="45" t="s">
        <v>161</v>
      </c>
      <c r="E46" s="10">
        <v>1</v>
      </c>
      <c r="F46" s="10">
        <v>50</v>
      </c>
      <c r="G46" s="10">
        <v>1</v>
      </c>
      <c r="H46" s="10">
        <v>50</v>
      </c>
      <c r="I46" s="10">
        <v>0</v>
      </c>
      <c r="J46" s="10">
        <v>0</v>
      </c>
      <c r="K46" s="10">
        <v>0</v>
      </c>
      <c r="L46" s="10">
        <v>0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 spans="1:24" ht="28.5" x14ac:dyDescent="0.25">
      <c r="A47" s="6" t="s">
        <v>117</v>
      </c>
      <c r="B47" s="17" t="s">
        <v>118</v>
      </c>
      <c r="C47" s="45" t="s">
        <v>147</v>
      </c>
      <c r="D47" s="45"/>
      <c r="E47" s="10"/>
      <c r="F47" s="10"/>
      <c r="G47" s="10"/>
      <c r="H47" s="10"/>
      <c r="I47" s="10"/>
      <c r="J47" s="10"/>
      <c r="K47" s="10"/>
      <c r="L47" s="10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 spans="1:24" x14ac:dyDescent="0.25">
      <c r="A48" s="7">
        <v>5.2</v>
      </c>
      <c r="B48" s="23" t="s">
        <v>119</v>
      </c>
      <c r="C48" s="45"/>
      <c r="D48" s="45"/>
      <c r="E48" s="10"/>
      <c r="F48" s="10"/>
      <c r="G48" s="10"/>
      <c r="H48" s="10"/>
      <c r="I48" s="10"/>
      <c r="J48" s="10"/>
      <c r="K48" s="10"/>
      <c r="L48" s="10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</row>
    <row r="49" spans="1:24" x14ac:dyDescent="0.25">
      <c r="A49" s="6" t="s">
        <v>120</v>
      </c>
      <c r="B49" s="17" t="s">
        <v>122</v>
      </c>
      <c r="C49" s="45" t="s">
        <v>147</v>
      </c>
      <c r="D49" s="45"/>
      <c r="E49" s="10"/>
      <c r="F49" s="10"/>
      <c r="G49" s="10"/>
      <c r="H49" s="10"/>
      <c r="I49" s="10"/>
      <c r="J49" s="10"/>
      <c r="K49" s="10"/>
      <c r="L49" s="10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</row>
    <row r="50" spans="1:24" x14ac:dyDescent="0.25">
      <c r="A50" s="6" t="s">
        <v>121</v>
      </c>
      <c r="B50" s="17" t="s">
        <v>123</v>
      </c>
      <c r="C50" s="45" t="s">
        <v>146</v>
      </c>
      <c r="D50" s="45"/>
      <c r="E50" s="10"/>
      <c r="F50" s="10"/>
      <c r="G50" s="10"/>
      <c r="H50" s="10"/>
      <c r="I50" s="10"/>
      <c r="J50" s="10"/>
      <c r="K50" s="10"/>
      <c r="L50" s="10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</row>
    <row r="51" spans="1:24" x14ac:dyDescent="0.25">
      <c r="A51" s="7">
        <v>5.3</v>
      </c>
      <c r="B51" s="23" t="s">
        <v>124</v>
      </c>
      <c r="C51" s="45"/>
      <c r="D51" s="45"/>
      <c r="E51" s="10"/>
      <c r="F51" s="10"/>
      <c r="G51" s="10"/>
      <c r="H51" s="10"/>
      <c r="I51" s="10"/>
      <c r="J51" s="10"/>
      <c r="K51" s="10"/>
      <c r="L51" s="10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</row>
    <row r="52" spans="1:24" x14ac:dyDescent="0.25">
      <c r="A52" s="6" t="s">
        <v>125</v>
      </c>
      <c r="B52" s="17" t="s">
        <v>128</v>
      </c>
      <c r="C52" s="45" t="s">
        <v>147</v>
      </c>
      <c r="D52" s="45"/>
      <c r="E52" s="10"/>
      <c r="F52" s="10"/>
      <c r="G52" s="10"/>
      <c r="H52" s="10"/>
      <c r="I52" s="10"/>
      <c r="J52" s="10"/>
      <c r="K52" s="10"/>
      <c r="L52" s="10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</row>
    <row r="53" spans="1:24" x14ac:dyDescent="0.25">
      <c r="A53" s="6" t="s">
        <v>126</v>
      </c>
      <c r="B53" s="17" t="s">
        <v>129</v>
      </c>
      <c r="C53" s="45" t="s">
        <v>147</v>
      </c>
      <c r="D53" s="45"/>
      <c r="E53" s="10"/>
      <c r="F53" s="10"/>
      <c r="G53" s="10"/>
      <c r="H53" s="10"/>
      <c r="I53" s="10"/>
      <c r="J53" s="10"/>
      <c r="K53" s="10"/>
      <c r="L53" s="10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</row>
    <row r="54" spans="1:24" x14ac:dyDescent="0.25">
      <c r="A54" s="6" t="s">
        <v>127</v>
      </c>
      <c r="B54" s="17" t="s">
        <v>130</v>
      </c>
      <c r="C54" s="45" t="s">
        <v>7</v>
      </c>
      <c r="D54" s="45"/>
      <c r="E54" s="10"/>
      <c r="F54" s="10"/>
      <c r="G54" s="10"/>
      <c r="H54" s="10"/>
      <c r="I54" s="10"/>
      <c r="J54" s="10"/>
      <c r="K54" s="10"/>
      <c r="L54" s="10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</row>
    <row r="55" spans="1:24" x14ac:dyDescent="0.25">
      <c r="A55" s="7">
        <v>6</v>
      </c>
      <c r="B55" s="23" t="s">
        <v>131</v>
      </c>
      <c r="C55" s="45"/>
      <c r="D55" s="45"/>
      <c r="E55" s="10"/>
      <c r="F55" s="10"/>
      <c r="G55" s="10"/>
      <c r="H55" s="10"/>
      <c r="I55" s="10"/>
      <c r="J55" s="10"/>
      <c r="K55" s="10"/>
      <c r="L55" s="10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</row>
    <row r="56" spans="1:24" x14ac:dyDescent="0.25">
      <c r="A56" s="6">
        <v>6.1</v>
      </c>
      <c r="B56" s="17" t="s">
        <v>132</v>
      </c>
      <c r="C56" s="45" t="s">
        <v>147</v>
      </c>
      <c r="D56" s="45"/>
      <c r="E56" s="10"/>
      <c r="F56" s="10"/>
      <c r="G56" s="10"/>
      <c r="H56" s="10"/>
      <c r="I56" s="10"/>
      <c r="J56" s="10"/>
      <c r="K56" s="10"/>
      <c r="L56" s="10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</row>
    <row r="57" spans="1:24" x14ac:dyDescent="0.25">
      <c r="A57" s="6">
        <v>6.2</v>
      </c>
      <c r="B57" s="17" t="s">
        <v>133</v>
      </c>
      <c r="C57" s="45" t="s">
        <v>147</v>
      </c>
      <c r="D57" s="45"/>
      <c r="E57" s="10"/>
      <c r="F57" s="10"/>
      <c r="G57" s="10"/>
      <c r="H57" s="10"/>
      <c r="I57" s="10"/>
      <c r="J57" s="10"/>
      <c r="K57" s="10"/>
      <c r="L57" s="10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</row>
    <row r="58" spans="1:24" x14ac:dyDescent="0.25">
      <c r="A58" s="6">
        <v>6.3</v>
      </c>
      <c r="B58" s="17" t="s">
        <v>134</v>
      </c>
      <c r="C58" s="45" t="s">
        <v>147</v>
      </c>
      <c r="D58" s="45"/>
      <c r="E58" s="10"/>
      <c r="F58" s="10"/>
      <c r="G58" s="10"/>
      <c r="H58" s="10"/>
      <c r="I58" s="10"/>
      <c r="J58" s="10"/>
      <c r="K58" s="10"/>
      <c r="L58" s="10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</row>
    <row r="59" spans="1:24" x14ac:dyDescent="0.25">
      <c r="A59" s="6">
        <v>6.4</v>
      </c>
      <c r="B59" s="17" t="s">
        <v>135</v>
      </c>
      <c r="C59" s="45" t="s">
        <v>146</v>
      </c>
      <c r="D59" s="45"/>
      <c r="E59" s="10">
        <v>1</v>
      </c>
      <c r="F59" s="10">
        <f>H59+J59+L59</f>
        <v>150</v>
      </c>
      <c r="G59" s="10">
        <v>20</v>
      </c>
      <c r="H59" s="10">
        <v>30</v>
      </c>
      <c r="I59" s="10">
        <v>40</v>
      </c>
      <c r="J59" s="10">
        <v>60</v>
      </c>
      <c r="K59" s="10">
        <v>40</v>
      </c>
      <c r="L59" s="10">
        <v>60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</row>
    <row r="60" spans="1:24" x14ac:dyDescent="0.25">
      <c r="A60" s="7">
        <v>7</v>
      </c>
      <c r="B60" s="23" t="s">
        <v>136</v>
      </c>
      <c r="C60" s="48" t="s">
        <v>149</v>
      </c>
      <c r="D60" s="48"/>
      <c r="E60" s="10"/>
      <c r="F60" s="10"/>
      <c r="G60" s="10"/>
      <c r="H60" s="10"/>
      <c r="I60" s="10"/>
      <c r="J60" s="10"/>
      <c r="K60" s="10"/>
      <c r="L60" s="10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</row>
    <row r="61" spans="1:24" x14ac:dyDescent="0.25">
      <c r="A61" s="6"/>
      <c r="B61" s="43" t="s">
        <v>137</v>
      </c>
      <c r="C61" s="46"/>
      <c r="D61" s="46"/>
      <c r="E61" s="11"/>
      <c r="F61" s="11">
        <f t="shared" ref="F61:J61" si="2">SUM(F25:F60)</f>
        <v>450</v>
      </c>
      <c r="G61" s="11"/>
      <c r="H61" s="11">
        <f t="shared" si="2"/>
        <v>80</v>
      </c>
      <c r="I61" s="11"/>
      <c r="J61" s="11">
        <f t="shared" si="2"/>
        <v>310</v>
      </c>
      <c r="K61" s="11"/>
      <c r="L61" s="11">
        <f>SUM(L25:L60)</f>
        <v>60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</row>
    <row r="62" spans="1:24" ht="18" x14ac:dyDescent="0.25">
      <c r="A62" s="6"/>
      <c r="B62" s="43" t="s">
        <v>138</v>
      </c>
      <c r="C62" s="45"/>
      <c r="D62" s="45"/>
      <c r="E62" s="10"/>
      <c r="F62" s="11">
        <f>F61+F24</f>
        <v>2350</v>
      </c>
      <c r="G62" s="11"/>
      <c r="H62" s="11">
        <f t="shared" ref="H62:L62" si="3">H61+H24</f>
        <v>270</v>
      </c>
      <c r="I62" s="11"/>
      <c r="J62" s="11">
        <f t="shared" si="3"/>
        <v>1110</v>
      </c>
      <c r="K62" s="11"/>
      <c r="L62" s="11">
        <f t="shared" si="3"/>
        <v>970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</row>
    <row r="63" spans="1:24" x14ac:dyDescent="0.25">
      <c r="A63" s="44" t="s">
        <v>139</v>
      </c>
      <c r="B63" s="23" t="s">
        <v>140</v>
      </c>
      <c r="C63" s="45"/>
      <c r="D63" s="45"/>
      <c r="E63" s="10"/>
      <c r="F63" s="10"/>
      <c r="G63" s="10"/>
      <c r="H63" s="10"/>
      <c r="I63" s="10"/>
      <c r="J63" s="10"/>
      <c r="K63" s="10"/>
      <c r="L63" s="10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</row>
    <row r="64" spans="1:24" x14ac:dyDescent="0.25">
      <c r="A64" s="6">
        <v>1</v>
      </c>
      <c r="B64" s="17" t="s">
        <v>141</v>
      </c>
      <c r="C64" s="45"/>
      <c r="D64" s="45"/>
      <c r="E64" s="10"/>
      <c r="F64" s="10"/>
      <c r="G64" s="10"/>
      <c r="H64" s="10"/>
      <c r="I64" s="10"/>
      <c r="J64" s="10"/>
      <c r="K64" s="10"/>
      <c r="L64" s="10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</row>
    <row r="65" spans="1:24" x14ac:dyDescent="0.25">
      <c r="A65" s="6"/>
      <c r="B65" s="43" t="s">
        <v>142</v>
      </c>
      <c r="C65" s="45"/>
      <c r="D65" s="45"/>
      <c r="E65" s="10"/>
      <c r="F65" s="10"/>
      <c r="G65" s="10"/>
      <c r="H65" s="10"/>
      <c r="I65" s="10"/>
      <c r="J65" s="10"/>
      <c r="K65" s="10"/>
      <c r="L65" s="10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</row>
    <row r="66" spans="1:24" ht="18" x14ac:dyDescent="0.25">
      <c r="A66" s="6"/>
      <c r="B66" s="43" t="s">
        <v>143</v>
      </c>
      <c r="C66" s="45"/>
      <c r="D66" s="45"/>
      <c r="E66" s="10"/>
      <c r="F66" s="11">
        <f>F62+F64</f>
        <v>2350</v>
      </c>
      <c r="G66" s="11"/>
      <c r="H66" s="11">
        <f t="shared" ref="H66:L66" si="4">H62+H64</f>
        <v>270</v>
      </c>
      <c r="I66" s="11"/>
      <c r="J66" s="11">
        <f t="shared" si="4"/>
        <v>1110</v>
      </c>
      <c r="K66" s="11"/>
      <c r="L66" s="11">
        <f t="shared" si="4"/>
        <v>970</v>
      </c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</row>
  </sheetData>
  <mergeCells count="13">
    <mergeCell ref="G5:H5"/>
    <mergeCell ref="I5:J5"/>
    <mergeCell ref="K5:L5"/>
    <mergeCell ref="M5:X5"/>
    <mergeCell ref="A1:X1"/>
    <mergeCell ref="A2:X2"/>
    <mergeCell ref="A4:X4"/>
    <mergeCell ref="C5:C6"/>
    <mergeCell ref="E5:F5"/>
    <mergeCell ref="A5:A6"/>
    <mergeCell ref="B5:B6"/>
    <mergeCell ref="A3:X3"/>
    <mergeCell ref="D5:D6"/>
  </mergeCells>
  <pageMargins left="0.2" right="0.2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zoomScaleNormal="100" workbookViewId="0">
      <selection activeCell="I7" sqref="I7"/>
    </sheetView>
  </sheetViews>
  <sheetFormatPr defaultRowHeight="15" x14ac:dyDescent="0.25"/>
  <cols>
    <col min="1" max="1" width="6" bestFit="1" customWidth="1"/>
    <col min="2" max="2" width="52.85546875" customWidth="1"/>
    <col min="3" max="3" width="7.42578125" customWidth="1"/>
    <col min="4" max="4" width="11.85546875" customWidth="1"/>
    <col min="5" max="5" width="5.28515625" customWidth="1"/>
    <col min="6" max="6" width="8.140625" customWidth="1"/>
    <col min="7" max="7" width="5.85546875" customWidth="1"/>
    <col min="8" max="8" width="6.28515625" customWidth="1"/>
    <col min="9" max="9" width="5.85546875" customWidth="1"/>
    <col min="10" max="10" width="6.5703125" customWidth="1"/>
    <col min="11" max="11" width="5.85546875" customWidth="1"/>
    <col min="12" max="12" width="7" customWidth="1"/>
  </cols>
  <sheetData>
    <row r="1" spans="1:12" ht="19.5" customHeight="1" x14ac:dyDescent="0.25">
      <c r="A1" s="89" t="s">
        <v>174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</row>
    <row r="2" spans="1:12" ht="19.5" customHeight="1" x14ac:dyDescent="0.25">
      <c r="A2" s="90" t="s">
        <v>30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</row>
    <row r="3" spans="1:12" ht="19.5" customHeight="1" x14ac:dyDescent="0.25">
      <c r="A3" s="91" t="s">
        <v>175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</row>
    <row r="4" spans="1:12" ht="21.75" customHeight="1" x14ac:dyDescent="0.25">
      <c r="A4" s="97" t="s">
        <v>162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</row>
    <row r="5" spans="1:12" ht="30" customHeight="1" x14ac:dyDescent="0.25">
      <c r="A5" s="85" t="s">
        <v>0</v>
      </c>
      <c r="B5" s="85" t="s">
        <v>1</v>
      </c>
      <c r="C5" s="86" t="s">
        <v>2</v>
      </c>
      <c r="D5" s="86" t="s">
        <v>151</v>
      </c>
      <c r="E5" s="88" t="s">
        <v>12</v>
      </c>
      <c r="F5" s="88"/>
      <c r="G5" s="80" t="s">
        <v>13</v>
      </c>
      <c r="H5" s="80"/>
      <c r="I5" s="80" t="s">
        <v>14</v>
      </c>
      <c r="J5" s="80"/>
      <c r="K5" s="80" t="s">
        <v>15</v>
      </c>
      <c r="L5" s="80"/>
    </row>
    <row r="6" spans="1:12" ht="43.5" x14ac:dyDescent="0.25">
      <c r="A6" s="85"/>
      <c r="B6" s="85"/>
      <c r="C6" s="87"/>
      <c r="D6" s="87"/>
      <c r="E6" s="60" t="s">
        <v>3</v>
      </c>
      <c r="F6" s="60" t="s">
        <v>4</v>
      </c>
      <c r="G6" s="25" t="s">
        <v>164</v>
      </c>
      <c r="H6" s="25" t="s">
        <v>17</v>
      </c>
      <c r="I6" s="25" t="s">
        <v>165</v>
      </c>
      <c r="J6" s="25" t="s">
        <v>17</v>
      </c>
      <c r="K6" s="25" t="s">
        <v>165</v>
      </c>
      <c r="L6" s="25" t="s">
        <v>17</v>
      </c>
    </row>
    <row r="7" spans="1:12" ht="20.100000000000001" customHeight="1" x14ac:dyDescent="0.25">
      <c r="A7" s="5" t="s">
        <v>5</v>
      </c>
      <c r="B7" s="16" t="s">
        <v>11</v>
      </c>
      <c r="C7" s="8"/>
      <c r="D7" s="8"/>
      <c r="E7" s="8"/>
      <c r="F7" s="8"/>
      <c r="G7" s="9"/>
      <c r="H7" s="9"/>
      <c r="I7" s="9"/>
      <c r="J7" s="9"/>
      <c r="K7" s="9"/>
      <c r="L7" s="9"/>
    </row>
    <row r="8" spans="1:12" ht="20.100000000000001" customHeight="1" x14ac:dyDescent="0.25">
      <c r="A8" s="1" t="s">
        <v>31</v>
      </c>
      <c r="B8" s="16" t="s">
        <v>75</v>
      </c>
      <c r="C8" s="2"/>
      <c r="D8" s="2"/>
      <c r="E8" s="2"/>
      <c r="F8" s="2"/>
      <c r="G8" s="9"/>
      <c r="H8" s="9"/>
      <c r="I8" s="9"/>
      <c r="J8" s="9"/>
      <c r="K8" s="9"/>
      <c r="L8" s="9"/>
    </row>
    <row r="9" spans="1:12" ht="15.75" x14ac:dyDescent="0.25">
      <c r="A9" s="6">
        <v>1.1000000000000001</v>
      </c>
      <c r="B9" s="23" t="s">
        <v>32</v>
      </c>
      <c r="C9" s="3"/>
      <c r="D9" s="3"/>
      <c r="E9" s="10"/>
      <c r="F9" s="10"/>
      <c r="G9" s="10"/>
      <c r="H9" s="10"/>
      <c r="I9" s="10"/>
      <c r="J9" s="10"/>
      <c r="K9" s="10"/>
      <c r="L9" s="10"/>
    </row>
    <row r="10" spans="1:12" ht="30" x14ac:dyDescent="0.25">
      <c r="A10" s="6" t="s">
        <v>76</v>
      </c>
      <c r="B10" s="17" t="s">
        <v>80</v>
      </c>
      <c r="C10" s="45" t="s">
        <v>7</v>
      </c>
      <c r="D10" s="45" t="s">
        <v>208</v>
      </c>
      <c r="E10" s="10">
        <v>2</v>
      </c>
      <c r="F10" s="10">
        <f>L10+J10+H10</f>
        <v>60</v>
      </c>
      <c r="G10" s="10">
        <v>10</v>
      </c>
      <c r="H10" s="10">
        <v>6</v>
      </c>
      <c r="I10" s="10">
        <v>50</v>
      </c>
      <c r="J10" s="10">
        <v>30</v>
      </c>
      <c r="K10" s="10">
        <v>40</v>
      </c>
      <c r="L10" s="10">
        <v>24</v>
      </c>
    </row>
    <row r="11" spans="1:12" ht="30" x14ac:dyDescent="0.25">
      <c r="A11" s="6" t="s">
        <v>78</v>
      </c>
      <c r="B11" s="17" t="s">
        <v>82</v>
      </c>
      <c r="C11" s="45" t="s">
        <v>6</v>
      </c>
      <c r="D11" s="45" t="s">
        <v>201</v>
      </c>
      <c r="E11" s="10">
        <v>100</v>
      </c>
      <c r="F11" s="10">
        <f t="shared" ref="F11:F20" si="0">L11+J11+H11</f>
        <v>800</v>
      </c>
      <c r="G11" s="10">
        <v>10</v>
      </c>
      <c r="H11" s="10">
        <v>80</v>
      </c>
      <c r="I11" s="10">
        <v>50</v>
      </c>
      <c r="J11" s="10">
        <v>400</v>
      </c>
      <c r="K11" s="10">
        <v>40</v>
      </c>
      <c r="L11" s="10">
        <v>320</v>
      </c>
    </row>
    <row r="12" spans="1:12" ht="30" x14ac:dyDescent="0.25">
      <c r="A12" s="6" t="s">
        <v>79</v>
      </c>
      <c r="B12" s="17" t="s">
        <v>83</v>
      </c>
      <c r="C12" s="45" t="s">
        <v>6</v>
      </c>
      <c r="D12" s="62" t="s">
        <v>167</v>
      </c>
      <c r="E12" s="10">
        <v>50</v>
      </c>
      <c r="F12" s="10">
        <f t="shared" si="0"/>
        <v>150</v>
      </c>
      <c r="G12" s="10">
        <v>10</v>
      </c>
      <c r="H12" s="10">
        <v>15</v>
      </c>
      <c r="I12" s="10">
        <v>50</v>
      </c>
      <c r="J12" s="10">
        <v>75</v>
      </c>
      <c r="K12" s="10">
        <v>40</v>
      </c>
      <c r="L12" s="10">
        <v>60</v>
      </c>
    </row>
    <row r="13" spans="1:12" ht="30" customHeight="1" x14ac:dyDescent="0.25">
      <c r="A13" s="6" t="s">
        <v>84</v>
      </c>
      <c r="B13" s="18" t="s">
        <v>86</v>
      </c>
      <c r="C13" s="45" t="s">
        <v>6</v>
      </c>
      <c r="D13" s="69" t="s">
        <v>207</v>
      </c>
      <c r="E13" s="10">
        <v>3</v>
      </c>
      <c r="F13" s="10">
        <f t="shared" si="0"/>
        <v>360</v>
      </c>
      <c r="G13" s="10">
        <v>10</v>
      </c>
      <c r="H13" s="10">
        <v>36</v>
      </c>
      <c r="I13" s="10">
        <v>50</v>
      </c>
      <c r="J13" s="10">
        <v>180</v>
      </c>
      <c r="K13" s="10">
        <v>40</v>
      </c>
      <c r="L13" s="10">
        <v>144</v>
      </c>
    </row>
    <row r="14" spans="1:12" ht="20.100000000000001" customHeight="1" x14ac:dyDescent="0.25">
      <c r="A14" s="7">
        <v>1.2</v>
      </c>
      <c r="B14" s="38" t="s">
        <v>88</v>
      </c>
      <c r="C14" s="45"/>
      <c r="D14" s="45"/>
      <c r="E14" s="10"/>
      <c r="F14" s="10"/>
      <c r="G14" s="10"/>
      <c r="H14" s="10"/>
      <c r="I14" s="10"/>
      <c r="J14" s="10"/>
      <c r="K14" s="10"/>
      <c r="L14" s="10"/>
    </row>
    <row r="15" spans="1:12" ht="30" x14ac:dyDescent="0.25">
      <c r="A15" s="6" t="s">
        <v>153</v>
      </c>
      <c r="B15" s="19" t="s">
        <v>90</v>
      </c>
      <c r="C15" s="45" t="s">
        <v>144</v>
      </c>
      <c r="D15" s="45" t="s">
        <v>202</v>
      </c>
      <c r="E15" s="10">
        <v>20</v>
      </c>
      <c r="F15" s="10">
        <f t="shared" si="0"/>
        <v>1000</v>
      </c>
      <c r="G15" s="10">
        <v>30</v>
      </c>
      <c r="H15" s="10">
        <v>300</v>
      </c>
      <c r="I15" s="10">
        <v>50</v>
      </c>
      <c r="J15" s="10">
        <v>500</v>
      </c>
      <c r="K15" s="10">
        <v>20</v>
      </c>
      <c r="L15" s="10">
        <v>200</v>
      </c>
    </row>
    <row r="16" spans="1:12" ht="30" x14ac:dyDescent="0.25">
      <c r="A16" s="6" t="s">
        <v>154</v>
      </c>
      <c r="B16" s="19" t="s">
        <v>91</v>
      </c>
      <c r="C16" s="45" t="s">
        <v>144</v>
      </c>
      <c r="D16" s="45" t="s">
        <v>203</v>
      </c>
      <c r="E16" s="10">
        <v>7</v>
      </c>
      <c r="F16" s="10">
        <f t="shared" si="0"/>
        <v>420</v>
      </c>
      <c r="G16" s="10">
        <v>10</v>
      </c>
      <c r="H16" s="10">
        <v>42</v>
      </c>
      <c r="I16" s="10">
        <v>40</v>
      </c>
      <c r="J16" s="10">
        <v>168</v>
      </c>
      <c r="K16" s="10">
        <v>50</v>
      </c>
      <c r="L16" s="10">
        <v>210</v>
      </c>
    </row>
    <row r="17" spans="1:12" ht="33" customHeight="1" x14ac:dyDescent="0.25">
      <c r="A17" s="6" t="s">
        <v>155</v>
      </c>
      <c r="B17" s="20" t="s">
        <v>92</v>
      </c>
      <c r="C17" s="45" t="s">
        <v>144</v>
      </c>
      <c r="D17" s="45" t="s">
        <v>204</v>
      </c>
      <c r="E17" s="10">
        <v>46</v>
      </c>
      <c r="F17" s="10">
        <f t="shared" si="0"/>
        <v>460</v>
      </c>
      <c r="G17" s="10">
        <v>50</v>
      </c>
      <c r="H17" s="10">
        <v>230</v>
      </c>
      <c r="I17" s="10">
        <v>30</v>
      </c>
      <c r="J17" s="10">
        <v>138</v>
      </c>
      <c r="K17" s="10">
        <v>20</v>
      </c>
      <c r="L17" s="10">
        <v>92</v>
      </c>
    </row>
    <row r="18" spans="1:12" ht="30.75" customHeight="1" x14ac:dyDescent="0.25">
      <c r="A18" s="6" t="s">
        <v>156</v>
      </c>
      <c r="B18" s="21" t="s">
        <v>93</v>
      </c>
      <c r="C18" s="45" t="s">
        <v>205</v>
      </c>
      <c r="D18" s="45" t="s">
        <v>169</v>
      </c>
      <c r="E18" s="10">
        <v>10</v>
      </c>
      <c r="F18" s="10">
        <f t="shared" si="0"/>
        <v>300</v>
      </c>
      <c r="G18" s="10">
        <v>10</v>
      </c>
      <c r="H18" s="10">
        <v>30</v>
      </c>
      <c r="I18" s="10">
        <v>40</v>
      </c>
      <c r="J18" s="10">
        <v>120</v>
      </c>
      <c r="K18" s="10">
        <v>50</v>
      </c>
      <c r="L18" s="10">
        <v>150</v>
      </c>
    </row>
    <row r="19" spans="1:12" ht="30.75" customHeight="1" x14ac:dyDescent="0.25">
      <c r="A19" s="6" t="s">
        <v>157</v>
      </c>
      <c r="B19" s="21" t="s">
        <v>94</v>
      </c>
      <c r="C19" s="45" t="s">
        <v>145</v>
      </c>
      <c r="D19" s="45" t="s">
        <v>170</v>
      </c>
      <c r="E19" s="10">
        <v>1</v>
      </c>
      <c r="F19" s="10">
        <f t="shared" si="0"/>
        <v>50</v>
      </c>
      <c r="G19" s="10">
        <v>50</v>
      </c>
      <c r="H19" s="10">
        <v>25</v>
      </c>
      <c r="I19" s="10">
        <v>50</v>
      </c>
      <c r="J19" s="10">
        <v>25</v>
      </c>
      <c r="K19" s="10"/>
      <c r="L19" s="10"/>
    </row>
    <row r="20" spans="1:12" x14ac:dyDescent="0.25">
      <c r="A20" s="7">
        <v>1.3</v>
      </c>
      <c r="B20" s="22" t="s">
        <v>95</v>
      </c>
      <c r="C20" s="45" t="s">
        <v>7</v>
      </c>
      <c r="D20" s="45"/>
      <c r="E20" s="10">
        <v>2</v>
      </c>
      <c r="F20" s="10">
        <f t="shared" si="0"/>
        <v>30</v>
      </c>
      <c r="G20" s="10">
        <v>50</v>
      </c>
      <c r="H20" s="10">
        <v>15</v>
      </c>
      <c r="I20" s="10">
        <v>50</v>
      </c>
      <c r="J20" s="10">
        <v>15</v>
      </c>
      <c r="K20" s="10"/>
      <c r="L20" s="10"/>
    </row>
    <row r="21" spans="1:12" x14ac:dyDescent="0.25">
      <c r="A21" s="7"/>
      <c r="B21" s="50" t="s">
        <v>159</v>
      </c>
      <c r="C21" s="46"/>
      <c r="D21" s="46"/>
      <c r="E21" s="10"/>
      <c r="F21" s="11">
        <f t="shared" ref="F21:L21" si="1">SUM(F7:F20)</f>
        <v>3630</v>
      </c>
      <c r="G21" s="11">
        <f t="shared" si="1"/>
        <v>240</v>
      </c>
      <c r="H21" s="11">
        <f t="shared" si="1"/>
        <v>779</v>
      </c>
      <c r="I21" s="11">
        <f t="shared" si="1"/>
        <v>460</v>
      </c>
      <c r="J21" s="11">
        <f t="shared" si="1"/>
        <v>1651</v>
      </c>
      <c r="K21" s="11">
        <f t="shared" si="1"/>
        <v>300</v>
      </c>
      <c r="L21" s="11">
        <f t="shared" si="1"/>
        <v>1200</v>
      </c>
    </row>
    <row r="22" spans="1:12" ht="15.75" x14ac:dyDescent="0.25">
      <c r="A22" s="4" t="s">
        <v>8</v>
      </c>
      <c r="B22" s="22" t="s">
        <v>9</v>
      </c>
      <c r="C22" s="45"/>
      <c r="D22" s="45"/>
      <c r="E22" s="10"/>
      <c r="F22" s="10"/>
      <c r="G22" s="10"/>
      <c r="H22" s="10"/>
      <c r="I22" s="10"/>
      <c r="J22" s="10"/>
      <c r="K22" s="10"/>
      <c r="L22" s="10"/>
    </row>
    <row r="23" spans="1:12" ht="28.5" x14ac:dyDescent="0.25">
      <c r="A23" s="4" t="s">
        <v>45</v>
      </c>
      <c r="B23" s="22" t="s">
        <v>98</v>
      </c>
      <c r="C23" s="45"/>
      <c r="D23" s="45"/>
      <c r="E23" s="10"/>
      <c r="F23" s="10"/>
      <c r="G23" s="10"/>
      <c r="H23" s="10"/>
      <c r="I23" s="10"/>
      <c r="J23" s="10"/>
      <c r="K23" s="10"/>
      <c r="L23" s="10"/>
    </row>
    <row r="24" spans="1:12" x14ac:dyDescent="0.25">
      <c r="A24" s="6" t="s">
        <v>33</v>
      </c>
      <c r="B24" s="21" t="s">
        <v>99</v>
      </c>
      <c r="C24" s="45" t="s">
        <v>146</v>
      </c>
      <c r="D24" s="45"/>
      <c r="E24" s="10">
        <v>1</v>
      </c>
      <c r="F24" s="10">
        <f t="shared" ref="F24:F53" si="2">H24+J24+L24</f>
        <v>100</v>
      </c>
      <c r="G24" s="10">
        <v>30</v>
      </c>
      <c r="H24" s="10">
        <v>30</v>
      </c>
      <c r="I24" s="10">
        <v>50</v>
      </c>
      <c r="J24" s="10">
        <v>50</v>
      </c>
      <c r="K24" s="10">
        <v>20</v>
      </c>
      <c r="L24" s="10">
        <v>20</v>
      </c>
    </row>
    <row r="25" spans="1:12" ht="30" x14ac:dyDescent="0.25">
      <c r="A25" s="6" t="s">
        <v>34</v>
      </c>
      <c r="B25" s="21" t="s">
        <v>100</v>
      </c>
      <c r="C25" s="45" t="s">
        <v>147</v>
      </c>
      <c r="D25" s="45" t="s">
        <v>169</v>
      </c>
      <c r="E25" s="10">
        <v>3</v>
      </c>
      <c r="F25" s="10">
        <f t="shared" si="2"/>
        <v>30</v>
      </c>
      <c r="G25" s="10">
        <v>30</v>
      </c>
      <c r="H25" s="10">
        <v>9</v>
      </c>
      <c r="I25" s="10">
        <v>50</v>
      </c>
      <c r="J25" s="10">
        <v>15</v>
      </c>
      <c r="K25" s="10">
        <v>20</v>
      </c>
      <c r="L25" s="10">
        <v>6</v>
      </c>
    </row>
    <row r="26" spans="1:12" x14ac:dyDescent="0.25">
      <c r="A26" s="6" t="s">
        <v>38</v>
      </c>
      <c r="B26" s="19" t="s">
        <v>101</v>
      </c>
      <c r="C26" s="45" t="s">
        <v>146</v>
      </c>
      <c r="D26" s="45"/>
      <c r="E26" s="10">
        <v>1</v>
      </c>
      <c r="F26" s="10">
        <f t="shared" si="2"/>
        <v>75</v>
      </c>
      <c r="G26" s="10">
        <v>30</v>
      </c>
      <c r="H26" s="10">
        <v>23</v>
      </c>
      <c r="I26" s="10">
        <v>50</v>
      </c>
      <c r="J26" s="10">
        <v>37</v>
      </c>
      <c r="K26" s="10">
        <v>20</v>
      </c>
      <c r="L26" s="10">
        <v>15</v>
      </c>
    </row>
    <row r="27" spans="1:12" ht="28.5" x14ac:dyDescent="0.25">
      <c r="A27" s="6" t="s">
        <v>35</v>
      </c>
      <c r="B27" s="21" t="s">
        <v>102</v>
      </c>
      <c r="C27" s="45" t="s">
        <v>146</v>
      </c>
      <c r="D27" s="45"/>
      <c r="E27" s="10">
        <v>1</v>
      </c>
      <c r="F27" s="10">
        <f t="shared" si="2"/>
        <v>100</v>
      </c>
      <c r="G27" s="10">
        <v>30</v>
      </c>
      <c r="H27" s="10">
        <v>30</v>
      </c>
      <c r="I27" s="10">
        <v>50</v>
      </c>
      <c r="J27" s="10">
        <v>50</v>
      </c>
      <c r="K27" s="10">
        <v>20</v>
      </c>
      <c r="L27" s="10">
        <v>20</v>
      </c>
    </row>
    <row r="28" spans="1:12" x14ac:dyDescent="0.25">
      <c r="A28" s="7">
        <v>2.2000000000000002</v>
      </c>
      <c r="B28" s="22" t="s">
        <v>103</v>
      </c>
      <c r="C28" s="45"/>
      <c r="D28" s="45"/>
      <c r="E28" s="10"/>
      <c r="F28" s="10"/>
      <c r="G28" s="10"/>
      <c r="H28" s="10"/>
      <c r="I28" s="10"/>
      <c r="J28" s="10"/>
      <c r="K28" s="10"/>
      <c r="L28" s="10"/>
    </row>
    <row r="29" spans="1:12" s="66" customFormat="1" x14ac:dyDescent="0.25">
      <c r="A29" s="63" t="s">
        <v>36</v>
      </c>
      <c r="B29" s="64" t="s">
        <v>104</v>
      </c>
      <c r="C29" s="62" t="s">
        <v>146</v>
      </c>
      <c r="D29" s="62"/>
      <c r="E29" s="65">
        <v>1</v>
      </c>
      <c r="F29" s="65">
        <f t="shared" si="2"/>
        <v>100</v>
      </c>
      <c r="G29" s="65">
        <v>30</v>
      </c>
      <c r="H29" s="65">
        <v>30</v>
      </c>
      <c r="I29" s="65">
        <v>50</v>
      </c>
      <c r="J29" s="65">
        <v>50</v>
      </c>
      <c r="K29" s="65">
        <v>20</v>
      </c>
      <c r="L29" s="65">
        <v>20</v>
      </c>
    </row>
    <row r="30" spans="1:12" s="66" customFormat="1" ht="16.5" customHeight="1" x14ac:dyDescent="0.25">
      <c r="A30" s="63" t="s">
        <v>37</v>
      </c>
      <c r="B30" s="64" t="s">
        <v>171</v>
      </c>
      <c r="C30" s="62" t="s">
        <v>146</v>
      </c>
      <c r="D30" s="62"/>
      <c r="E30" s="65">
        <v>1</v>
      </c>
      <c r="F30" s="65">
        <f t="shared" si="2"/>
        <v>50</v>
      </c>
      <c r="G30" s="65">
        <v>30</v>
      </c>
      <c r="H30" s="65">
        <v>15</v>
      </c>
      <c r="I30" s="65">
        <v>50</v>
      </c>
      <c r="J30" s="65">
        <v>25</v>
      </c>
      <c r="K30" s="65">
        <v>20</v>
      </c>
      <c r="L30" s="65">
        <v>10</v>
      </c>
    </row>
    <row r="31" spans="1:12" s="66" customFormat="1" ht="28.5" x14ac:dyDescent="0.25">
      <c r="A31" s="67">
        <v>2.2999999999999998</v>
      </c>
      <c r="B31" s="68" t="s">
        <v>172</v>
      </c>
      <c r="C31" s="62" t="s">
        <v>146</v>
      </c>
      <c r="D31" s="62"/>
      <c r="E31" s="65">
        <v>1</v>
      </c>
      <c r="F31" s="65">
        <f t="shared" si="2"/>
        <v>150</v>
      </c>
      <c r="G31" s="65">
        <v>30</v>
      </c>
      <c r="H31" s="65">
        <v>45</v>
      </c>
      <c r="I31" s="65">
        <v>50</v>
      </c>
      <c r="J31" s="65">
        <v>75</v>
      </c>
      <c r="K31" s="65">
        <v>20</v>
      </c>
      <c r="L31" s="65">
        <v>30</v>
      </c>
    </row>
    <row r="32" spans="1:12" ht="28.5" x14ac:dyDescent="0.25">
      <c r="A32" s="7">
        <v>3</v>
      </c>
      <c r="B32" s="22" t="s">
        <v>106</v>
      </c>
      <c r="C32" s="45"/>
      <c r="D32" s="45"/>
      <c r="E32" s="10"/>
      <c r="F32" s="10"/>
      <c r="G32" s="10"/>
      <c r="H32" s="10"/>
      <c r="I32" s="10"/>
      <c r="J32" s="10"/>
      <c r="K32" s="10"/>
      <c r="L32" s="10"/>
    </row>
    <row r="33" spans="1:12" ht="60" x14ac:dyDescent="0.25">
      <c r="A33" s="6">
        <v>3.1</v>
      </c>
      <c r="B33" s="21" t="s">
        <v>107</v>
      </c>
      <c r="C33" s="62" t="s">
        <v>209</v>
      </c>
      <c r="D33" s="45" t="s">
        <v>173</v>
      </c>
      <c r="E33" s="10">
        <v>4</v>
      </c>
      <c r="F33" s="10">
        <f t="shared" si="2"/>
        <v>60</v>
      </c>
      <c r="G33" s="10">
        <v>20</v>
      </c>
      <c r="H33" s="10">
        <v>12</v>
      </c>
      <c r="I33" s="10">
        <v>40</v>
      </c>
      <c r="J33" s="10">
        <v>24</v>
      </c>
      <c r="K33" s="10">
        <v>40</v>
      </c>
      <c r="L33" s="10">
        <v>24</v>
      </c>
    </row>
    <row r="34" spans="1:12" x14ac:dyDescent="0.25">
      <c r="A34" s="7">
        <v>4</v>
      </c>
      <c r="B34" s="23" t="s">
        <v>111</v>
      </c>
      <c r="C34" s="45"/>
      <c r="D34" s="45"/>
      <c r="E34" s="10"/>
      <c r="F34" s="10"/>
      <c r="G34" s="10"/>
      <c r="H34" s="10"/>
      <c r="I34" s="10"/>
      <c r="J34" s="10"/>
      <c r="K34" s="10"/>
      <c r="L34" s="10"/>
    </row>
    <row r="35" spans="1:12" ht="28.5" x14ac:dyDescent="0.25">
      <c r="A35" s="6">
        <v>4.0999999999999996</v>
      </c>
      <c r="B35" s="17" t="s">
        <v>112</v>
      </c>
      <c r="C35" s="45" t="s">
        <v>147</v>
      </c>
      <c r="D35" s="45" t="s">
        <v>170</v>
      </c>
      <c r="E35" s="10">
        <v>1</v>
      </c>
      <c r="F35" s="10">
        <f t="shared" si="2"/>
        <v>150</v>
      </c>
      <c r="G35" s="10"/>
      <c r="H35" s="10"/>
      <c r="I35" s="10">
        <v>100</v>
      </c>
      <c r="J35" s="10">
        <v>150</v>
      </c>
      <c r="K35" s="10"/>
      <c r="L35" s="10"/>
    </row>
    <row r="36" spans="1:12" ht="18" customHeight="1" x14ac:dyDescent="0.25">
      <c r="A36" s="6">
        <v>4.2</v>
      </c>
      <c r="B36" s="17" t="s">
        <v>160</v>
      </c>
      <c r="C36" s="45" t="s">
        <v>147</v>
      </c>
      <c r="D36" s="45"/>
      <c r="E36" s="10">
        <v>1</v>
      </c>
      <c r="F36" s="10">
        <f t="shared" si="2"/>
        <v>250</v>
      </c>
      <c r="G36" s="10"/>
      <c r="H36" s="10"/>
      <c r="I36" s="10">
        <v>100</v>
      </c>
      <c r="J36" s="10">
        <v>250</v>
      </c>
      <c r="K36" s="10"/>
      <c r="L36" s="10"/>
    </row>
    <row r="37" spans="1:12" x14ac:dyDescent="0.25">
      <c r="A37" s="7">
        <v>5</v>
      </c>
      <c r="B37" s="40" t="s">
        <v>113</v>
      </c>
      <c r="C37" s="47"/>
      <c r="D37" s="47"/>
      <c r="E37" s="10"/>
      <c r="F37" s="10"/>
      <c r="G37" s="10"/>
      <c r="H37" s="10"/>
      <c r="I37" s="10"/>
      <c r="J37" s="10"/>
      <c r="K37" s="10"/>
      <c r="L37" s="10"/>
    </row>
    <row r="38" spans="1:12" x14ac:dyDescent="0.25">
      <c r="A38" s="41">
        <v>5.0999999999999996</v>
      </c>
      <c r="B38" s="39" t="s">
        <v>114</v>
      </c>
      <c r="C38" s="47"/>
      <c r="D38" s="47"/>
      <c r="E38" s="10"/>
      <c r="F38" s="10"/>
      <c r="G38" s="10"/>
      <c r="H38" s="10"/>
      <c r="I38" s="10"/>
      <c r="J38" s="10"/>
      <c r="K38" s="10"/>
      <c r="L38" s="10"/>
    </row>
    <row r="39" spans="1:12" ht="27.75" customHeight="1" x14ac:dyDescent="0.25">
      <c r="A39" s="6" t="s">
        <v>115</v>
      </c>
      <c r="B39" s="17" t="s">
        <v>116</v>
      </c>
      <c r="C39" s="45" t="s">
        <v>147</v>
      </c>
      <c r="D39" s="45" t="s">
        <v>169</v>
      </c>
      <c r="E39" s="10">
        <v>1</v>
      </c>
      <c r="F39" s="10">
        <f t="shared" si="2"/>
        <v>50</v>
      </c>
      <c r="G39" s="10">
        <v>100</v>
      </c>
      <c r="H39" s="10">
        <v>50</v>
      </c>
      <c r="I39" s="10"/>
      <c r="J39" s="10"/>
      <c r="K39" s="10"/>
      <c r="L39" s="10"/>
    </row>
    <row r="40" spans="1:12" ht="30" x14ac:dyDescent="0.25">
      <c r="A40" s="6" t="s">
        <v>117</v>
      </c>
      <c r="B40" s="17" t="s">
        <v>118</v>
      </c>
      <c r="C40" s="45" t="s">
        <v>147</v>
      </c>
      <c r="D40" s="45" t="s">
        <v>169</v>
      </c>
      <c r="E40" s="10">
        <v>1</v>
      </c>
      <c r="F40" s="10">
        <f t="shared" si="2"/>
        <v>20</v>
      </c>
      <c r="G40" s="10">
        <v>100</v>
      </c>
      <c r="H40" s="10">
        <v>20</v>
      </c>
      <c r="I40" s="10"/>
      <c r="J40" s="10"/>
      <c r="K40" s="10"/>
      <c r="L40" s="10"/>
    </row>
    <row r="41" spans="1:12" x14ac:dyDescent="0.25">
      <c r="A41" s="7">
        <v>5.2</v>
      </c>
      <c r="B41" s="23" t="s">
        <v>119</v>
      </c>
      <c r="C41" s="45"/>
      <c r="D41" s="45"/>
      <c r="E41" s="10"/>
      <c r="F41" s="10"/>
      <c r="G41" s="10"/>
      <c r="H41" s="10"/>
      <c r="I41" s="10"/>
      <c r="J41" s="10"/>
      <c r="K41" s="10"/>
      <c r="L41" s="10"/>
    </row>
    <row r="42" spans="1:12" x14ac:dyDescent="0.25">
      <c r="A42" s="6" t="s">
        <v>120</v>
      </c>
      <c r="B42" s="17" t="s">
        <v>122</v>
      </c>
      <c r="C42" s="45" t="s">
        <v>147</v>
      </c>
      <c r="D42" s="45"/>
      <c r="E42" s="10">
        <v>3</v>
      </c>
      <c r="F42" s="10">
        <f t="shared" si="2"/>
        <v>15</v>
      </c>
      <c r="G42" s="10">
        <v>40</v>
      </c>
      <c r="H42" s="10">
        <v>6</v>
      </c>
      <c r="I42" s="10">
        <v>40</v>
      </c>
      <c r="J42" s="10">
        <v>6</v>
      </c>
      <c r="K42" s="10">
        <v>20</v>
      </c>
      <c r="L42" s="10">
        <v>3</v>
      </c>
    </row>
    <row r="43" spans="1:12" x14ac:dyDescent="0.25">
      <c r="A43" s="6" t="s">
        <v>121</v>
      </c>
      <c r="B43" s="17" t="s">
        <v>123</v>
      </c>
      <c r="C43" s="45" t="s">
        <v>146</v>
      </c>
      <c r="D43" s="45"/>
      <c r="E43" s="10">
        <v>1</v>
      </c>
      <c r="F43" s="10">
        <f t="shared" si="2"/>
        <v>150</v>
      </c>
      <c r="G43" s="10">
        <v>40</v>
      </c>
      <c r="H43" s="10">
        <v>60</v>
      </c>
      <c r="I43" s="10">
        <v>40</v>
      </c>
      <c r="J43" s="10">
        <v>60</v>
      </c>
      <c r="K43" s="10">
        <v>20</v>
      </c>
      <c r="L43" s="10">
        <v>30</v>
      </c>
    </row>
    <row r="44" spans="1:12" x14ac:dyDescent="0.25">
      <c r="A44" s="7">
        <v>5.3</v>
      </c>
      <c r="B44" s="23" t="s">
        <v>124</v>
      </c>
      <c r="C44" s="45"/>
      <c r="D44" s="45"/>
      <c r="E44" s="10"/>
      <c r="F44" s="10"/>
      <c r="G44" s="10"/>
      <c r="H44" s="10"/>
      <c r="I44" s="10"/>
      <c r="J44" s="10"/>
      <c r="K44" s="10"/>
      <c r="L44" s="10"/>
    </row>
    <row r="45" spans="1:12" ht="30" x14ac:dyDescent="0.25">
      <c r="A45" s="6" t="s">
        <v>125</v>
      </c>
      <c r="B45" s="17" t="s">
        <v>128</v>
      </c>
      <c r="C45" s="45" t="s">
        <v>147</v>
      </c>
      <c r="D45" s="45" t="s">
        <v>169</v>
      </c>
      <c r="E45" s="10">
        <v>1</v>
      </c>
      <c r="F45" s="10">
        <f t="shared" si="2"/>
        <v>50</v>
      </c>
      <c r="G45" s="10">
        <v>40</v>
      </c>
      <c r="H45" s="10">
        <v>20</v>
      </c>
      <c r="I45" s="10">
        <v>40</v>
      </c>
      <c r="J45" s="10">
        <v>20</v>
      </c>
      <c r="K45" s="10">
        <v>20</v>
      </c>
      <c r="L45" s="10">
        <v>10</v>
      </c>
    </row>
    <row r="46" spans="1:12" ht="30" x14ac:dyDescent="0.25">
      <c r="A46" s="6" t="s">
        <v>126</v>
      </c>
      <c r="B46" s="17" t="s">
        <v>129</v>
      </c>
      <c r="C46" s="45" t="s">
        <v>147</v>
      </c>
      <c r="D46" s="45" t="s">
        <v>169</v>
      </c>
      <c r="E46" s="10">
        <v>1</v>
      </c>
      <c r="F46" s="10">
        <f t="shared" si="2"/>
        <v>30</v>
      </c>
      <c r="G46" s="10">
        <v>40</v>
      </c>
      <c r="H46" s="10">
        <v>12</v>
      </c>
      <c r="I46" s="10">
        <v>40</v>
      </c>
      <c r="J46" s="10">
        <v>12</v>
      </c>
      <c r="K46" s="10">
        <v>20</v>
      </c>
      <c r="L46" s="10">
        <v>6</v>
      </c>
    </row>
    <row r="47" spans="1:12" ht="30" x14ac:dyDescent="0.25">
      <c r="A47" s="6" t="s">
        <v>127</v>
      </c>
      <c r="B47" s="17" t="s">
        <v>176</v>
      </c>
      <c r="C47" s="45" t="s">
        <v>7</v>
      </c>
      <c r="D47" s="45" t="s">
        <v>169</v>
      </c>
      <c r="E47" s="10">
        <v>1</v>
      </c>
      <c r="F47" s="10">
        <f t="shared" si="2"/>
        <v>100</v>
      </c>
      <c r="G47" s="10">
        <v>40</v>
      </c>
      <c r="H47" s="10">
        <v>40</v>
      </c>
      <c r="I47" s="10">
        <v>40</v>
      </c>
      <c r="J47" s="10">
        <v>40</v>
      </c>
      <c r="K47" s="10">
        <v>20</v>
      </c>
      <c r="L47" s="10">
        <v>20</v>
      </c>
    </row>
    <row r="48" spans="1:12" x14ac:dyDescent="0.25">
      <c r="A48" s="7">
        <v>6</v>
      </c>
      <c r="B48" s="23" t="s">
        <v>131</v>
      </c>
      <c r="C48" s="45"/>
      <c r="D48" s="45"/>
      <c r="E48" s="10"/>
      <c r="F48" s="10"/>
      <c r="G48" s="10"/>
      <c r="H48" s="10"/>
      <c r="I48" s="10"/>
      <c r="J48" s="10"/>
      <c r="K48" s="10"/>
      <c r="L48" s="10"/>
    </row>
    <row r="49" spans="1:12" ht="28.5" customHeight="1" x14ac:dyDescent="0.25">
      <c r="A49" s="6">
        <v>6.1</v>
      </c>
      <c r="B49" s="17" t="s">
        <v>132</v>
      </c>
      <c r="C49" s="45" t="s">
        <v>147</v>
      </c>
      <c r="D49" s="45" t="s">
        <v>169</v>
      </c>
      <c r="E49" s="10">
        <v>1</v>
      </c>
      <c r="F49" s="10">
        <f t="shared" si="2"/>
        <v>20</v>
      </c>
      <c r="G49" s="10"/>
      <c r="H49" s="10"/>
      <c r="I49" s="10"/>
      <c r="J49" s="10"/>
      <c r="K49" s="10">
        <v>100</v>
      </c>
      <c r="L49" s="10">
        <v>20</v>
      </c>
    </row>
    <row r="50" spans="1:12" ht="30" x14ac:dyDescent="0.25">
      <c r="A50" s="6">
        <v>6.2</v>
      </c>
      <c r="B50" s="17" t="s">
        <v>133</v>
      </c>
      <c r="C50" s="45" t="s">
        <v>147</v>
      </c>
      <c r="D50" s="45" t="s">
        <v>169</v>
      </c>
      <c r="E50" s="10">
        <v>1</v>
      </c>
      <c r="F50" s="10">
        <f t="shared" si="2"/>
        <v>15</v>
      </c>
      <c r="G50" s="10"/>
      <c r="H50" s="10"/>
      <c r="I50" s="10"/>
      <c r="J50" s="10"/>
      <c r="K50" s="10">
        <v>100</v>
      </c>
      <c r="L50" s="10">
        <v>15</v>
      </c>
    </row>
    <row r="51" spans="1:12" x14ac:dyDescent="0.25">
      <c r="A51" s="6">
        <v>6.3</v>
      </c>
      <c r="B51" s="17" t="s">
        <v>134</v>
      </c>
      <c r="C51" s="45" t="s">
        <v>147</v>
      </c>
      <c r="D51" s="45"/>
      <c r="E51" s="10">
        <v>1</v>
      </c>
      <c r="F51" s="10">
        <f t="shared" si="2"/>
        <v>20</v>
      </c>
      <c r="G51" s="10"/>
      <c r="H51" s="10"/>
      <c r="I51" s="10"/>
      <c r="J51" s="10"/>
      <c r="K51" s="10">
        <v>100</v>
      </c>
      <c r="L51" s="10">
        <v>20</v>
      </c>
    </row>
    <row r="52" spans="1:12" ht="30" x14ac:dyDescent="0.25">
      <c r="A52" s="6">
        <v>6.4</v>
      </c>
      <c r="B52" s="17" t="s">
        <v>135</v>
      </c>
      <c r="C52" s="45" t="s">
        <v>146</v>
      </c>
      <c r="D52" s="45" t="s">
        <v>169</v>
      </c>
      <c r="E52" s="10">
        <v>1</v>
      </c>
      <c r="F52" s="10">
        <f t="shared" si="2"/>
        <v>10</v>
      </c>
      <c r="G52" s="10"/>
      <c r="H52" s="10"/>
      <c r="I52" s="10"/>
      <c r="J52" s="10"/>
      <c r="K52" s="10">
        <v>100</v>
      </c>
      <c r="L52" s="10">
        <v>10</v>
      </c>
    </row>
    <row r="53" spans="1:12" ht="22.5" x14ac:dyDescent="0.25">
      <c r="A53" s="7">
        <v>7</v>
      </c>
      <c r="B53" s="23" t="s">
        <v>136</v>
      </c>
      <c r="C53" s="48" t="s">
        <v>149</v>
      </c>
      <c r="D53" s="48" t="s">
        <v>169</v>
      </c>
      <c r="E53" s="10">
        <v>1</v>
      </c>
      <c r="F53" s="10">
        <f t="shared" si="2"/>
        <v>150</v>
      </c>
      <c r="G53" s="10">
        <v>20</v>
      </c>
      <c r="H53" s="10">
        <v>30</v>
      </c>
      <c r="I53" s="10">
        <v>40</v>
      </c>
      <c r="J53" s="10">
        <v>60</v>
      </c>
      <c r="K53" s="10">
        <v>40</v>
      </c>
      <c r="L53" s="10">
        <v>60</v>
      </c>
    </row>
    <row r="54" spans="1:12" x14ac:dyDescent="0.25">
      <c r="A54" s="6"/>
      <c r="B54" s="43" t="s">
        <v>137</v>
      </c>
      <c r="C54" s="46"/>
      <c r="D54" s="46"/>
      <c r="E54" s="11"/>
      <c r="F54" s="11">
        <f>SUM(F22:F53)</f>
        <v>1695</v>
      </c>
      <c r="G54" s="11"/>
      <c r="H54" s="11">
        <f>SUM(H22:H53)</f>
        <v>432</v>
      </c>
      <c r="I54" s="11"/>
      <c r="J54" s="11">
        <f>SUM(J22:J53)</f>
        <v>924</v>
      </c>
      <c r="K54" s="11"/>
      <c r="L54" s="11">
        <f>SUM(L22:L53)</f>
        <v>339</v>
      </c>
    </row>
    <row r="55" spans="1:12" ht="18" x14ac:dyDescent="0.25">
      <c r="A55" s="6"/>
      <c r="B55" s="43" t="s">
        <v>138</v>
      </c>
      <c r="C55" s="45"/>
      <c r="D55" s="45"/>
      <c r="E55" s="10"/>
      <c r="F55" s="11">
        <f>F54+F21</f>
        <v>5325</v>
      </c>
      <c r="G55" s="11"/>
      <c r="H55" s="11">
        <f>H54+H21</f>
        <v>1211</v>
      </c>
      <c r="I55" s="11"/>
      <c r="J55" s="11">
        <f>J54+J21</f>
        <v>2575</v>
      </c>
      <c r="K55" s="11"/>
      <c r="L55" s="11">
        <f>L54+L21</f>
        <v>1539</v>
      </c>
    </row>
    <row r="56" spans="1:12" x14ac:dyDescent="0.25">
      <c r="A56" s="44" t="s">
        <v>139</v>
      </c>
      <c r="B56" s="23" t="s">
        <v>140</v>
      </c>
      <c r="C56" s="45"/>
      <c r="D56" s="45"/>
      <c r="E56" s="10"/>
      <c r="F56" s="10"/>
      <c r="G56" s="10"/>
      <c r="H56" s="10"/>
      <c r="I56" s="10"/>
      <c r="J56" s="10"/>
      <c r="K56" s="10"/>
      <c r="L56" s="10"/>
    </row>
    <row r="57" spans="1:12" x14ac:dyDescent="0.25">
      <c r="A57" s="6">
        <v>1</v>
      </c>
      <c r="B57" s="17" t="s">
        <v>141</v>
      </c>
      <c r="C57" s="45"/>
      <c r="D57" s="45"/>
      <c r="E57" s="10"/>
      <c r="F57" s="11">
        <v>184</v>
      </c>
      <c r="G57" s="10"/>
      <c r="H57" s="10">
        <v>36</v>
      </c>
      <c r="I57" s="10"/>
      <c r="J57" s="10">
        <v>74</v>
      </c>
      <c r="K57" s="10"/>
      <c r="L57" s="10">
        <v>74</v>
      </c>
    </row>
    <row r="58" spans="1:12" x14ac:dyDescent="0.25">
      <c r="A58" s="6"/>
      <c r="B58" s="43" t="s">
        <v>142</v>
      </c>
      <c r="C58" s="45"/>
      <c r="D58" s="45"/>
      <c r="E58" s="10"/>
      <c r="F58" s="11">
        <v>184</v>
      </c>
      <c r="G58" s="10"/>
      <c r="H58" s="11">
        <v>36</v>
      </c>
      <c r="I58" s="11"/>
      <c r="J58" s="11">
        <v>74</v>
      </c>
      <c r="K58" s="11"/>
      <c r="L58" s="11">
        <v>74</v>
      </c>
    </row>
    <row r="59" spans="1:12" ht="18" x14ac:dyDescent="0.25">
      <c r="A59" s="6"/>
      <c r="B59" s="43" t="s">
        <v>143</v>
      </c>
      <c r="C59" s="45"/>
      <c r="D59" s="45"/>
      <c r="E59" s="10"/>
      <c r="F59" s="11">
        <f>F55+F58</f>
        <v>5509</v>
      </c>
      <c r="G59" s="11"/>
      <c r="H59" s="11">
        <f t="shared" ref="H59:L59" si="3">H55+H58</f>
        <v>1247</v>
      </c>
      <c r="I59" s="11"/>
      <c r="J59" s="11">
        <f t="shared" si="3"/>
        <v>2649</v>
      </c>
      <c r="K59" s="11"/>
      <c r="L59" s="11">
        <f t="shared" si="3"/>
        <v>1613</v>
      </c>
    </row>
  </sheetData>
  <mergeCells count="12">
    <mergeCell ref="I5:J5"/>
    <mergeCell ref="K5:L5"/>
    <mergeCell ref="A1:L1"/>
    <mergeCell ref="A2:L2"/>
    <mergeCell ref="A3:L3"/>
    <mergeCell ref="A4:L4"/>
    <mergeCell ref="A5:A6"/>
    <mergeCell ref="B5:B6"/>
    <mergeCell ref="C5:C6"/>
    <mergeCell ref="D5:D6"/>
    <mergeCell ref="E5:F5"/>
    <mergeCell ref="G5:H5"/>
  </mergeCells>
  <pageMargins left="0.2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74"/>
  <sheetViews>
    <sheetView zoomScaleNormal="100" workbookViewId="0">
      <selection sqref="A1:XFD3"/>
    </sheetView>
  </sheetViews>
  <sheetFormatPr defaultRowHeight="15" x14ac:dyDescent="0.25"/>
  <cols>
    <col min="1" max="1" width="6" bestFit="1" customWidth="1"/>
    <col min="2" max="2" width="43.85546875" customWidth="1"/>
    <col min="3" max="3" width="6.28515625" customWidth="1"/>
    <col min="4" max="4" width="10.140625" customWidth="1"/>
    <col min="5" max="5" width="5.7109375" customWidth="1"/>
    <col min="6" max="6" width="7.42578125" customWidth="1"/>
    <col min="7" max="7" width="7.7109375" customWidth="1"/>
    <col min="8" max="8" width="6.140625" customWidth="1"/>
    <col min="9" max="9" width="7.140625" customWidth="1"/>
    <col min="10" max="10" width="7.5703125" customWidth="1"/>
    <col min="11" max="11" width="9.42578125" customWidth="1"/>
  </cols>
  <sheetData>
    <row r="1" spans="1:13" ht="19.5" x14ac:dyDescent="0.25">
      <c r="A1" s="113" t="s">
        <v>233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3" ht="19.5" x14ac:dyDescent="0.25">
      <c r="A2" s="113" t="s">
        <v>234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</row>
    <row r="3" spans="1:13" ht="19.5" x14ac:dyDescent="0.25">
      <c r="A3" s="113" t="s">
        <v>235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</row>
    <row r="4" spans="1:13" ht="19.5" x14ac:dyDescent="0.25">
      <c r="A4" s="115" t="s">
        <v>10</v>
      </c>
      <c r="B4" s="115"/>
      <c r="C4" s="115"/>
      <c r="D4" s="115"/>
      <c r="E4" s="115"/>
      <c r="F4" s="115"/>
      <c r="G4" s="115"/>
      <c r="H4" s="115"/>
      <c r="I4" s="115"/>
      <c r="J4" s="115"/>
      <c r="K4" s="115"/>
    </row>
    <row r="5" spans="1:13" ht="19.5" customHeight="1" x14ac:dyDescent="0.25">
      <c r="A5" s="90" t="s">
        <v>237</v>
      </c>
      <c r="B5" s="90"/>
      <c r="C5" s="90"/>
      <c r="D5" s="90"/>
      <c r="E5" s="90"/>
      <c r="F5" s="90"/>
      <c r="G5" s="90"/>
      <c r="H5" s="90"/>
      <c r="I5" s="90"/>
      <c r="J5" s="90"/>
      <c r="K5" s="90"/>
    </row>
    <row r="6" spans="1:13" ht="25.5" customHeight="1" x14ac:dyDescent="0.25">
      <c r="A6" s="89" t="s">
        <v>175</v>
      </c>
      <c r="B6" s="89"/>
      <c r="C6" s="89"/>
      <c r="D6" s="89"/>
      <c r="E6" s="89"/>
      <c r="F6" s="89"/>
      <c r="G6" s="89"/>
      <c r="H6" s="89"/>
      <c r="I6" s="89"/>
      <c r="J6" s="89"/>
      <c r="K6" s="89"/>
    </row>
    <row r="7" spans="1:13" ht="21.75" customHeight="1" x14ac:dyDescent="0.25">
      <c r="A7" s="89" t="s">
        <v>162</v>
      </c>
      <c r="B7" s="89"/>
      <c r="C7" s="89"/>
      <c r="D7" s="89"/>
      <c r="E7" s="89"/>
      <c r="F7" s="89"/>
      <c r="G7" s="89"/>
      <c r="H7" s="89"/>
      <c r="I7" s="89"/>
      <c r="J7" s="89"/>
      <c r="K7" s="89"/>
    </row>
    <row r="8" spans="1:13" ht="30" customHeight="1" x14ac:dyDescent="0.25">
      <c r="A8" s="85" t="s">
        <v>0</v>
      </c>
      <c r="B8" s="85" t="s">
        <v>1</v>
      </c>
      <c r="C8" s="85" t="s">
        <v>2</v>
      </c>
      <c r="D8" s="85" t="s">
        <v>151</v>
      </c>
      <c r="E8" s="88" t="s">
        <v>226</v>
      </c>
      <c r="F8" s="88"/>
      <c r="G8" s="88"/>
      <c r="H8" s="80" t="s">
        <v>212</v>
      </c>
      <c r="I8" s="80"/>
      <c r="J8" s="80"/>
      <c r="K8" s="80"/>
    </row>
    <row r="9" spans="1:13" ht="48.75" customHeight="1" x14ac:dyDescent="0.25">
      <c r="A9" s="85"/>
      <c r="B9" s="85"/>
      <c r="C9" s="85"/>
      <c r="D9" s="85"/>
      <c r="E9" s="77" t="s">
        <v>180</v>
      </c>
      <c r="F9" s="77" t="s">
        <v>219</v>
      </c>
      <c r="G9" s="77" t="s">
        <v>4</v>
      </c>
      <c r="H9" s="25" t="s">
        <v>180</v>
      </c>
      <c r="I9" s="25" t="s">
        <v>227</v>
      </c>
      <c r="J9" s="25" t="s">
        <v>219</v>
      </c>
      <c r="K9" s="25" t="s">
        <v>228</v>
      </c>
    </row>
    <row r="10" spans="1:13" ht="20.100000000000001" customHeight="1" x14ac:dyDescent="0.25">
      <c r="A10" s="1" t="s">
        <v>5</v>
      </c>
      <c r="B10" s="16" t="s">
        <v>11</v>
      </c>
      <c r="C10" s="55"/>
      <c r="D10" s="55"/>
      <c r="E10" s="55"/>
      <c r="F10" s="55"/>
      <c r="G10" s="55"/>
      <c r="H10" s="9"/>
      <c r="I10" s="9"/>
      <c r="J10" s="9"/>
      <c r="K10" s="9"/>
    </row>
    <row r="11" spans="1:13" ht="20.100000000000001" customHeight="1" x14ac:dyDescent="0.25">
      <c r="A11" s="1" t="s">
        <v>31</v>
      </c>
      <c r="B11" s="16" t="s">
        <v>75</v>
      </c>
      <c r="C11" s="2"/>
      <c r="D11" s="2"/>
      <c r="E11" s="2"/>
      <c r="F11" s="2"/>
      <c r="G11" s="2"/>
      <c r="H11" s="9"/>
      <c r="I11" s="9"/>
      <c r="J11" s="9"/>
      <c r="K11" s="9"/>
    </row>
    <row r="12" spans="1:13" ht="15.75" x14ac:dyDescent="0.25">
      <c r="A12" s="6">
        <v>1.1000000000000001</v>
      </c>
      <c r="B12" s="23" t="s">
        <v>32</v>
      </c>
      <c r="C12" s="3"/>
      <c r="D12" s="3"/>
      <c r="E12" s="10"/>
      <c r="F12" s="10"/>
      <c r="G12" s="10"/>
      <c r="H12" s="10"/>
      <c r="I12" s="10"/>
      <c r="J12" s="10"/>
      <c r="K12" s="10"/>
    </row>
    <row r="13" spans="1:13" ht="34.5" customHeight="1" x14ac:dyDescent="0.25">
      <c r="A13" s="6" t="s">
        <v>76</v>
      </c>
      <c r="B13" s="17" t="s">
        <v>80</v>
      </c>
      <c r="C13" s="45" t="s">
        <v>7</v>
      </c>
      <c r="D13" s="45" t="s">
        <v>200</v>
      </c>
      <c r="E13" s="10">
        <v>2</v>
      </c>
      <c r="F13" s="14">
        <f>G13/5509*100</f>
        <v>1.0891268832819023</v>
      </c>
      <c r="G13" s="10">
        <v>60</v>
      </c>
      <c r="H13" s="10">
        <v>2</v>
      </c>
      <c r="I13" s="10">
        <v>100</v>
      </c>
      <c r="J13" s="14">
        <f>K13/5509*100</f>
        <v>1.0891268832819023</v>
      </c>
      <c r="K13" s="10">
        <v>60</v>
      </c>
      <c r="L13" s="72"/>
      <c r="M13" s="31"/>
    </row>
    <row r="14" spans="1:13" ht="23.25" customHeight="1" x14ac:dyDescent="0.25">
      <c r="A14" s="6" t="s">
        <v>77</v>
      </c>
      <c r="B14" s="17" t="s">
        <v>81</v>
      </c>
      <c r="C14" s="45" t="s">
        <v>7</v>
      </c>
      <c r="D14" s="45"/>
      <c r="E14" s="10"/>
      <c r="F14" s="14"/>
      <c r="G14" s="10"/>
      <c r="H14" s="10"/>
      <c r="I14" s="10"/>
      <c r="J14" s="14"/>
      <c r="K14" s="10"/>
      <c r="L14" s="72"/>
      <c r="M14" s="31"/>
    </row>
    <row r="15" spans="1:13" ht="38.25" customHeight="1" x14ac:dyDescent="0.25">
      <c r="A15" s="6" t="s">
        <v>78</v>
      </c>
      <c r="B15" s="17" t="s">
        <v>82</v>
      </c>
      <c r="C15" s="45" t="s">
        <v>6</v>
      </c>
      <c r="D15" s="45" t="s">
        <v>201</v>
      </c>
      <c r="E15" s="10">
        <v>100</v>
      </c>
      <c r="F15" s="14">
        <f t="shared" ref="F14:F68" si="0">G15/5509*100</f>
        <v>14.52169177709203</v>
      </c>
      <c r="G15" s="10">
        <v>800</v>
      </c>
      <c r="H15" s="10">
        <v>100</v>
      </c>
      <c r="I15" s="10">
        <v>100</v>
      </c>
      <c r="J15" s="14">
        <f t="shared" ref="J15:J67" si="1">K15/5509*100</f>
        <v>14.52169177709203</v>
      </c>
      <c r="K15" s="10">
        <v>800</v>
      </c>
      <c r="L15" s="72"/>
      <c r="M15" s="31"/>
    </row>
    <row r="16" spans="1:13" ht="33.75" customHeight="1" x14ac:dyDescent="0.25">
      <c r="A16" s="6" t="s">
        <v>79</v>
      </c>
      <c r="B16" s="17" t="s">
        <v>83</v>
      </c>
      <c r="C16" s="45" t="s">
        <v>6</v>
      </c>
      <c r="D16" s="62" t="s">
        <v>167</v>
      </c>
      <c r="E16" s="10">
        <v>50</v>
      </c>
      <c r="F16" s="14">
        <f t="shared" si="0"/>
        <v>2.7228172082047557</v>
      </c>
      <c r="G16" s="10">
        <v>150</v>
      </c>
      <c r="H16" s="10">
        <v>50</v>
      </c>
      <c r="I16" s="10">
        <v>100</v>
      </c>
      <c r="J16" s="14">
        <f t="shared" si="1"/>
        <v>2.7228172082047557</v>
      </c>
      <c r="K16" s="10">
        <v>150</v>
      </c>
      <c r="L16" s="72"/>
      <c r="M16" s="31"/>
    </row>
    <row r="17" spans="1:13" ht="23.25" customHeight="1" x14ac:dyDescent="0.25">
      <c r="A17" s="6" t="s">
        <v>84</v>
      </c>
      <c r="B17" s="18" t="s">
        <v>86</v>
      </c>
      <c r="C17" s="45" t="s">
        <v>6</v>
      </c>
      <c r="D17" s="62" t="s">
        <v>168</v>
      </c>
      <c r="E17" s="10">
        <v>3</v>
      </c>
      <c r="F17" s="14">
        <f t="shared" si="0"/>
        <v>6.5347612996914135</v>
      </c>
      <c r="G17" s="10">
        <v>360</v>
      </c>
      <c r="H17" s="10">
        <v>3</v>
      </c>
      <c r="I17" s="10">
        <v>100</v>
      </c>
      <c r="J17" s="14">
        <f t="shared" si="1"/>
        <v>6.5347612996914135</v>
      </c>
      <c r="K17" s="10">
        <v>360</v>
      </c>
      <c r="L17" s="72"/>
      <c r="M17" s="31"/>
    </row>
    <row r="18" spans="1:13" ht="30" customHeight="1" x14ac:dyDescent="0.25">
      <c r="A18" s="6" t="s">
        <v>85</v>
      </c>
      <c r="B18" s="19" t="s">
        <v>87</v>
      </c>
      <c r="C18" s="45" t="s">
        <v>89</v>
      </c>
      <c r="D18" s="45"/>
      <c r="E18" s="10"/>
      <c r="F18" s="14"/>
      <c r="G18" s="10"/>
      <c r="H18" s="10"/>
      <c r="I18" s="10"/>
      <c r="J18" s="14"/>
      <c r="K18" s="10"/>
      <c r="L18" s="72"/>
      <c r="M18" s="31"/>
    </row>
    <row r="19" spans="1:13" ht="20.100000000000001" customHeight="1" x14ac:dyDescent="0.25">
      <c r="A19" s="7">
        <v>1.2</v>
      </c>
      <c r="B19" s="38" t="s">
        <v>88</v>
      </c>
      <c r="C19" s="45"/>
      <c r="D19" s="45"/>
      <c r="E19" s="10"/>
      <c r="F19" s="14"/>
      <c r="G19" s="10"/>
      <c r="H19" s="10"/>
      <c r="I19" s="10"/>
      <c r="J19" s="14"/>
      <c r="K19" s="10"/>
      <c r="L19" s="72"/>
      <c r="M19" s="31"/>
    </row>
    <row r="20" spans="1:13" ht="34.5" customHeight="1" x14ac:dyDescent="0.25">
      <c r="A20" s="6" t="s">
        <v>153</v>
      </c>
      <c r="B20" s="19" t="s">
        <v>90</v>
      </c>
      <c r="C20" s="45" t="s">
        <v>144</v>
      </c>
      <c r="D20" s="45" t="s">
        <v>202</v>
      </c>
      <c r="E20" s="10">
        <v>20</v>
      </c>
      <c r="F20" s="14">
        <f t="shared" si="0"/>
        <v>18.152114721365038</v>
      </c>
      <c r="G20" s="10">
        <v>1000</v>
      </c>
      <c r="H20" s="10">
        <v>20</v>
      </c>
      <c r="I20" s="10">
        <v>100</v>
      </c>
      <c r="J20" s="14">
        <f t="shared" si="1"/>
        <v>18.152114721365038</v>
      </c>
      <c r="K20" s="10">
        <v>1000</v>
      </c>
      <c r="L20" s="72"/>
      <c r="M20" s="31"/>
    </row>
    <row r="21" spans="1:13" ht="46.5" customHeight="1" x14ac:dyDescent="0.25">
      <c r="A21" s="6" t="s">
        <v>154</v>
      </c>
      <c r="B21" s="19" t="s">
        <v>91</v>
      </c>
      <c r="C21" s="45" t="s">
        <v>144</v>
      </c>
      <c r="D21" s="45" t="s">
        <v>203</v>
      </c>
      <c r="E21" s="10">
        <v>7</v>
      </c>
      <c r="F21" s="14">
        <f t="shared" si="0"/>
        <v>7.6238881829733165</v>
      </c>
      <c r="G21" s="10">
        <v>420</v>
      </c>
      <c r="H21" s="10">
        <v>7</v>
      </c>
      <c r="I21" s="10">
        <v>100</v>
      </c>
      <c r="J21" s="14">
        <f t="shared" si="1"/>
        <v>7.6238881829733165</v>
      </c>
      <c r="K21" s="10">
        <v>420</v>
      </c>
      <c r="L21" s="72"/>
      <c r="M21" s="31"/>
    </row>
    <row r="22" spans="1:13" ht="32.25" customHeight="1" x14ac:dyDescent="0.25">
      <c r="A22" s="6" t="s">
        <v>155</v>
      </c>
      <c r="B22" s="20" t="s">
        <v>92</v>
      </c>
      <c r="C22" s="45" t="s">
        <v>144</v>
      </c>
      <c r="D22" s="45" t="s">
        <v>204</v>
      </c>
      <c r="E22" s="10">
        <v>46</v>
      </c>
      <c r="F22" s="14">
        <f t="shared" si="0"/>
        <v>8.3499727718279182</v>
      </c>
      <c r="G22" s="10">
        <v>460</v>
      </c>
      <c r="H22" s="10">
        <v>46</v>
      </c>
      <c r="I22" s="10">
        <v>100</v>
      </c>
      <c r="J22" s="14">
        <f t="shared" si="1"/>
        <v>6.6836086404066073</v>
      </c>
      <c r="K22" s="10">
        <v>368.2</v>
      </c>
      <c r="L22" s="72"/>
      <c r="M22" s="31"/>
    </row>
    <row r="23" spans="1:13" ht="45" customHeight="1" x14ac:dyDescent="0.25">
      <c r="A23" s="6" t="s">
        <v>156</v>
      </c>
      <c r="B23" s="21" t="s">
        <v>93</v>
      </c>
      <c r="C23" s="45" t="s">
        <v>205</v>
      </c>
      <c r="D23" s="45" t="s">
        <v>169</v>
      </c>
      <c r="E23" s="10">
        <v>10</v>
      </c>
      <c r="F23" s="14">
        <f t="shared" si="0"/>
        <v>5.4456344164095114</v>
      </c>
      <c r="G23" s="10">
        <v>300</v>
      </c>
      <c r="H23" s="10">
        <v>0</v>
      </c>
      <c r="I23" s="10">
        <v>0</v>
      </c>
      <c r="J23" s="14"/>
      <c r="K23" s="10"/>
      <c r="L23" s="72"/>
      <c r="M23" s="31"/>
    </row>
    <row r="24" spans="1:13" ht="33.75" customHeight="1" x14ac:dyDescent="0.25">
      <c r="A24" s="6" t="s">
        <v>157</v>
      </c>
      <c r="B24" s="21" t="s">
        <v>94</v>
      </c>
      <c r="C24" s="45" t="s">
        <v>145</v>
      </c>
      <c r="D24" s="45" t="s">
        <v>170</v>
      </c>
      <c r="E24" s="10">
        <v>1</v>
      </c>
      <c r="F24" s="14">
        <f t="shared" si="0"/>
        <v>0.9076057360682519</v>
      </c>
      <c r="G24" s="10">
        <v>50</v>
      </c>
      <c r="H24" s="10">
        <v>1</v>
      </c>
      <c r="I24" s="10">
        <v>100</v>
      </c>
      <c r="J24" s="14">
        <f t="shared" si="1"/>
        <v>0.9076057360682519</v>
      </c>
      <c r="K24" s="10">
        <v>50</v>
      </c>
      <c r="L24" s="72"/>
      <c r="M24" s="31"/>
    </row>
    <row r="25" spans="1:13" ht="22.5" customHeight="1" x14ac:dyDescent="0.25">
      <c r="A25" s="7">
        <v>1.3</v>
      </c>
      <c r="B25" s="22" t="s">
        <v>95</v>
      </c>
      <c r="C25" s="45" t="s">
        <v>7</v>
      </c>
      <c r="D25" s="45"/>
      <c r="E25" s="10">
        <v>2</v>
      </c>
      <c r="F25" s="14">
        <f t="shared" si="0"/>
        <v>0.54456344164095116</v>
      </c>
      <c r="G25" s="10">
        <v>30</v>
      </c>
      <c r="H25" s="10">
        <v>2</v>
      </c>
      <c r="I25" s="10">
        <v>100</v>
      </c>
      <c r="J25" s="14">
        <f t="shared" si="1"/>
        <v>0.54456344164095116</v>
      </c>
      <c r="K25" s="10">
        <v>30</v>
      </c>
      <c r="L25" s="72"/>
      <c r="M25" s="31"/>
    </row>
    <row r="26" spans="1:13" ht="19.5" customHeight="1" x14ac:dyDescent="0.25">
      <c r="A26" s="7">
        <v>1.4</v>
      </c>
      <c r="B26" s="22" t="s">
        <v>96</v>
      </c>
      <c r="C26" s="46" t="s">
        <v>7</v>
      </c>
      <c r="D26" s="46"/>
      <c r="E26" s="10"/>
      <c r="F26" s="14"/>
      <c r="G26" s="10"/>
      <c r="H26" s="10"/>
      <c r="I26" s="10"/>
      <c r="J26" s="14"/>
      <c r="K26" s="10"/>
      <c r="L26" s="72"/>
      <c r="M26" s="31"/>
    </row>
    <row r="27" spans="1:13" x14ac:dyDescent="0.25">
      <c r="A27" s="7"/>
      <c r="B27" s="50" t="s">
        <v>159</v>
      </c>
      <c r="C27" s="46"/>
      <c r="D27" s="46"/>
      <c r="E27" s="10"/>
      <c r="F27" s="14">
        <f t="shared" si="0"/>
        <v>65.892176438555097</v>
      </c>
      <c r="G27" s="11">
        <f>SUM(G13:G26)</f>
        <v>3630</v>
      </c>
      <c r="H27" s="11"/>
      <c r="I27" s="11"/>
      <c r="J27" s="12">
        <f t="shared" si="1"/>
        <v>58.780177890724261</v>
      </c>
      <c r="K27" s="11">
        <f t="shared" ref="K27" si="2">SUM(K13:K26)</f>
        <v>3238.2</v>
      </c>
      <c r="L27" s="73"/>
      <c r="M27" s="31"/>
    </row>
    <row r="28" spans="1:13" ht="15.75" x14ac:dyDescent="0.25">
      <c r="A28" s="4" t="s">
        <v>8</v>
      </c>
      <c r="B28" s="22" t="s">
        <v>9</v>
      </c>
      <c r="C28" s="45"/>
      <c r="D28" s="45"/>
      <c r="E28" s="10"/>
      <c r="F28" s="14"/>
      <c r="G28" s="10"/>
      <c r="H28" s="10"/>
      <c r="I28" s="10"/>
      <c r="J28" s="14"/>
      <c r="K28" s="10"/>
      <c r="L28" s="72"/>
      <c r="M28" s="31"/>
    </row>
    <row r="29" spans="1:13" ht="36.75" customHeight="1" x14ac:dyDescent="0.25">
      <c r="A29" s="4" t="s">
        <v>45</v>
      </c>
      <c r="B29" s="22" t="s">
        <v>98</v>
      </c>
      <c r="C29" s="45"/>
      <c r="D29" s="45"/>
      <c r="E29" s="10"/>
      <c r="F29" s="14"/>
      <c r="G29" s="10"/>
      <c r="H29" s="10"/>
      <c r="I29" s="10"/>
      <c r="J29" s="14"/>
      <c r="K29" s="10"/>
      <c r="L29" s="72"/>
      <c r="M29" s="31"/>
    </row>
    <row r="30" spans="1:13" ht="31.5" customHeight="1" x14ac:dyDescent="0.25">
      <c r="A30" s="6">
        <v>2.1</v>
      </c>
      <c r="B30" s="21" t="s">
        <v>39</v>
      </c>
      <c r="C30" s="45"/>
      <c r="D30" s="45"/>
      <c r="E30" s="10"/>
      <c r="F30" s="14"/>
      <c r="G30" s="10"/>
      <c r="H30" s="10"/>
      <c r="I30" s="10"/>
      <c r="J30" s="14"/>
      <c r="K30" s="10"/>
      <c r="L30" s="72"/>
      <c r="M30" s="31"/>
    </row>
    <row r="31" spans="1:13" ht="20.25" customHeight="1" x14ac:dyDescent="0.25">
      <c r="A31" s="6" t="s">
        <v>33</v>
      </c>
      <c r="B31" s="21" t="s">
        <v>99</v>
      </c>
      <c r="C31" s="45" t="s">
        <v>146</v>
      </c>
      <c r="D31" s="45"/>
      <c r="E31" s="10">
        <v>1</v>
      </c>
      <c r="F31" s="14">
        <f t="shared" si="0"/>
        <v>1.8152114721365038</v>
      </c>
      <c r="G31" s="10">
        <v>100</v>
      </c>
      <c r="H31" s="10">
        <v>1</v>
      </c>
      <c r="I31" s="10">
        <v>100</v>
      </c>
      <c r="J31" s="14">
        <f t="shared" si="1"/>
        <v>1.7882011254311128</v>
      </c>
      <c r="K31" s="10">
        <v>98.512</v>
      </c>
      <c r="L31" s="72"/>
      <c r="M31" s="31"/>
    </row>
    <row r="32" spans="1:13" ht="30" x14ac:dyDescent="0.25">
      <c r="A32" s="6" t="s">
        <v>34</v>
      </c>
      <c r="B32" s="21" t="s">
        <v>100</v>
      </c>
      <c r="C32" s="45" t="s">
        <v>147</v>
      </c>
      <c r="D32" s="45" t="s">
        <v>169</v>
      </c>
      <c r="E32" s="10">
        <v>3</v>
      </c>
      <c r="F32" s="14">
        <f t="shared" si="0"/>
        <v>0.54456344164095116</v>
      </c>
      <c r="G32" s="10">
        <v>30</v>
      </c>
      <c r="H32" s="10">
        <v>3</v>
      </c>
      <c r="I32" s="10">
        <v>100</v>
      </c>
      <c r="J32" s="14">
        <f t="shared" si="1"/>
        <v>0.54456344164095116</v>
      </c>
      <c r="K32" s="10">
        <v>30</v>
      </c>
      <c r="L32" s="72"/>
      <c r="M32" s="31"/>
    </row>
    <row r="33" spans="1:13" ht="19.5" customHeight="1" x14ac:dyDescent="0.25">
      <c r="A33" s="6" t="s">
        <v>38</v>
      </c>
      <c r="B33" s="19" t="s">
        <v>199</v>
      </c>
      <c r="C33" s="45" t="s">
        <v>146</v>
      </c>
      <c r="D33" s="45"/>
      <c r="E33" s="10">
        <v>1</v>
      </c>
      <c r="F33" s="14">
        <f t="shared" si="0"/>
        <v>1.3614086041023779</v>
      </c>
      <c r="G33" s="10">
        <v>75</v>
      </c>
      <c r="H33" s="10">
        <v>1</v>
      </c>
      <c r="I33" s="10">
        <v>100</v>
      </c>
      <c r="J33" s="14">
        <f t="shared" si="1"/>
        <v>0.90864040660736978</v>
      </c>
      <c r="K33" s="10">
        <v>50.057000000000002</v>
      </c>
      <c r="L33" s="72"/>
      <c r="M33" s="31"/>
    </row>
    <row r="34" spans="1:13" ht="33" customHeight="1" x14ac:dyDescent="0.25">
      <c r="A34" s="6" t="s">
        <v>35</v>
      </c>
      <c r="B34" s="21" t="s">
        <v>102</v>
      </c>
      <c r="C34" s="45" t="s">
        <v>146</v>
      </c>
      <c r="D34" s="45"/>
      <c r="E34" s="10">
        <v>1</v>
      </c>
      <c r="F34" s="14">
        <f t="shared" si="0"/>
        <v>1.8152114721365038</v>
      </c>
      <c r="G34" s="10">
        <v>100</v>
      </c>
      <c r="H34" s="10">
        <v>0</v>
      </c>
      <c r="I34" s="10">
        <v>0</v>
      </c>
      <c r="J34" s="14"/>
      <c r="K34" s="10"/>
      <c r="L34" s="72"/>
      <c r="M34" s="31"/>
    </row>
    <row r="35" spans="1:13" ht="21" customHeight="1" x14ac:dyDescent="0.25">
      <c r="A35" s="7">
        <v>2.2000000000000002</v>
      </c>
      <c r="B35" s="22" t="s">
        <v>103</v>
      </c>
      <c r="C35" s="45"/>
      <c r="D35" s="45"/>
      <c r="E35" s="10"/>
      <c r="F35" s="14"/>
      <c r="G35" s="10"/>
      <c r="H35" s="10"/>
      <c r="I35" s="10"/>
      <c r="J35" s="14"/>
      <c r="K35" s="10"/>
      <c r="L35" s="72"/>
      <c r="M35" s="31"/>
    </row>
    <row r="36" spans="1:13" s="66" customFormat="1" ht="20.25" customHeight="1" x14ac:dyDescent="0.25">
      <c r="A36" s="63" t="s">
        <v>36</v>
      </c>
      <c r="B36" s="64" t="s">
        <v>104</v>
      </c>
      <c r="C36" s="62" t="s">
        <v>146</v>
      </c>
      <c r="D36" s="62"/>
      <c r="E36" s="65">
        <v>1</v>
      </c>
      <c r="F36" s="14">
        <f t="shared" si="0"/>
        <v>1.8152114721365038</v>
      </c>
      <c r="G36" s="65">
        <v>100</v>
      </c>
      <c r="H36" s="65">
        <v>1</v>
      </c>
      <c r="I36" s="65">
        <v>100</v>
      </c>
      <c r="J36" s="14">
        <f t="shared" si="1"/>
        <v>1.3614086041023779</v>
      </c>
      <c r="K36" s="65">
        <v>75</v>
      </c>
      <c r="L36" s="74"/>
      <c r="M36" s="31"/>
    </row>
    <row r="37" spans="1:13" s="66" customFormat="1" ht="19.5" customHeight="1" x14ac:dyDescent="0.25">
      <c r="A37" s="63" t="s">
        <v>37</v>
      </c>
      <c r="B37" s="64" t="s">
        <v>171</v>
      </c>
      <c r="C37" s="62" t="s">
        <v>146</v>
      </c>
      <c r="D37" s="62"/>
      <c r="E37" s="65">
        <v>1</v>
      </c>
      <c r="F37" s="14">
        <f t="shared" si="0"/>
        <v>0.9076057360682519</v>
      </c>
      <c r="G37" s="65">
        <v>50</v>
      </c>
      <c r="H37" s="65">
        <v>1</v>
      </c>
      <c r="I37" s="65">
        <v>100</v>
      </c>
      <c r="J37" s="14">
        <f t="shared" si="1"/>
        <v>0.9076057360682519</v>
      </c>
      <c r="K37" s="65">
        <v>50</v>
      </c>
      <c r="L37" s="74"/>
      <c r="M37" s="31"/>
    </row>
    <row r="38" spans="1:13" s="66" customFormat="1" ht="33" customHeight="1" x14ac:dyDescent="0.25">
      <c r="A38" s="67">
        <v>2.2999999999999998</v>
      </c>
      <c r="B38" s="68" t="s">
        <v>172</v>
      </c>
      <c r="C38" s="62" t="s">
        <v>146</v>
      </c>
      <c r="D38" s="62"/>
      <c r="E38" s="65">
        <v>1</v>
      </c>
      <c r="F38" s="14">
        <f t="shared" si="0"/>
        <v>2.7228172082047557</v>
      </c>
      <c r="G38" s="65">
        <v>150</v>
      </c>
      <c r="H38" s="65">
        <v>0</v>
      </c>
      <c r="I38" s="65">
        <v>0</v>
      </c>
      <c r="J38" s="14"/>
      <c r="K38" s="65"/>
      <c r="L38" s="74"/>
      <c r="M38" s="31"/>
    </row>
    <row r="39" spans="1:13" ht="35.25" customHeight="1" x14ac:dyDescent="0.25">
      <c r="A39" s="7">
        <v>3</v>
      </c>
      <c r="B39" s="22" t="s">
        <v>106</v>
      </c>
      <c r="C39" s="45"/>
      <c r="D39" s="45"/>
      <c r="E39" s="10"/>
      <c r="F39" s="14"/>
      <c r="G39" s="10"/>
      <c r="H39" s="10"/>
      <c r="I39" s="10"/>
      <c r="J39" s="14"/>
      <c r="K39" s="10"/>
      <c r="L39" s="72"/>
      <c r="M39" s="31"/>
    </row>
    <row r="40" spans="1:13" ht="60.75" customHeight="1" x14ac:dyDescent="0.25">
      <c r="A40" s="6">
        <v>3.1</v>
      </c>
      <c r="B40" s="21" t="s">
        <v>107</v>
      </c>
      <c r="C40" s="62"/>
      <c r="D40" s="45" t="s">
        <v>173</v>
      </c>
      <c r="E40" s="10">
        <v>4</v>
      </c>
      <c r="F40" s="14">
        <f t="shared" si="0"/>
        <v>1.0891268832819023</v>
      </c>
      <c r="G40" s="10">
        <v>60</v>
      </c>
      <c r="H40" s="10">
        <v>3</v>
      </c>
      <c r="I40" s="10">
        <v>100</v>
      </c>
      <c r="J40" s="14">
        <f t="shared" si="1"/>
        <v>0.81684516246142669</v>
      </c>
      <c r="K40" s="10">
        <v>45</v>
      </c>
      <c r="L40" s="72"/>
      <c r="M40" s="31"/>
    </row>
    <row r="41" spans="1:13" ht="17.25" customHeight="1" x14ac:dyDescent="0.25">
      <c r="A41" s="6">
        <v>3.2</v>
      </c>
      <c r="B41" s="21" t="s">
        <v>108</v>
      </c>
      <c r="C41" s="45" t="s">
        <v>7</v>
      </c>
      <c r="D41" s="45"/>
      <c r="E41" s="10"/>
      <c r="F41" s="14"/>
      <c r="G41" s="10"/>
      <c r="H41" s="10"/>
      <c r="I41" s="10"/>
      <c r="J41" s="14"/>
      <c r="K41" s="10"/>
      <c r="L41" s="72"/>
      <c r="M41" s="31"/>
    </row>
    <row r="42" spans="1:13" ht="23.25" customHeight="1" x14ac:dyDescent="0.25">
      <c r="A42" s="6">
        <v>3.3</v>
      </c>
      <c r="B42" s="21" t="s">
        <v>109</v>
      </c>
      <c r="C42" s="45" t="s">
        <v>7</v>
      </c>
      <c r="D42" s="45"/>
      <c r="E42" s="10"/>
      <c r="F42" s="14"/>
      <c r="G42" s="10"/>
      <c r="H42" s="10"/>
      <c r="I42" s="10"/>
      <c r="J42" s="14"/>
      <c r="K42" s="10"/>
      <c r="L42" s="72"/>
      <c r="M42" s="31"/>
    </row>
    <row r="43" spans="1:13" ht="22.5" customHeight="1" x14ac:dyDescent="0.25">
      <c r="A43" s="6">
        <v>3.4</v>
      </c>
      <c r="B43" s="21" t="s">
        <v>110</v>
      </c>
      <c r="C43" s="45"/>
      <c r="D43" s="45"/>
      <c r="E43" s="10"/>
      <c r="F43" s="14"/>
      <c r="G43" s="10"/>
      <c r="H43" s="10"/>
      <c r="I43" s="10"/>
      <c r="J43" s="14"/>
      <c r="K43" s="10"/>
      <c r="L43" s="72"/>
      <c r="M43" s="31"/>
    </row>
    <row r="44" spans="1:13" ht="17.25" customHeight="1" x14ac:dyDescent="0.25">
      <c r="A44" s="7">
        <v>4</v>
      </c>
      <c r="B44" s="23" t="s">
        <v>111</v>
      </c>
      <c r="C44" s="45"/>
      <c r="D44" s="45"/>
      <c r="E44" s="10"/>
      <c r="F44" s="14"/>
      <c r="G44" s="10"/>
      <c r="H44" s="10"/>
      <c r="I44" s="10"/>
      <c r="J44" s="14"/>
      <c r="K44" s="10"/>
      <c r="L44" s="72"/>
      <c r="M44" s="31"/>
    </row>
    <row r="45" spans="1:13" ht="36.75" customHeight="1" x14ac:dyDescent="0.25">
      <c r="A45" s="6">
        <v>4.0999999999999996</v>
      </c>
      <c r="B45" s="17" t="s">
        <v>112</v>
      </c>
      <c r="C45" s="45" t="s">
        <v>147</v>
      </c>
      <c r="D45" s="45" t="s">
        <v>170</v>
      </c>
      <c r="E45" s="10">
        <v>1</v>
      </c>
      <c r="F45" s="14">
        <f t="shared" si="0"/>
        <v>2.7228172082047557</v>
      </c>
      <c r="G45" s="10">
        <v>150</v>
      </c>
      <c r="H45" s="10">
        <v>1</v>
      </c>
      <c r="I45" s="10">
        <v>100</v>
      </c>
      <c r="J45" s="14">
        <f t="shared" si="1"/>
        <v>2.7228172082047557</v>
      </c>
      <c r="K45" s="10">
        <v>150</v>
      </c>
      <c r="L45" s="72"/>
      <c r="M45" s="31"/>
    </row>
    <row r="46" spans="1:13" ht="31.5" customHeight="1" x14ac:dyDescent="0.25">
      <c r="A46" s="6">
        <v>4.2</v>
      </c>
      <c r="B46" s="17" t="s">
        <v>160</v>
      </c>
      <c r="C46" s="45" t="s">
        <v>147</v>
      </c>
      <c r="D46" s="45"/>
      <c r="E46" s="10">
        <v>1</v>
      </c>
      <c r="F46" s="14">
        <f t="shared" si="0"/>
        <v>4.5380286803412595</v>
      </c>
      <c r="G46" s="10">
        <v>250</v>
      </c>
      <c r="H46" s="10">
        <v>1</v>
      </c>
      <c r="I46" s="10">
        <v>100</v>
      </c>
      <c r="J46" s="14">
        <f t="shared" si="1"/>
        <v>4.5380286803412595</v>
      </c>
      <c r="K46" s="10">
        <v>250</v>
      </c>
      <c r="L46" s="72"/>
      <c r="M46" s="31"/>
    </row>
    <row r="47" spans="1:13" ht="18.75" customHeight="1" x14ac:dyDescent="0.25">
      <c r="A47" s="7">
        <v>5</v>
      </c>
      <c r="B47" s="23" t="s">
        <v>113</v>
      </c>
      <c r="C47" s="45"/>
      <c r="D47" s="45"/>
      <c r="E47" s="10"/>
      <c r="F47" s="14"/>
      <c r="G47" s="10"/>
      <c r="H47" s="10"/>
      <c r="I47" s="10"/>
      <c r="J47" s="14"/>
      <c r="K47" s="10"/>
      <c r="L47" s="72"/>
      <c r="M47" s="31"/>
    </row>
    <row r="48" spans="1:13" ht="18" customHeight="1" x14ac:dyDescent="0.25">
      <c r="A48" s="6">
        <v>5.0999999999999996</v>
      </c>
      <c r="B48" s="17" t="s">
        <v>114</v>
      </c>
      <c r="C48" s="45"/>
      <c r="D48" s="45"/>
      <c r="E48" s="10"/>
      <c r="F48" s="14"/>
      <c r="G48" s="10"/>
      <c r="H48" s="10"/>
      <c r="I48" s="10"/>
      <c r="J48" s="14"/>
      <c r="K48" s="10"/>
      <c r="L48" s="72"/>
      <c r="M48" s="31"/>
    </row>
    <row r="49" spans="1:13" ht="36" customHeight="1" x14ac:dyDescent="0.25">
      <c r="A49" s="6" t="s">
        <v>115</v>
      </c>
      <c r="B49" s="17" t="s">
        <v>116</v>
      </c>
      <c r="C49" s="45" t="s">
        <v>147</v>
      </c>
      <c r="D49" s="45" t="s">
        <v>169</v>
      </c>
      <c r="E49" s="10">
        <v>1</v>
      </c>
      <c r="F49" s="14">
        <f t="shared" si="0"/>
        <v>0.9076057360682519</v>
      </c>
      <c r="G49" s="10">
        <v>50</v>
      </c>
      <c r="H49" s="10">
        <v>1</v>
      </c>
      <c r="I49" s="10">
        <v>100</v>
      </c>
      <c r="J49" s="14">
        <f t="shared" si="1"/>
        <v>0.9076057360682519</v>
      </c>
      <c r="K49" s="10">
        <v>50</v>
      </c>
      <c r="L49" s="72"/>
      <c r="M49" s="31"/>
    </row>
    <row r="50" spans="1:13" ht="33" customHeight="1" x14ac:dyDescent="0.25">
      <c r="A50" s="6" t="s">
        <v>117</v>
      </c>
      <c r="B50" s="17" t="s">
        <v>118</v>
      </c>
      <c r="C50" s="45" t="s">
        <v>147</v>
      </c>
      <c r="D50" s="45" t="s">
        <v>169</v>
      </c>
      <c r="E50" s="10">
        <v>1</v>
      </c>
      <c r="F50" s="14">
        <f t="shared" si="0"/>
        <v>0.36304229442730079</v>
      </c>
      <c r="G50" s="10">
        <v>20</v>
      </c>
      <c r="H50" s="10">
        <v>1</v>
      </c>
      <c r="I50" s="10">
        <v>100</v>
      </c>
      <c r="J50" s="14">
        <f t="shared" si="1"/>
        <v>0.36304229442730079</v>
      </c>
      <c r="K50" s="10">
        <v>20</v>
      </c>
      <c r="L50" s="72"/>
      <c r="M50" s="31"/>
    </row>
    <row r="51" spans="1:13" ht="17.25" customHeight="1" x14ac:dyDescent="0.25">
      <c r="A51" s="7">
        <v>5.2</v>
      </c>
      <c r="B51" s="23" t="s">
        <v>119</v>
      </c>
      <c r="C51" s="45"/>
      <c r="D51" s="45"/>
      <c r="E51" s="10"/>
      <c r="F51" s="14">
        <f t="shared" si="0"/>
        <v>0</v>
      </c>
      <c r="G51" s="10"/>
      <c r="H51" s="10"/>
      <c r="I51" s="10"/>
      <c r="J51" s="14"/>
      <c r="K51" s="10"/>
      <c r="L51" s="72"/>
      <c r="M51" s="31"/>
    </row>
    <row r="52" spans="1:13" ht="33.75" customHeight="1" x14ac:dyDescent="0.25">
      <c r="A52" s="6" t="s">
        <v>120</v>
      </c>
      <c r="B52" s="17" t="s">
        <v>122</v>
      </c>
      <c r="C52" s="45" t="s">
        <v>147</v>
      </c>
      <c r="D52" s="45"/>
      <c r="E52" s="10">
        <v>3</v>
      </c>
      <c r="F52" s="14">
        <f t="shared" si="0"/>
        <v>0.27228172082047558</v>
      </c>
      <c r="G52" s="10">
        <v>15</v>
      </c>
      <c r="H52" s="10">
        <v>3</v>
      </c>
      <c r="I52" s="10">
        <v>100</v>
      </c>
      <c r="J52" s="14">
        <f t="shared" si="1"/>
        <v>0.27228172082047558</v>
      </c>
      <c r="K52" s="10">
        <v>15</v>
      </c>
      <c r="L52" s="72"/>
      <c r="M52" s="31"/>
    </row>
    <row r="53" spans="1:13" ht="33" customHeight="1" x14ac:dyDescent="0.25">
      <c r="A53" s="6" t="s">
        <v>121</v>
      </c>
      <c r="B53" s="17" t="s">
        <v>123</v>
      </c>
      <c r="C53" s="45" t="s">
        <v>146</v>
      </c>
      <c r="D53" s="45"/>
      <c r="E53" s="10">
        <v>1</v>
      </c>
      <c r="F53" s="14">
        <f t="shared" si="0"/>
        <v>2.7228172082047557</v>
      </c>
      <c r="G53" s="10">
        <v>150</v>
      </c>
      <c r="H53" s="10">
        <v>1</v>
      </c>
      <c r="I53" s="10">
        <v>100</v>
      </c>
      <c r="J53" s="14">
        <f t="shared" si="1"/>
        <v>0.9076057360682519</v>
      </c>
      <c r="K53" s="10">
        <v>50</v>
      </c>
      <c r="L53" s="72"/>
      <c r="M53" s="31"/>
    </row>
    <row r="54" spans="1:13" ht="17.25" customHeight="1" x14ac:dyDescent="0.25">
      <c r="A54" s="7">
        <v>5.3</v>
      </c>
      <c r="B54" s="23" t="s">
        <v>124</v>
      </c>
      <c r="C54" s="45"/>
      <c r="D54" s="45"/>
      <c r="E54" s="10"/>
      <c r="F54" s="14"/>
      <c r="G54" s="10"/>
      <c r="H54" s="10"/>
      <c r="I54" s="10"/>
      <c r="J54" s="14"/>
      <c r="K54" s="10"/>
      <c r="L54" s="72"/>
      <c r="M54" s="31"/>
    </row>
    <row r="55" spans="1:13" ht="36" customHeight="1" x14ac:dyDescent="0.25">
      <c r="A55" s="6" t="s">
        <v>125</v>
      </c>
      <c r="B55" s="17" t="s">
        <v>128</v>
      </c>
      <c r="C55" s="45" t="s">
        <v>147</v>
      </c>
      <c r="D55" s="45" t="s">
        <v>169</v>
      </c>
      <c r="E55" s="10">
        <v>1</v>
      </c>
      <c r="F55" s="14">
        <f t="shared" si="0"/>
        <v>0.9076057360682519</v>
      </c>
      <c r="G55" s="10">
        <v>50</v>
      </c>
      <c r="H55" s="10">
        <v>1</v>
      </c>
      <c r="I55" s="10">
        <v>100</v>
      </c>
      <c r="J55" s="14">
        <f t="shared" si="1"/>
        <v>0.9076057360682519</v>
      </c>
      <c r="K55" s="10">
        <v>50</v>
      </c>
      <c r="L55" s="72"/>
      <c r="M55" s="31"/>
    </row>
    <row r="56" spans="1:13" ht="33" customHeight="1" x14ac:dyDescent="0.25">
      <c r="A56" s="6" t="s">
        <v>126</v>
      </c>
      <c r="B56" s="17" t="s">
        <v>129</v>
      </c>
      <c r="C56" s="45" t="s">
        <v>147</v>
      </c>
      <c r="D56" s="45" t="s">
        <v>169</v>
      </c>
      <c r="E56" s="10">
        <v>1</v>
      </c>
      <c r="F56" s="14">
        <f t="shared" si="0"/>
        <v>0.54456344164095116</v>
      </c>
      <c r="G56" s="10">
        <v>30</v>
      </c>
      <c r="H56" s="10">
        <v>1</v>
      </c>
      <c r="I56" s="10">
        <v>100</v>
      </c>
      <c r="J56" s="14">
        <f t="shared" si="1"/>
        <v>0.54456344164095116</v>
      </c>
      <c r="K56" s="10">
        <v>30</v>
      </c>
      <c r="L56" s="72"/>
      <c r="M56" s="31"/>
    </row>
    <row r="57" spans="1:13" ht="34.5" customHeight="1" x14ac:dyDescent="0.25">
      <c r="A57" s="6" t="s">
        <v>127</v>
      </c>
      <c r="B57" s="17" t="s">
        <v>176</v>
      </c>
      <c r="C57" s="45" t="s">
        <v>7</v>
      </c>
      <c r="D57" s="45" t="s">
        <v>169</v>
      </c>
      <c r="E57" s="10">
        <v>1</v>
      </c>
      <c r="F57" s="14">
        <f t="shared" si="0"/>
        <v>1.8152114721365038</v>
      </c>
      <c r="G57" s="10">
        <v>100</v>
      </c>
      <c r="H57" s="10">
        <v>1</v>
      </c>
      <c r="I57" s="10">
        <v>100</v>
      </c>
      <c r="J57" s="14">
        <f t="shared" si="1"/>
        <v>1.8152114721365038</v>
      </c>
      <c r="K57" s="10">
        <v>100</v>
      </c>
      <c r="L57" s="72"/>
      <c r="M57" s="31"/>
    </row>
    <row r="58" spans="1:13" ht="21" customHeight="1" x14ac:dyDescent="0.25">
      <c r="A58" s="7">
        <v>6</v>
      </c>
      <c r="B58" s="23" t="s">
        <v>131</v>
      </c>
      <c r="C58" s="45"/>
      <c r="D58" s="45"/>
      <c r="E58" s="10"/>
      <c r="F58" s="14"/>
      <c r="G58" s="10"/>
      <c r="H58" s="10"/>
      <c r="I58" s="10"/>
      <c r="J58" s="14"/>
      <c r="K58" s="10"/>
      <c r="L58" s="72"/>
      <c r="M58" s="31"/>
    </row>
    <row r="59" spans="1:13" ht="33" customHeight="1" x14ac:dyDescent="0.25">
      <c r="A59" s="6">
        <v>6.1</v>
      </c>
      <c r="B59" s="17" t="s">
        <v>132</v>
      </c>
      <c r="C59" s="45" t="s">
        <v>147</v>
      </c>
      <c r="D59" s="45" t="s">
        <v>169</v>
      </c>
      <c r="E59" s="10">
        <v>1</v>
      </c>
      <c r="F59" s="14">
        <f t="shared" si="0"/>
        <v>0.36304229442730079</v>
      </c>
      <c r="G59" s="10">
        <v>20</v>
      </c>
      <c r="H59" s="10">
        <v>1</v>
      </c>
      <c r="I59" s="10">
        <v>100</v>
      </c>
      <c r="J59" s="14">
        <f t="shared" si="1"/>
        <v>0.36304229442730079</v>
      </c>
      <c r="K59" s="10">
        <v>20</v>
      </c>
      <c r="L59" s="72"/>
      <c r="M59" s="31"/>
    </row>
    <row r="60" spans="1:13" ht="31.5" customHeight="1" x14ac:dyDescent="0.25">
      <c r="A60" s="6">
        <v>6.2</v>
      </c>
      <c r="B60" s="17" t="s">
        <v>133</v>
      </c>
      <c r="C60" s="45" t="s">
        <v>147</v>
      </c>
      <c r="D60" s="45" t="s">
        <v>169</v>
      </c>
      <c r="E60" s="10">
        <v>1</v>
      </c>
      <c r="F60" s="14">
        <f t="shared" si="0"/>
        <v>0.27228172082047558</v>
      </c>
      <c r="G60" s="10">
        <v>15</v>
      </c>
      <c r="H60" s="10">
        <v>1</v>
      </c>
      <c r="I60" s="10">
        <v>100</v>
      </c>
      <c r="J60" s="14">
        <f t="shared" si="1"/>
        <v>0.27228172082047558</v>
      </c>
      <c r="K60" s="10">
        <v>15</v>
      </c>
      <c r="L60" s="72"/>
      <c r="M60" s="31"/>
    </row>
    <row r="61" spans="1:13" ht="20.25" customHeight="1" x14ac:dyDescent="0.25">
      <c r="A61" s="6">
        <v>6.3</v>
      </c>
      <c r="B61" s="17" t="s">
        <v>134</v>
      </c>
      <c r="C61" s="45" t="s">
        <v>147</v>
      </c>
      <c r="D61" s="45"/>
      <c r="E61" s="10">
        <v>1</v>
      </c>
      <c r="F61" s="14">
        <f t="shared" si="0"/>
        <v>0.36304229442730079</v>
      </c>
      <c r="G61" s="10">
        <v>20</v>
      </c>
      <c r="H61" s="10">
        <v>1</v>
      </c>
      <c r="I61" s="10">
        <v>100</v>
      </c>
      <c r="J61" s="14">
        <f t="shared" si="1"/>
        <v>0.36304229442730079</v>
      </c>
      <c r="K61" s="10">
        <v>20</v>
      </c>
      <c r="L61" s="72"/>
      <c r="M61" s="31"/>
    </row>
    <row r="62" spans="1:13" ht="35.25" customHeight="1" x14ac:dyDescent="0.25">
      <c r="A62" s="6">
        <v>6.4</v>
      </c>
      <c r="B62" s="17" t="s">
        <v>135</v>
      </c>
      <c r="C62" s="45" t="s">
        <v>146</v>
      </c>
      <c r="D62" s="45" t="s">
        <v>169</v>
      </c>
      <c r="E62" s="10">
        <v>1</v>
      </c>
      <c r="F62" s="14">
        <f t="shared" si="0"/>
        <v>0.1815211472136504</v>
      </c>
      <c r="G62" s="10">
        <v>10</v>
      </c>
      <c r="H62" s="10">
        <v>1</v>
      </c>
      <c r="I62" s="10">
        <v>100</v>
      </c>
      <c r="J62" s="14">
        <f t="shared" si="1"/>
        <v>0.1815211472136504</v>
      </c>
      <c r="K62" s="10">
        <v>10</v>
      </c>
      <c r="L62" s="73"/>
      <c r="M62" s="31"/>
    </row>
    <row r="63" spans="1:13" ht="27" customHeight="1" x14ac:dyDescent="0.25">
      <c r="A63" s="7">
        <v>7</v>
      </c>
      <c r="B63" s="23" t="s">
        <v>136</v>
      </c>
      <c r="C63" s="48" t="s">
        <v>149</v>
      </c>
      <c r="D63" s="48" t="s">
        <v>169</v>
      </c>
      <c r="E63" s="10">
        <v>1</v>
      </c>
      <c r="F63" s="14">
        <f t="shared" si="0"/>
        <v>2.7228172082047557</v>
      </c>
      <c r="G63" s="10">
        <v>150</v>
      </c>
      <c r="H63" s="10">
        <v>1</v>
      </c>
      <c r="I63" s="10">
        <v>100</v>
      </c>
      <c r="J63" s="14">
        <f t="shared" si="1"/>
        <v>2.7224541659103285</v>
      </c>
      <c r="K63" s="10">
        <v>149.97999999999999</v>
      </c>
      <c r="L63" s="75"/>
      <c r="M63" s="31"/>
    </row>
    <row r="64" spans="1:13" ht="19.5" customHeight="1" x14ac:dyDescent="0.25">
      <c r="A64" s="6"/>
      <c r="B64" s="43" t="s">
        <v>137</v>
      </c>
      <c r="C64" s="46"/>
      <c r="D64" s="46"/>
      <c r="E64" s="11"/>
      <c r="F64" s="14">
        <f t="shared" si="0"/>
        <v>30.767834452713743</v>
      </c>
      <c r="G64" s="11">
        <f>SUM(G28:G63)</f>
        <v>1695</v>
      </c>
      <c r="H64" s="11"/>
      <c r="I64" s="11"/>
      <c r="J64" s="14">
        <f t="shared" si="1"/>
        <v>23.208368124886551</v>
      </c>
      <c r="K64" s="11">
        <f t="shared" ref="K64" si="3">SUM(K28:K63)</f>
        <v>1278.549</v>
      </c>
      <c r="L64" s="75"/>
      <c r="M64" s="31"/>
    </row>
    <row r="65" spans="1:13" ht="18" customHeight="1" x14ac:dyDescent="0.25">
      <c r="A65" s="6"/>
      <c r="B65" s="43" t="s">
        <v>217</v>
      </c>
      <c r="C65" s="45"/>
      <c r="D65" s="45"/>
      <c r="E65" s="10"/>
      <c r="F65" s="11">
        <f>F64+F27</f>
        <v>96.66001089126884</v>
      </c>
      <c r="G65" s="11">
        <f>G64+G27</f>
        <v>5325</v>
      </c>
      <c r="H65" s="11"/>
      <c r="I65" s="11"/>
      <c r="J65" s="12">
        <f t="shared" ref="J65:K65" si="4">J64+J27</f>
        <v>81.988546015610808</v>
      </c>
      <c r="K65" s="11">
        <f t="shared" si="4"/>
        <v>4516.7489999999998</v>
      </c>
      <c r="L65" s="75"/>
      <c r="M65" s="31"/>
    </row>
    <row r="66" spans="1:13" ht="17.25" customHeight="1" x14ac:dyDescent="0.25">
      <c r="A66" s="44" t="s">
        <v>139</v>
      </c>
      <c r="B66" s="23" t="s">
        <v>140</v>
      </c>
      <c r="C66" s="45"/>
      <c r="D66" s="45"/>
      <c r="E66" s="10"/>
      <c r="F66" s="14"/>
      <c r="G66" s="10"/>
      <c r="H66" s="9"/>
      <c r="I66" s="9"/>
      <c r="J66" s="14"/>
      <c r="K66" s="9"/>
      <c r="L66" s="75"/>
      <c r="M66" s="31"/>
    </row>
    <row r="67" spans="1:13" ht="18.75" customHeight="1" x14ac:dyDescent="0.25">
      <c r="A67" s="6">
        <v>1</v>
      </c>
      <c r="B67" s="17" t="s">
        <v>141</v>
      </c>
      <c r="C67" s="45"/>
      <c r="D67" s="45"/>
      <c r="E67" s="10"/>
      <c r="F67" s="14">
        <f t="shared" si="0"/>
        <v>3.3399891087311673</v>
      </c>
      <c r="G67" s="11">
        <v>184</v>
      </c>
      <c r="H67" s="9"/>
      <c r="I67" s="9"/>
      <c r="J67" s="14">
        <f t="shared" si="1"/>
        <v>2.4483572336177164</v>
      </c>
      <c r="K67" s="14">
        <v>134.88</v>
      </c>
      <c r="L67" s="75"/>
      <c r="M67" s="31"/>
    </row>
    <row r="68" spans="1:13" ht="17.25" customHeight="1" x14ac:dyDescent="0.25">
      <c r="A68" s="6"/>
      <c r="B68" s="43" t="s">
        <v>142</v>
      </c>
      <c r="C68" s="45"/>
      <c r="D68" s="45"/>
      <c r="E68" s="10"/>
      <c r="F68" s="14">
        <f t="shared" si="0"/>
        <v>3.3399891087311673</v>
      </c>
      <c r="G68" s="11">
        <v>184</v>
      </c>
      <c r="H68" s="9"/>
      <c r="I68" s="9"/>
      <c r="J68" s="76"/>
      <c r="K68" s="9"/>
      <c r="L68" s="75"/>
      <c r="M68" s="31"/>
    </row>
    <row r="69" spans="1:13" x14ac:dyDescent="0.25">
      <c r="A69" s="6"/>
      <c r="B69" s="43" t="s">
        <v>218</v>
      </c>
      <c r="C69" s="45"/>
      <c r="D69" s="45"/>
      <c r="E69" s="10"/>
      <c r="F69" s="11">
        <f>F68+F65</f>
        <v>100</v>
      </c>
      <c r="G69" s="11">
        <f>G68+G65</f>
        <v>5509</v>
      </c>
      <c r="H69" s="11"/>
      <c r="I69" s="12">
        <f>28/30*100</f>
        <v>93.333333333333329</v>
      </c>
      <c r="J69" s="12">
        <f>K69/G69*100</f>
        <v>81.988546015610822</v>
      </c>
      <c r="K69" s="11">
        <f t="shared" ref="K69" si="5">K68+K65</f>
        <v>4516.7489999999998</v>
      </c>
      <c r="L69" s="75"/>
      <c r="M69" s="31"/>
    </row>
    <row r="70" spans="1:13" x14ac:dyDescent="0.25">
      <c r="H70" s="31"/>
      <c r="I70" s="31"/>
      <c r="J70" s="31"/>
      <c r="K70" s="31"/>
    </row>
    <row r="71" spans="1:13" ht="18" x14ac:dyDescent="0.25">
      <c r="H71" s="114" t="s">
        <v>229</v>
      </c>
      <c r="I71" s="114"/>
      <c r="J71" s="114"/>
      <c r="K71" s="114"/>
    </row>
    <row r="72" spans="1:13" ht="18" x14ac:dyDescent="0.25">
      <c r="H72" s="93" t="s">
        <v>236</v>
      </c>
      <c r="I72" s="93"/>
      <c r="J72" s="93"/>
      <c r="K72" s="93"/>
    </row>
    <row r="74" spans="1:13" ht="18" x14ac:dyDescent="0.25">
      <c r="A74" s="93" t="s">
        <v>222</v>
      </c>
      <c r="B74" s="93"/>
      <c r="C74" s="93" t="s">
        <v>223</v>
      </c>
      <c r="D74" s="93"/>
      <c r="E74" s="93"/>
      <c r="F74" s="93"/>
      <c r="G74" s="93" t="s">
        <v>224</v>
      </c>
      <c r="H74" s="93"/>
      <c r="I74" s="93"/>
      <c r="J74" s="93"/>
      <c r="K74" s="93"/>
    </row>
  </sheetData>
  <mergeCells count="18">
    <mergeCell ref="A1:K1"/>
    <mergeCell ref="A2:K2"/>
    <mergeCell ref="A74:B74"/>
    <mergeCell ref="C74:F74"/>
    <mergeCell ref="G74:K74"/>
    <mergeCell ref="H71:K71"/>
    <mergeCell ref="H72:K72"/>
    <mergeCell ref="A3:K3"/>
    <mergeCell ref="A5:K5"/>
    <mergeCell ref="A6:K6"/>
    <mergeCell ref="A7:K7"/>
    <mergeCell ref="A8:A9"/>
    <mergeCell ref="B8:B9"/>
    <mergeCell ref="C8:C9"/>
    <mergeCell ref="D8:D9"/>
    <mergeCell ref="E8:G8"/>
    <mergeCell ref="H8:K8"/>
    <mergeCell ref="A4:K4"/>
  </mergeCells>
  <pageMargins left="0.2" right="0.2" top="0.75" bottom="0.75" header="0.3" footer="0.3"/>
  <pageSetup paperSize="9" scale="8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75"/>
  <sheetViews>
    <sheetView zoomScaleNormal="100" workbookViewId="0">
      <selection activeCell="H11" sqref="H11"/>
    </sheetView>
  </sheetViews>
  <sheetFormatPr defaultRowHeight="15" x14ac:dyDescent="0.25"/>
  <cols>
    <col min="1" max="1" width="6" bestFit="1" customWidth="1"/>
    <col min="2" max="2" width="36.7109375" style="118" customWidth="1"/>
    <col min="3" max="3" width="7.42578125" customWidth="1"/>
    <col min="4" max="4" width="11.85546875" customWidth="1"/>
    <col min="5" max="5" width="5.85546875" customWidth="1"/>
    <col min="6" max="6" width="5.140625" customWidth="1"/>
    <col min="7" max="7" width="7.140625" customWidth="1"/>
    <col min="8" max="8" width="5.28515625" customWidth="1"/>
    <col min="9" max="9" width="5.42578125" customWidth="1"/>
    <col min="10" max="10" width="6.140625" customWidth="1"/>
    <col min="11" max="11" width="6.28515625" customWidth="1"/>
    <col min="12" max="12" width="5.28515625" customWidth="1"/>
    <col min="13" max="13" width="8.28515625" customWidth="1"/>
    <col min="14" max="14" width="7.42578125" customWidth="1"/>
    <col min="15" max="15" width="6.140625" customWidth="1"/>
    <col min="16" max="16" width="7.140625" customWidth="1"/>
    <col min="17" max="17" width="7" customWidth="1"/>
    <col min="18" max="18" width="8.5703125" customWidth="1"/>
  </cols>
  <sheetData>
    <row r="1" spans="1:18" ht="19.5" x14ac:dyDescent="0.25">
      <c r="A1" s="113" t="s">
        <v>233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</row>
    <row r="2" spans="1:18" ht="19.5" x14ac:dyDescent="0.25">
      <c r="A2" s="113" t="s">
        <v>234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</row>
    <row r="3" spans="1:18" ht="19.5" x14ac:dyDescent="0.25">
      <c r="A3" s="113" t="s">
        <v>235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</row>
    <row r="4" spans="1:18" ht="19.5" x14ac:dyDescent="0.25">
      <c r="A4" s="89" t="s">
        <v>174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</row>
    <row r="5" spans="1:18" ht="19.5" x14ac:dyDescent="0.25">
      <c r="A5" s="90" t="s">
        <v>215</v>
      </c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</row>
    <row r="6" spans="1:18" ht="19.5" x14ac:dyDescent="0.25">
      <c r="A6" s="89" t="s">
        <v>175</v>
      </c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</row>
    <row r="7" spans="1:18" ht="19.5" x14ac:dyDescent="0.25">
      <c r="A7" s="91" t="s">
        <v>162</v>
      </c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</row>
    <row r="8" spans="1:18" x14ac:dyDescent="0.25">
      <c r="A8" s="85" t="s">
        <v>0</v>
      </c>
      <c r="B8" s="117" t="s">
        <v>1</v>
      </c>
      <c r="C8" s="85" t="s">
        <v>2</v>
      </c>
      <c r="D8" s="85" t="s">
        <v>151</v>
      </c>
      <c r="E8" s="88" t="s">
        <v>12</v>
      </c>
      <c r="F8" s="88"/>
      <c r="G8" s="88"/>
      <c r="H8" s="80" t="s">
        <v>15</v>
      </c>
      <c r="I8" s="80"/>
      <c r="J8" s="80"/>
      <c r="K8" s="80" t="s">
        <v>214</v>
      </c>
      <c r="L8" s="80"/>
      <c r="M8" s="80"/>
      <c r="N8" s="80"/>
      <c r="O8" s="80" t="s">
        <v>238</v>
      </c>
      <c r="P8" s="80"/>
      <c r="Q8" s="80"/>
      <c r="R8" s="80"/>
    </row>
    <row r="9" spans="1:18" ht="57" x14ac:dyDescent="0.25">
      <c r="A9" s="85"/>
      <c r="B9" s="117"/>
      <c r="C9" s="85"/>
      <c r="D9" s="85"/>
      <c r="E9" s="77" t="s">
        <v>180</v>
      </c>
      <c r="F9" s="77" t="s">
        <v>219</v>
      </c>
      <c r="G9" s="77" t="s">
        <v>4</v>
      </c>
      <c r="H9" s="25" t="s">
        <v>180</v>
      </c>
      <c r="I9" s="25" t="s">
        <v>219</v>
      </c>
      <c r="J9" s="77" t="s">
        <v>4</v>
      </c>
      <c r="K9" s="25" t="s">
        <v>180</v>
      </c>
      <c r="L9" s="25" t="s">
        <v>227</v>
      </c>
      <c r="M9" s="25" t="s">
        <v>219</v>
      </c>
      <c r="N9" s="77" t="s">
        <v>4</v>
      </c>
      <c r="O9" s="25" t="s">
        <v>180</v>
      </c>
      <c r="P9" s="25" t="s">
        <v>227</v>
      </c>
      <c r="Q9" s="25" t="s">
        <v>219</v>
      </c>
      <c r="R9" s="25" t="s">
        <v>228</v>
      </c>
    </row>
    <row r="10" spans="1:18" ht="17.25" x14ac:dyDescent="0.25">
      <c r="A10" s="1" t="s">
        <v>5</v>
      </c>
      <c r="B10" s="16" t="s">
        <v>11</v>
      </c>
      <c r="C10" s="55"/>
      <c r="D10" s="55"/>
      <c r="E10" s="55"/>
      <c r="F10" s="55"/>
      <c r="G10" s="55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 ht="17.25" x14ac:dyDescent="0.25">
      <c r="A11" s="1" t="s">
        <v>31</v>
      </c>
      <c r="B11" s="16" t="s">
        <v>75</v>
      </c>
      <c r="C11" s="2"/>
      <c r="D11" s="2"/>
      <c r="E11" s="2"/>
      <c r="F11" s="2"/>
      <c r="G11" s="2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 ht="15.75" x14ac:dyDescent="0.25">
      <c r="A12" s="6">
        <v>1.1000000000000001</v>
      </c>
      <c r="B12" s="23" t="s">
        <v>32</v>
      </c>
      <c r="C12" s="3"/>
      <c r="D12" s="3"/>
      <c r="E12" s="10"/>
      <c r="F12" s="10"/>
      <c r="G12" s="10"/>
      <c r="H12" s="10"/>
      <c r="I12" s="10"/>
      <c r="J12" s="10"/>
      <c r="K12" s="9"/>
      <c r="L12" s="9"/>
      <c r="M12" s="9"/>
      <c r="N12" s="9"/>
      <c r="O12" s="10"/>
      <c r="P12" s="10"/>
      <c r="Q12" s="10"/>
      <c r="R12" s="10"/>
    </row>
    <row r="13" spans="1:18" ht="30" x14ac:dyDescent="0.25">
      <c r="A13" s="6" t="s">
        <v>76</v>
      </c>
      <c r="B13" s="17" t="s">
        <v>80</v>
      </c>
      <c r="C13" s="45" t="s">
        <v>7</v>
      </c>
      <c r="D13" s="45" t="s">
        <v>200</v>
      </c>
      <c r="E13" s="10">
        <v>2</v>
      </c>
      <c r="F13" s="10">
        <f>G13/5509*100</f>
        <v>1.0891268832819023</v>
      </c>
      <c r="G13" s="10">
        <v>60</v>
      </c>
      <c r="H13" s="10">
        <v>40</v>
      </c>
      <c r="I13" s="10">
        <f>J13/5509*100</f>
        <v>0.43565075331276099</v>
      </c>
      <c r="J13" s="10">
        <v>24</v>
      </c>
      <c r="K13" s="10">
        <v>2</v>
      </c>
      <c r="L13" s="10">
        <v>100</v>
      </c>
      <c r="M13" s="10">
        <f>N13/1613*100</f>
        <v>2.9789212647241161</v>
      </c>
      <c r="N13" s="10">
        <v>48.05</v>
      </c>
      <c r="O13" s="10">
        <v>2</v>
      </c>
      <c r="P13" s="10">
        <v>100</v>
      </c>
      <c r="Q13" s="14">
        <f>R13/5509*100</f>
        <v>1.0891268832819023</v>
      </c>
      <c r="R13" s="10">
        <v>60</v>
      </c>
    </row>
    <row r="14" spans="1:18" x14ac:dyDescent="0.25">
      <c r="A14" s="6" t="s">
        <v>77</v>
      </c>
      <c r="B14" s="17" t="s">
        <v>81</v>
      </c>
      <c r="C14" s="45" t="s">
        <v>7</v>
      </c>
      <c r="D14" s="45"/>
      <c r="E14" s="10"/>
      <c r="F14" s="10">
        <f t="shared" ref="F14:F67" si="0">G14/5509*100</f>
        <v>0</v>
      </c>
      <c r="G14" s="10"/>
      <c r="H14" s="10"/>
      <c r="I14" s="10">
        <f t="shared" ref="I14:I67" si="1">J14/5509*100</f>
        <v>0</v>
      </c>
      <c r="J14" s="10"/>
      <c r="K14" s="10"/>
      <c r="L14" s="10"/>
      <c r="M14" s="10">
        <f t="shared" ref="M14:M69" si="2">N14/1613*100</f>
        <v>0</v>
      </c>
      <c r="N14" s="10"/>
      <c r="O14" s="10"/>
      <c r="P14" s="10"/>
      <c r="Q14" s="14"/>
      <c r="R14" s="10"/>
    </row>
    <row r="15" spans="1:18" ht="42.75" x14ac:dyDescent="0.25">
      <c r="A15" s="6" t="s">
        <v>78</v>
      </c>
      <c r="B15" s="17" t="s">
        <v>82</v>
      </c>
      <c r="C15" s="45" t="s">
        <v>6</v>
      </c>
      <c r="D15" s="45" t="s">
        <v>201</v>
      </c>
      <c r="E15" s="10">
        <v>100</v>
      </c>
      <c r="F15" s="10">
        <f t="shared" si="0"/>
        <v>14.52169177709203</v>
      </c>
      <c r="G15" s="10">
        <v>800</v>
      </c>
      <c r="H15" s="10">
        <v>40</v>
      </c>
      <c r="I15" s="10">
        <f t="shared" si="1"/>
        <v>5.8086767108368127</v>
      </c>
      <c r="J15" s="10">
        <v>320</v>
      </c>
      <c r="K15" s="10">
        <v>100</v>
      </c>
      <c r="L15" s="10">
        <v>100</v>
      </c>
      <c r="M15" s="10">
        <f t="shared" si="2"/>
        <v>8.1091134531928102</v>
      </c>
      <c r="N15" s="10">
        <v>130.80000000000001</v>
      </c>
      <c r="O15" s="10">
        <v>100</v>
      </c>
      <c r="P15" s="10">
        <v>100</v>
      </c>
      <c r="Q15" s="14">
        <f t="shared" ref="Q15:Q67" si="3">R15/5509*100</f>
        <v>14.52169177709203</v>
      </c>
      <c r="R15" s="10">
        <v>800</v>
      </c>
    </row>
    <row r="16" spans="1:18" ht="30" x14ac:dyDescent="0.25">
      <c r="A16" s="6" t="s">
        <v>79</v>
      </c>
      <c r="B16" s="17" t="s">
        <v>83</v>
      </c>
      <c r="C16" s="45" t="s">
        <v>6</v>
      </c>
      <c r="D16" s="62" t="s">
        <v>167</v>
      </c>
      <c r="E16" s="10">
        <v>50</v>
      </c>
      <c r="F16" s="10">
        <f t="shared" si="0"/>
        <v>2.7228172082047557</v>
      </c>
      <c r="G16" s="10">
        <v>150</v>
      </c>
      <c r="H16" s="10">
        <v>40</v>
      </c>
      <c r="I16" s="10">
        <f t="shared" si="1"/>
        <v>1.0891268832819023</v>
      </c>
      <c r="J16" s="10">
        <v>60</v>
      </c>
      <c r="K16" s="10">
        <v>50</v>
      </c>
      <c r="L16" s="10">
        <v>100</v>
      </c>
      <c r="M16" s="10">
        <f t="shared" si="2"/>
        <v>9.299442033477991</v>
      </c>
      <c r="N16" s="10">
        <v>150</v>
      </c>
      <c r="O16" s="10">
        <v>50</v>
      </c>
      <c r="P16" s="10">
        <v>100</v>
      </c>
      <c r="Q16" s="14">
        <f t="shared" si="3"/>
        <v>2.7228172082047557</v>
      </c>
      <c r="R16" s="10">
        <v>150</v>
      </c>
    </row>
    <row r="17" spans="1:18" ht="28.5" x14ac:dyDescent="0.25">
      <c r="A17" s="6" t="s">
        <v>84</v>
      </c>
      <c r="B17" s="18" t="s">
        <v>86</v>
      </c>
      <c r="C17" s="45" t="s">
        <v>6</v>
      </c>
      <c r="D17" s="62" t="s">
        <v>168</v>
      </c>
      <c r="E17" s="10">
        <v>3</v>
      </c>
      <c r="F17" s="10">
        <f t="shared" si="0"/>
        <v>6.5347612996914135</v>
      </c>
      <c r="G17" s="10">
        <v>360</v>
      </c>
      <c r="H17" s="10">
        <v>40</v>
      </c>
      <c r="I17" s="10">
        <f t="shared" si="1"/>
        <v>2.6139045198765656</v>
      </c>
      <c r="J17" s="10">
        <v>144</v>
      </c>
      <c r="K17" s="10">
        <v>3</v>
      </c>
      <c r="L17" s="10">
        <v>100</v>
      </c>
      <c r="M17" s="10">
        <f t="shared" si="2"/>
        <v>3.7197768133911966</v>
      </c>
      <c r="N17" s="10">
        <v>60</v>
      </c>
      <c r="O17" s="10">
        <v>3</v>
      </c>
      <c r="P17" s="10">
        <v>100</v>
      </c>
      <c r="Q17" s="14">
        <f t="shared" si="3"/>
        <v>6.5347612996914135</v>
      </c>
      <c r="R17" s="10">
        <v>360</v>
      </c>
    </row>
    <row r="18" spans="1:18" ht="28.5" x14ac:dyDescent="0.25">
      <c r="A18" s="6" t="s">
        <v>85</v>
      </c>
      <c r="B18" s="19" t="s">
        <v>87</v>
      </c>
      <c r="C18" s="45" t="s">
        <v>89</v>
      </c>
      <c r="D18" s="45"/>
      <c r="E18" s="10"/>
      <c r="F18" s="10">
        <f t="shared" si="0"/>
        <v>0</v>
      </c>
      <c r="G18" s="10"/>
      <c r="H18" s="10"/>
      <c r="I18" s="10">
        <f t="shared" si="1"/>
        <v>0</v>
      </c>
      <c r="J18" s="10"/>
      <c r="K18" s="10"/>
      <c r="L18" s="10"/>
      <c r="M18" s="10">
        <f t="shared" si="2"/>
        <v>0</v>
      </c>
      <c r="N18" s="10"/>
      <c r="O18" s="10"/>
      <c r="P18" s="10"/>
      <c r="Q18" s="14"/>
      <c r="R18" s="10"/>
    </row>
    <row r="19" spans="1:18" ht="28.5" x14ac:dyDescent="0.25">
      <c r="A19" s="7">
        <v>1.2</v>
      </c>
      <c r="B19" s="38" t="s">
        <v>88</v>
      </c>
      <c r="C19" s="45"/>
      <c r="D19" s="45"/>
      <c r="E19" s="10"/>
      <c r="F19" s="10">
        <f t="shared" si="0"/>
        <v>0</v>
      </c>
      <c r="G19" s="10"/>
      <c r="H19" s="10"/>
      <c r="I19" s="10">
        <f t="shared" si="1"/>
        <v>0</v>
      </c>
      <c r="J19" s="10"/>
      <c r="K19" s="10"/>
      <c r="L19" s="10"/>
      <c r="M19" s="10">
        <f t="shared" si="2"/>
        <v>0</v>
      </c>
      <c r="N19" s="10"/>
      <c r="O19" s="10"/>
      <c r="P19" s="10"/>
      <c r="Q19" s="14"/>
      <c r="R19" s="10"/>
    </row>
    <row r="20" spans="1:18" ht="42.75" x14ac:dyDescent="0.25">
      <c r="A20" s="6" t="s">
        <v>153</v>
      </c>
      <c r="B20" s="19" t="s">
        <v>90</v>
      </c>
      <c r="C20" s="45" t="s">
        <v>144</v>
      </c>
      <c r="D20" s="45" t="s">
        <v>202</v>
      </c>
      <c r="E20" s="10">
        <v>20</v>
      </c>
      <c r="F20" s="10">
        <f t="shared" si="0"/>
        <v>18.152114721365038</v>
      </c>
      <c r="G20" s="10">
        <v>1000</v>
      </c>
      <c r="H20" s="10">
        <v>20</v>
      </c>
      <c r="I20" s="10">
        <f t="shared" si="1"/>
        <v>3.6304229442730076</v>
      </c>
      <c r="J20" s="10">
        <v>200</v>
      </c>
      <c r="K20" s="10">
        <v>20</v>
      </c>
      <c r="L20" s="10">
        <v>100</v>
      </c>
      <c r="M20" s="10">
        <f t="shared" si="2"/>
        <v>30.998140111593305</v>
      </c>
      <c r="N20" s="10">
        <v>500</v>
      </c>
      <c r="O20" s="10">
        <v>20</v>
      </c>
      <c r="P20" s="10">
        <v>100</v>
      </c>
      <c r="Q20" s="14">
        <f t="shared" si="3"/>
        <v>18.152114721365038</v>
      </c>
      <c r="R20" s="10">
        <v>1000</v>
      </c>
    </row>
    <row r="21" spans="1:18" ht="42.75" x14ac:dyDescent="0.25">
      <c r="A21" s="6" t="s">
        <v>154</v>
      </c>
      <c r="B21" s="19" t="s">
        <v>91</v>
      </c>
      <c r="C21" s="45" t="s">
        <v>144</v>
      </c>
      <c r="D21" s="45" t="s">
        <v>203</v>
      </c>
      <c r="E21" s="10">
        <v>7</v>
      </c>
      <c r="F21" s="10">
        <f t="shared" si="0"/>
        <v>7.6238881829733165</v>
      </c>
      <c r="G21" s="10">
        <v>420</v>
      </c>
      <c r="H21" s="10">
        <v>50</v>
      </c>
      <c r="I21" s="10">
        <f t="shared" si="1"/>
        <v>3.8119440914866582</v>
      </c>
      <c r="J21" s="10">
        <v>210</v>
      </c>
      <c r="K21" s="10">
        <v>7</v>
      </c>
      <c r="L21" s="10">
        <v>100</v>
      </c>
      <c r="M21" s="10">
        <f t="shared" si="2"/>
        <v>26.038437693738377</v>
      </c>
      <c r="N21" s="10">
        <v>420</v>
      </c>
      <c r="O21" s="10">
        <v>7</v>
      </c>
      <c r="P21" s="10">
        <v>100</v>
      </c>
      <c r="Q21" s="14">
        <f t="shared" si="3"/>
        <v>7.6238881829733165</v>
      </c>
      <c r="R21" s="10">
        <v>420</v>
      </c>
    </row>
    <row r="22" spans="1:18" ht="30" x14ac:dyDescent="0.25">
      <c r="A22" s="6" t="s">
        <v>155</v>
      </c>
      <c r="B22" s="20" t="s">
        <v>92</v>
      </c>
      <c r="C22" s="45" t="s">
        <v>144</v>
      </c>
      <c r="D22" s="45" t="s">
        <v>204</v>
      </c>
      <c r="E22" s="10">
        <v>46</v>
      </c>
      <c r="F22" s="10">
        <f t="shared" si="0"/>
        <v>8.3499727718279182</v>
      </c>
      <c r="G22" s="10">
        <v>460</v>
      </c>
      <c r="H22" s="10">
        <v>20</v>
      </c>
      <c r="I22" s="10">
        <f t="shared" si="1"/>
        <v>1.6699945543655836</v>
      </c>
      <c r="J22" s="10">
        <v>92</v>
      </c>
      <c r="K22" s="10">
        <v>46</v>
      </c>
      <c r="L22" s="10">
        <v>100</v>
      </c>
      <c r="M22" s="10">
        <f t="shared" si="2"/>
        <v>13.171109733415994</v>
      </c>
      <c r="N22" s="10">
        <v>212.45</v>
      </c>
      <c r="O22" s="10">
        <v>46</v>
      </c>
      <c r="P22" s="10">
        <v>100</v>
      </c>
      <c r="Q22" s="14">
        <f t="shared" si="3"/>
        <v>6.6836086404066073</v>
      </c>
      <c r="R22" s="10">
        <v>368.2</v>
      </c>
    </row>
    <row r="23" spans="1:18" ht="42.75" x14ac:dyDescent="0.25">
      <c r="A23" s="6" t="s">
        <v>156</v>
      </c>
      <c r="B23" s="21" t="s">
        <v>93</v>
      </c>
      <c r="C23" s="45" t="s">
        <v>205</v>
      </c>
      <c r="D23" s="45" t="s">
        <v>169</v>
      </c>
      <c r="E23" s="10">
        <v>10</v>
      </c>
      <c r="F23" s="10">
        <f t="shared" si="0"/>
        <v>5.4456344164095114</v>
      </c>
      <c r="G23" s="10">
        <v>300</v>
      </c>
      <c r="H23" s="10">
        <v>50</v>
      </c>
      <c r="I23" s="10">
        <f t="shared" si="1"/>
        <v>2.7228172082047557</v>
      </c>
      <c r="J23" s="10">
        <v>150</v>
      </c>
      <c r="K23" s="10"/>
      <c r="L23" s="10"/>
      <c r="M23" s="10">
        <f t="shared" si="2"/>
        <v>0</v>
      </c>
      <c r="N23" s="10"/>
      <c r="O23" s="10"/>
      <c r="P23" s="10"/>
      <c r="Q23" s="14"/>
      <c r="R23" s="10"/>
    </row>
    <row r="24" spans="1:18" ht="28.5" x14ac:dyDescent="0.25">
      <c r="A24" s="6" t="s">
        <v>157</v>
      </c>
      <c r="B24" s="21" t="s">
        <v>94</v>
      </c>
      <c r="C24" s="45" t="s">
        <v>145</v>
      </c>
      <c r="D24" s="45" t="s">
        <v>170</v>
      </c>
      <c r="E24" s="10">
        <v>1</v>
      </c>
      <c r="F24" s="10">
        <f t="shared" si="0"/>
        <v>0.9076057360682519</v>
      </c>
      <c r="G24" s="10">
        <v>50</v>
      </c>
      <c r="H24" s="10"/>
      <c r="I24" s="10">
        <f t="shared" si="1"/>
        <v>0</v>
      </c>
      <c r="J24" s="10"/>
      <c r="K24" s="10"/>
      <c r="L24" s="10"/>
      <c r="M24" s="10">
        <f t="shared" si="2"/>
        <v>0</v>
      </c>
      <c r="N24" s="10"/>
      <c r="O24" s="10">
        <v>1</v>
      </c>
      <c r="P24" s="10">
        <v>100</v>
      </c>
      <c r="Q24" s="14">
        <f t="shared" si="3"/>
        <v>0.9076057360682519</v>
      </c>
      <c r="R24" s="10">
        <v>50</v>
      </c>
    </row>
    <row r="25" spans="1:18" x14ac:dyDescent="0.25">
      <c r="A25" s="7">
        <v>1.3</v>
      </c>
      <c r="B25" s="22" t="s">
        <v>95</v>
      </c>
      <c r="C25" s="45" t="s">
        <v>7</v>
      </c>
      <c r="D25" s="45"/>
      <c r="E25" s="10">
        <v>2</v>
      </c>
      <c r="F25" s="10">
        <f t="shared" si="0"/>
        <v>0.54456344164095116</v>
      </c>
      <c r="G25" s="10">
        <v>30</v>
      </c>
      <c r="H25" s="10"/>
      <c r="I25" s="10">
        <f t="shared" si="1"/>
        <v>0</v>
      </c>
      <c r="J25" s="10"/>
      <c r="K25" s="10"/>
      <c r="L25" s="10"/>
      <c r="M25" s="10">
        <f t="shared" si="2"/>
        <v>0</v>
      </c>
      <c r="N25" s="10"/>
      <c r="O25" s="10">
        <v>2</v>
      </c>
      <c r="P25" s="10">
        <v>100</v>
      </c>
      <c r="Q25" s="14">
        <f t="shared" si="3"/>
        <v>0.54456344164095116</v>
      </c>
      <c r="R25" s="10">
        <v>30</v>
      </c>
    </row>
    <row r="26" spans="1:18" ht="28.5" x14ac:dyDescent="0.25">
      <c r="A26" s="7">
        <v>1.4</v>
      </c>
      <c r="B26" s="22" t="s">
        <v>96</v>
      </c>
      <c r="C26" s="46" t="s">
        <v>7</v>
      </c>
      <c r="D26" s="46"/>
      <c r="E26" s="10"/>
      <c r="F26" s="10">
        <f t="shared" si="0"/>
        <v>0</v>
      </c>
      <c r="G26" s="10"/>
      <c r="H26" s="10"/>
      <c r="I26" s="10">
        <f t="shared" si="1"/>
        <v>0</v>
      </c>
      <c r="J26" s="10"/>
      <c r="K26" s="10"/>
      <c r="L26" s="10"/>
      <c r="M26" s="10">
        <f t="shared" si="2"/>
        <v>0</v>
      </c>
      <c r="N26" s="10"/>
      <c r="O26" s="10"/>
      <c r="P26" s="10"/>
      <c r="Q26" s="14"/>
      <c r="R26" s="10"/>
    </row>
    <row r="27" spans="1:18" x14ac:dyDescent="0.25">
      <c r="A27" s="7"/>
      <c r="B27" s="22" t="s">
        <v>159</v>
      </c>
      <c r="C27" s="46"/>
      <c r="D27" s="46"/>
      <c r="E27" s="10"/>
      <c r="F27" s="10">
        <f t="shared" si="0"/>
        <v>65.892176438555097</v>
      </c>
      <c r="G27" s="11">
        <v>3630</v>
      </c>
      <c r="H27" s="11">
        <v>300</v>
      </c>
      <c r="I27" s="10">
        <f t="shared" si="1"/>
        <v>21.782537665638046</v>
      </c>
      <c r="J27" s="11">
        <v>1200</v>
      </c>
      <c r="K27" s="10"/>
      <c r="L27" s="10"/>
      <c r="M27" s="10">
        <f t="shared" si="2"/>
        <v>0</v>
      </c>
      <c r="N27" s="10"/>
      <c r="O27" s="11"/>
      <c r="P27" s="11"/>
      <c r="Q27" s="12">
        <f t="shared" si="3"/>
        <v>58.780177890724261</v>
      </c>
      <c r="R27" s="12">
        <f t="shared" ref="R27" si="4">SUM(R13:R26)</f>
        <v>3238.2</v>
      </c>
    </row>
    <row r="28" spans="1:18" ht="15.75" x14ac:dyDescent="0.25">
      <c r="A28" s="4" t="s">
        <v>8</v>
      </c>
      <c r="B28" s="22" t="s">
        <v>9</v>
      </c>
      <c r="C28" s="45"/>
      <c r="D28" s="45"/>
      <c r="E28" s="10"/>
      <c r="F28" s="10">
        <f t="shared" si="0"/>
        <v>0</v>
      </c>
      <c r="G28" s="10"/>
      <c r="H28" s="10"/>
      <c r="I28" s="10">
        <f t="shared" si="1"/>
        <v>0</v>
      </c>
      <c r="J28" s="10"/>
      <c r="K28" s="10"/>
      <c r="L28" s="10"/>
      <c r="M28" s="10">
        <f t="shared" si="2"/>
        <v>0</v>
      </c>
      <c r="N28" s="10"/>
      <c r="O28" s="10"/>
      <c r="P28" s="10"/>
      <c r="Q28" s="14"/>
      <c r="R28" s="10"/>
    </row>
    <row r="29" spans="1:18" ht="42.75" x14ac:dyDescent="0.25">
      <c r="A29" s="4" t="s">
        <v>45</v>
      </c>
      <c r="B29" s="22" t="s">
        <v>98</v>
      </c>
      <c r="C29" s="45"/>
      <c r="D29" s="45"/>
      <c r="E29" s="10"/>
      <c r="F29" s="10">
        <f t="shared" si="0"/>
        <v>0</v>
      </c>
      <c r="G29" s="10"/>
      <c r="H29" s="10"/>
      <c r="I29" s="10">
        <f t="shared" si="1"/>
        <v>0</v>
      </c>
      <c r="J29" s="10"/>
      <c r="K29" s="10"/>
      <c r="L29" s="10"/>
      <c r="M29" s="10">
        <f t="shared" si="2"/>
        <v>0</v>
      </c>
      <c r="N29" s="10"/>
      <c r="O29" s="10"/>
      <c r="P29" s="10"/>
      <c r="Q29" s="14"/>
      <c r="R29" s="10"/>
    </row>
    <row r="30" spans="1:18" ht="28.5" x14ac:dyDescent="0.25">
      <c r="A30" s="6">
        <v>2.1</v>
      </c>
      <c r="B30" s="21" t="s">
        <v>39</v>
      </c>
      <c r="C30" s="45"/>
      <c r="D30" s="45"/>
      <c r="E30" s="10"/>
      <c r="F30" s="10">
        <f t="shared" si="0"/>
        <v>0</v>
      </c>
      <c r="G30" s="10"/>
      <c r="H30" s="10"/>
      <c r="I30" s="10">
        <f t="shared" si="1"/>
        <v>0</v>
      </c>
      <c r="J30" s="10"/>
      <c r="K30" s="10"/>
      <c r="L30" s="10"/>
      <c r="M30" s="10">
        <f t="shared" si="2"/>
        <v>0</v>
      </c>
      <c r="N30" s="10"/>
      <c r="O30" s="10"/>
      <c r="P30" s="10"/>
      <c r="Q30" s="14"/>
      <c r="R30" s="10"/>
    </row>
    <row r="31" spans="1:18" x14ac:dyDescent="0.25">
      <c r="A31" s="6" t="s">
        <v>33</v>
      </c>
      <c r="B31" s="21" t="s">
        <v>99</v>
      </c>
      <c r="C31" s="45" t="s">
        <v>146</v>
      </c>
      <c r="D31" s="45"/>
      <c r="E31" s="10">
        <v>1</v>
      </c>
      <c r="F31" s="10">
        <f t="shared" si="0"/>
        <v>1.8152114721365038</v>
      </c>
      <c r="G31" s="10">
        <v>100</v>
      </c>
      <c r="H31" s="10">
        <v>20</v>
      </c>
      <c r="I31" s="10">
        <f t="shared" si="1"/>
        <v>0.36304229442730079</v>
      </c>
      <c r="J31" s="10">
        <v>20</v>
      </c>
      <c r="K31" s="10">
        <v>1</v>
      </c>
      <c r="L31" s="10">
        <v>100</v>
      </c>
      <c r="M31" s="10">
        <f t="shared" si="2"/>
        <v>4.5301301921884685</v>
      </c>
      <c r="N31" s="10">
        <v>73.070999999999998</v>
      </c>
      <c r="O31" s="10">
        <v>1</v>
      </c>
      <c r="P31" s="10">
        <v>100</v>
      </c>
      <c r="Q31" s="14">
        <f t="shared" si="3"/>
        <v>1.7882011254311128</v>
      </c>
      <c r="R31" s="10">
        <v>98.512</v>
      </c>
    </row>
    <row r="32" spans="1:18" ht="30" x14ac:dyDescent="0.25">
      <c r="A32" s="6" t="s">
        <v>34</v>
      </c>
      <c r="B32" s="21" t="s">
        <v>100</v>
      </c>
      <c r="C32" s="45" t="s">
        <v>147</v>
      </c>
      <c r="D32" s="45" t="s">
        <v>169</v>
      </c>
      <c r="E32" s="10">
        <v>3</v>
      </c>
      <c r="F32" s="10">
        <f t="shared" si="0"/>
        <v>0.54456344164095116</v>
      </c>
      <c r="G32" s="10">
        <v>30</v>
      </c>
      <c r="H32" s="10">
        <v>20</v>
      </c>
      <c r="I32" s="10">
        <f t="shared" si="1"/>
        <v>0.10891268832819025</v>
      </c>
      <c r="J32" s="10">
        <v>6</v>
      </c>
      <c r="K32" s="10">
        <v>2</v>
      </c>
      <c r="L32" s="10">
        <v>100</v>
      </c>
      <c r="M32" s="10">
        <f t="shared" si="2"/>
        <v>1.8598884066955983</v>
      </c>
      <c r="N32" s="10">
        <v>30</v>
      </c>
      <c r="O32" s="10">
        <v>3</v>
      </c>
      <c r="P32" s="10">
        <v>100</v>
      </c>
      <c r="Q32" s="14">
        <f t="shared" si="3"/>
        <v>0.54456344164095116</v>
      </c>
      <c r="R32" s="10">
        <v>30</v>
      </c>
    </row>
    <row r="33" spans="1:18" x14ac:dyDescent="0.25">
      <c r="A33" s="6" t="s">
        <v>38</v>
      </c>
      <c r="B33" s="19" t="s">
        <v>199</v>
      </c>
      <c r="C33" s="45" t="s">
        <v>146</v>
      </c>
      <c r="D33" s="45"/>
      <c r="E33" s="10">
        <v>1</v>
      </c>
      <c r="F33" s="10">
        <f t="shared" si="0"/>
        <v>1.3614086041023779</v>
      </c>
      <c r="G33" s="10">
        <v>75</v>
      </c>
      <c r="H33" s="10">
        <v>20</v>
      </c>
      <c r="I33" s="10">
        <f t="shared" si="1"/>
        <v>0.27228172082047558</v>
      </c>
      <c r="J33" s="10">
        <v>15</v>
      </c>
      <c r="K33" s="10">
        <v>1</v>
      </c>
      <c r="L33" s="10">
        <v>100</v>
      </c>
      <c r="M33" s="10">
        <f t="shared" si="2"/>
        <v>3.1033477991320524</v>
      </c>
      <c r="N33" s="10">
        <v>50.057000000000002</v>
      </c>
      <c r="O33" s="10">
        <v>1</v>
      </c>
      <c r="P33" s="10">
        <v>100</v>
      </c>
      <c r="Q33" s="14">
        <f t="shared" si="3"/>
        <v>0.90864040660736978</v>
      </c>
      <c r="R33" s="10">
        <v>50.057000000000002</v>
      </c>
    </row>
    <row r="34" spans="1:18" ht="28.5" x14ac:dyDescent="0.25">
      <c r="A34" s="6" t="s">
        <v>35</v>
      </c>
      <c r="B34" s="21" t="s">
        <v>102</v>
      </c>
      <c r="C34" s="45" t="s">
        <v>146</v>
      </c>
      <c r="D34" s="45"/>
      <c r="E34" s="10">
        <v>1</v>
      </c>
      <c r="F34" s="10">
        <f t="shared" si="0"/>
        <v>1.8152114721365038</v>
      </c>
      <c r="G34" s="10">
        <v>100</v>
      </c>
      <c r="H34" s="10">
        <v>20</v>
      </c>
      <c r="I34" s="10">
        <f t="shared" si="1"/>
        <v>0.36304229442730079</v>
      </c>
      <c r="J34" s="10">
        <v>20</v>
      </c>
      <c r="K34" s="10"/>
      <c r="L34" s="10"/>
      <c r="M34" s="10">
        <f t="shared" si="2"/>
        <v>0</v>
      </c>
      <c r="N34" s="10"/>
      <c r="O34" s="10"/>
      <c r="P34" s="10"/>
      <c r="Q34" s="14"/>
      <c r="R34" s="10"/>
    </row>
    <row r="35" spans="1:18" x14ac:dyDescent="0.25">
      <c r="A35" s="7">
        <v>2.2000000000000002</v>
      </c>
      <c r="B35" s="22" t="s">
        <v>103</v>
      </c>
      <c r="C35" s="45"/>
      <c r="D35" s="45"/>
      <c r="E35" s="10"/>
      <c r="F35" s="10">
        <f t="shared" si="0"/>
        <v>0</v>
      </c>
      <c r="G35" s="10"/>
      <c r="H35" s="10"/>
      <c r="I35" s="10">
        <f t="shared" si="1"/>
        <v>0</v>
      </c>
      <c r="J35" s="10"/>
      <c r="K35" s="10"/>
      <c r="L35" s="10"/>
      <c r="M35" s="10">
        <f t="shared" si="2"/>
        <v>0</v>
      </c>
      <c r="N35" s="10"/>
      <c r="O35" s="10"/>
      <c r="P35" s="10"/>
      <c r="Q35" s="14"/>
      <c r="R35" s="10"/>
    </row>
    <row r="36" spans="1:18" s="66" customFormat="1" x14ac:dyDescent="0.25">
      <c r="A36" s="63" t="s">
        <v>36</v>
      </c>
      <c r="B36" s="64" t="s">
        <v>104</v>
      </c>
      <c r="C36" s="62" t="s">
        <v>146</v>
      </c>
      <c r="D36" s="62"/>
      <c r="E36" s="65">
        <v>1</v>
      </c>
      <c r="F36" s="10">
        <f t="shared" si="0"/>
        <v>1.8152114721365038</v>
      </c>
      <c r="G36" s="65">
        <v>100</v>
      </c>
      <c r="H36" s="65">
        <v>20</v>
      </c>
      <c r="I36" s="10">
        <f t="shared" si="1"/>
        <v>0.36304229442730079</v>
      </c>
      <c r="J36" s="65">
        <v>20</v>
      </c>
      <c r="K36" s="10">
        <v>1</v>
      </c>
      <c r="L36" s="10">
        <v>100</v>
      </c>
      <c r="M36" s="10">
        <f t="shared" si="2"/>
        <v>4.6497210167389955</v>
      </c>
      <c r="N36" s="10">
        <v>75</v>
      </c>
      <c r="O36" s="65">
        <v>1</v>
      </c>
      <c r="P36" s="65">
        <v>100</v>
      </c>
      <c r="Q36" s="14">
        <f t="shared" si="3"/>
        <v>1.3614086041023779</v>
      </c>
      <c r="R36" s="65">
        <v>75</v>
      </c>
    </row>
    <row r="37" spans="1:18" s="66" customFormat="1" ht="28.5" x14ac:dyDescent="0.25">
      <c r="A37" s="63" t="s">
        <v>37</v>
      </c>
      <c r="B37" s="64" t="s">
        <v>171</v>
      </c>
      <c r="C37" s="62" t="s">
        <v>146</v>
      </c>
      <c r="D37" s="62"/>
      <c r="E37" s="65">
        <v>1</v>
      </c>
      <c r="F37" s="10">
        <f t="shared" si="0"/>
        <v>0.9076057360682519</v>
      </c>
      <c r="G37" s="65">
        <v>50</v>
      </c>
      <c r="H37" s="65">
        <v>20</v>
      </c>
      <c r="I37" s="10">
        <f t="shared" si="1"/>
        <v>0.1815211472136504</v>
      </c>
      <c r="J37" s="65">
        <v>10</v>
      </c>
      <c r="K37" s="10">
        <v>1</v>
      </c>
      <c r="L37" s="10">
        <v>100</v>
      </c>
      <c r="M37" s="10">
        <f t="shared" si="2"/>
        <v>0</v>
      </c>
      <c r="N37" s="10"/>
      <c r="O37" s="65">
        <v>1</v>
      </c>
      <c r="P37" s="65">
        <v>100</v>
      </c>
      <c r="Q37" s="14">
        <f t="shared" si="3"/>
        <v>0.9076057360682519</v>
      </c>
      <c r="R37" s="65">
        <v>50</v>
      </c>
    </row>
    <row r="38" spans="1:18" s="66" customFormat="1" ht="42.75" x14ac:dyDescent="0.25">
      <c r="A38" s="67">
        <v>2.2999999999999998</v>
      </c>
      <c r="B38" s="68" t="s">
        <v>172</v>
      </c>
      <c r="C38" s="62" t="s">
        <v>146</v>
      </c>
      <c r="D38" s="62"/>
      <c r="E38" s="65">
        <v>1</v>
      </c>
      <c r="F38" s="10">
        <f t="shared" si="0"/>
        <v>2.7228172082047557</v>
      </c>
      <c r="G38" s="65">
        <v>150</v>
      </c>
      <c r="H38" s="65">
        <v>20</v>
      </c>
      <c r="I38" s="10">
        <f t="shared" si="1"/>
        <v>0.54456344164095116</v>
      </c>
      <c r="J38" s="65">
        <v>30</v>
      </c>
      <c r="K38" s="10"/>
      <c r="L38" s="10"/>
      <c r="M38" s="10">
        <f t="shared" si="2"/>
        <v>0</v>
      </c>
      <c r="N38" s="10"/>
      <c r="O38" s="65">
        <v>0</v>
      </c>
      <c r="P38" s="65">
        <v>0</v>
      </c>
      <c r="Q38" s="14"/>
      <c r="R38" s="65"/>
    </row>
    <row r="39" spans="1:18" ht="42.75" x14ac:dyDescent="0.25">
      <c r="A39" s="7">
        <v>3</v>
      </c>
      <c r="B39" s="22" t="s">
        <v>106</v>
      </c>
      <c r="C39" s="45"/>
      <c r="D39" s="45"/>
      <c r="E39" s="10"/>
      <c r="F39" s="10">
        <f t="shared" si="0"/>
        <v>0</v>
      </c>
      <c r="G39" s="10"/>
      <c r="H39" s="10"/>
      <c r="I39" s="10">
        <f t="shared" si="1"/>
        <v>0</v>
      </c>
      <c r="J39" s="10"/>
      <c r="K39" s="10"/>
      <c r="L39" s="10"/>
      <c r="M39" s="10">
        <f t="shared" si="2"/>
        <v>0</v>
      </c>
      <c r="N39" s="10"/>
      <c r="O39" s="10"/>
      <c r="P39" s="10"/>
      <c r="Q39" s="14"/>
      <c r="R39" s="10"/>
    </row>
    <row r="40" spans="1:18" ht="45" x14ac:dyDescent="0.25">
      <c r="A40" s="6">
        <v>3.1</v>
      </c>
      <c r="B40" s="21" t="s">
        <v>107</v>
      </c>
      <c r="C40" s="62" t="s">
        <v>206</v>
      </c>
      <c r="D40" s="45" t="s">
        <v>173</v>
      </c>
      <c r="E40" s="10">
        <v>4</v>
      </c>
      <c r="F40" s="10">
        <f t="shared" si="0"/>
        <v>1.0891268832819023</v>
      </c>
      <c r="G40" s="10">
        <v>60</v>
      </c>
      <c r="H40" s="10">
        <v>40</v>
      </c>
      <c r="I40" s="10">
        <f t="shared" si="1"/>
        <v>0.43565075331276099</v>
      </c>
      <c r="J40" s="10">
        <v>24</v>
      </c>
      <c r="K40" s="10">
        <v>3</v>
      </c>
      <c r="L40" s="10">
        <v>100</v>
      </c>
      <c r="M40" s="10">
        <f t="shared" si="2"/>
        <v>2.7898326100433977</v>
      </c>
      <c r="N40" s="10">
        <v>45</v>
      </c>
      <c r="O40" s="10">
        <v>3</v>
      </c>
      <c r="P40" s="10">
        <v>100</v>
      </c>
      <c r="Q40" s="14">
        <f t="shared" si="3"/>
        <v>0.81684516246142669</v>
      </c>
      <c r="R40" s="10">
        <v>45</v>
      </c>
    </row>
    <row r="41" spans="1:18" ht="28.5" x14ac:dyDescent="0.25">
      <c r="A41" s="6">
        <v>3.2</v>
      </c>
      <c r="B41" s="21" t="s">
        <v>108</v>
      </c>
      <c r="C41" s="45" t="s">
        <v>7</v>
      </c>
      <c r="D41" s="45"/>
      <c r="E41" s="10"/>
      <c r="F41" s="10">
        <f t="shared" si="0"/>
        <v>0</v>
      </c>
      <c r="G41" s="10"/>
      <c r="H41" s="10"/>
      <c r="I41" s="10">
        <f t="shared" si="1"/>
        <v>0</v>
      </c>
      <c r="J41" s="10"/>
      <c r="K41" s="10"/>
      <c r="L41" s="10"/>
      <c r="M41" s="10">
        <f t="shared" si="2"/>
        <v>0</v>
      </c>
      <c r="N41" s="10"/>
      <c r="O41" s="10"/>
      <c r="P41" s="10"/>
      <c r="Q41" s="14"/>
      <c r="R41" s="10"/>
    </row>
    <row r="42" spans="1:18" x14ac:dyDescent="0.25">
      <c r="A42" s="6">
        <v>3.3</v>
      </c>
      <c r="B42" s="21" t="s">
        <v>109</v>
      </c>
      <c r="C42" s="45" t="s">
        <v>7</v>
      </c>
      <c r="D42" s="45"/>
      <c r="E42" s="10"/>
      <c r="F42" s="10">
        <f t="shared" si="0"/>
        <v>0</v>
      </c>
      <c r="G42" s="10"/>
      <c r="H42" s="10"/>
      <c r="I42" s="10">
        <f t="shared" si="1"/>
        <v>0</v>
      </c>
      <c r="J42" s="10"/>
      <c r="K42" s="10"/>
      <c r="L42" s="10"/>
      <c r="M42" s="10">
        <f t="shared" si="2"/>
        <v>0</v>
      </c>
      <c r="N42" s="10"/>
      <c r="O42" s="10"/>
      <c r="P42" s="10"/>
      <c r="Q42" s="14"/>
      <c r="R42" s="10"/>
    </row>
    <row r="43" spans="1:18" ht="28.5" x14ac:dyDescent="0.25">
      <c r="A43" s="6">
        <v>3.4</v>
      </c>
      <c r="B43" s="21" t="s">
        <v>110</v>
      </c>
      <c r="C43" s="45"/>
      <c r="D43" s="45"/>
      <c r="E43" s="10"/>
      <c r="F43" s="10">
        <f t="shared" si="0"/>
        <v>0</v>
      </c>
      <c r="G43" s="10"/>
      <c r="H43" s="10"/>
      <c r="I43" s="10">
        <f t="shared" si="1"/>
        <v>0</v>
      </c>
      <c r="J43" s="10"/>
      <c r="K43" s="10"/>
      <c r="L43" s="10"/>
      <c r="M43" s="10">
        <f t="shared" si="2"/>
        <v>0</v>
      </c>
      <c r="N43" s="10"/>
      <c r="O43" s="10"/>
      <c r="P43" s="10"/>
      <c r="Q43" s="14"/>
      <c r="R43" s="10"/>
    </row>
    <row r="44" spans="1:18" x14ac:dyDescent="0.25">
      <c r="A44" s="7">
        <v>4</v>
      </c>
      <c r="B44" s="23" t="s">
        <v>111</v>
      </c>
      <c r="C44" s="45"/>
      <c r="D44" s="45"/>
      <c r="E44" s="10"/>
      <c r="F44" s="10">
        <f t="shared" si="0"/>
        <v>0</v>
      </c>
      <c r="G44" s="10"/>
      <c r="H44" s="10"/>
      <c r="I44" s="10">
        <f t="shared" si="1"/>
        <v>0</v>
      </c>
      <c r="J44" s="10"/>
      <c r="K44" s="10"/>
      <c r="L44" s="10"/>
      <c r="M44" s="10">
        <f t="shared" si="2"/>
        <v>0</v>
      </c>
      <c r="N44" s="10"/>
      <c r="O44" s="10"/>
      <c r="P44" s="10"/>
      <c r="Q44" s="14"/>
      <c r="R44" s="10"/>
    </row>
    <row r="45" spans="1:18" ht="28.5" x14ac:dyDescent="0.25">
      <c r="A45" s="6">
        <v>4.0999999999999996</v>
      </c>
      <c r="B45" s="17" t="s">
        <v>112</v>
      </c>
      <c r="C45" s="45" t="s">
        <v>147</v>
      </c>
      <c r="D45" s="45" t="s">
        <v>170</v>
      </c>
      <c r="E45" s="10">
        <v>1</v>
      </c>
      <c r="F45" s="10">
        <f t="shared" si="0"/>
        <v>2.7228172082047557</v>
      </c>
      <c r="G45" s="10">
        <v>150</v>
      </c>
      <c r="H45" s="10"/>
      <c r="I45" s="10">
        <f t="shared" si="1"/>
        <v>0</v>
      </c>
      <c r="J45" s="10"/>
      <c r="K45" s="10"/>
      <c r="L45" s="10"/>
      <c r="M45" s="10">
        <f t="shared" si="2"/>
        <v>0</v>
      </c>
      <c r="N45" s="10"/>
      <c r="O45" s="10">
        <v>1</v>
      </c>
      <c r="P45" s="10">
        <v>100</v>
      </c>
      <c r="Q45" s="14">
        <f t="shared" si="3"/>
        <v>2.7228172082047557</v>
      </c>
      <c r="R45" s="10">
        <v>150</v>
      </c>
    </row>
    <row r="46" spans="1:18" ht="28.5" x14ac:dyDescent="0.25">
      <c r="A46" s="6">
        <v>4.2</v>
      </c>
      <c r="B46" s="17" t="s">
        <v>160</v>
      </c>
      <c r="C46" s="45" t="s">
        <v>147</v>
      </c>
      <c r="D46" s="45"/>
      <c r="E46" s="10">
        <v>1</v>
      </c>
      <c r="F46" s="10">
        <f t="shared" si="0"/>
        <v>4.5380286803412595</v>
      </c>
      <c r="G46" s="10">
        <v>250</v>
      </c>
      <c r="H46" s="10"/>
      <c r="I46" s="10">
        <f t="shared" si="1"/>
        <v>0</v>
      </c>
      <c r="J46" s="10"/>
      <c r="K46" s="10"/>
      <c r="L46" s="10"/>
      <c r="M46" s="10">
        <f t="shared" si="2"/>
        <v>0</v>
      </c>
      <c r="N46" s="10"/>
      <c r="O46" s="10">
        <v>1</v>
      </c>
      <c r="P46" s="10">
        <v>100</v>
      </c>
      <c r="Q46" s="14">
        <f t="shared" si="3"/>
        <v>4.5380286803412595</v>
      </c>
      <c r="R46" s="10">
        <v>250</v>
      </c>
    </row>
    <row r="47" spans="1:18" ht="28.5" x14ac:dyDescent="0.25">
      <c r="A47" s="7">
        <v>5</v>
      </c>
      <c r="B47" s="23" t="s">
        <v>113</v>
      </c>
      <c r="C47" s="45"/>
      <c r="D47" s="45"/>
      <c r="E47" s="10"/>
      <c r="F47" s="10">
        <f t="shared" si="0"/>
        <v>0</v>
      </c>
      <c r="G47" s="10"/>
      <c r="H47" s="10"/>
      <c r="I47" s="10">
        <f t="shared" si="1"/>
        <v>0</v>
      </c>
      <c r="J47" s="10"/>
      <c r="K47" s="10"/>
      <c r="L47" s="10"/>
      <c r="M47" s="10">
        <f t="shared" si="2"/>
        <v>0</v>
      </c>
      <c r="N47" s="10"/>
      <c r="O47" s="10"/>
      <c r="P47" s="10"/>
      <c r="Q47" s="14"/>
      <c r="R47" s="10"/>
    </row>
    <row r="48" spans="1:18" x14ac:dyDescent="0.25">
      <c r="A48" s="6">
        <v>5.0999999999999996</v>
      </c>
      <c r="B48" s="17" t="s">
        <v>114</v>
      </c>
      <c r="C48" s="45"/>
      <c r="D48" s="45"/>
      <c r="E48" s="10"/>
      <c r="F48" s="10">
        <f t="shared" si="0"/>
        <v>0</v>
      </c>
      <c r="G48" s="10"/>
      <c r="H48" s="10"/>
      <c r="I48" s="10">
        <f t="shared" si="1"/>
        <v>0</v>
      </c>
      <c r="J48" s="10"/>
      <c r="K48" s="10"/>
      <c r="L48" s="10"/>
      <c r="M48" s="10">
        <f t="shared" si="2"/>
        <v>0</v>
      </c>
      <c r="N48" s="10"/>
      <c r="O48" s="10"/>
      <c r="P48" s="10"/>
      <c r="Q48" s="14"/>
      <c r="R48" s="10"/>
    </row>
    <row r="49" spans="1:18" ht="30" x14ac:dyDescent="0.25">
      <c r="A49" s="6" t="s">
        <v>115</v>
      </c>
      <c r="B49" s="17" t="s">
        <v>116</v>
      </c>
      <c r="C49" s="45" t="s">
        <v>147</v>
      </c>
      <c r="D49" s="45" t="s">
        <v>169</v>
      </c>
      <c r="E49" s="10">
        <v>1</v>
      </c>
      <c r="F49" s="10">
        <f t="shared" si="0"/>
        <v>0.9076057360682519</v>
      </c>
      <c r="G49" s="10">
        <v>50</v>
      </c>
      <c r="H49" s="10"/>
      <c r="I49" s="10">
        <f t="shared" si="1"/>
        <v>0</v>
      </c>
      <c r="J49" s="10"/>
      <c r="K49" s="10"/>
      <c r="L49" s="10"/>
      <c r="M49" s="10">
        <f t="shared" si="2"/>
        <v>0</v>
      </c>
      <c r="N49" s="10"/>
      <c r="O49" s="10">
        <v>1</v>
      </c>
      <c r="P49" s="10">
        <v>100</v>
      </c>
      <c r="Q49" s="14">
        <f t="shared" si="3"/>
        <v>0.9076057360682519</v>
      </c>
      <c r="R49" s="10">
        <v>50</v>
      </c>
    </row>
    <row r="50" spans="1:18" ht="30" x14ac:dyDescent="0.25">
      <c r="A50" s="6" t="s">
        <v>117</v>
      </c>
      <c r="B50" s="17" t="s">
        <v>118</v>
      </c>
      <c r="C50" s="45" t="s">
        <v>147</v>
      </c>
      <c r="D50" s="45" t="s">
        <v>169</v>
      </c>
      <c r="E50" s="10">
        <v>1</v>
      </c>
      <c r="F50" s="10">
        <f t="shared" si="0"/>
        <v>0.36304229442730079</v>
      </c>
      <c r="G50" s="10">
        <v>20</v>
      </c>
      <c r="H50" s="10"/>
      <c r="I50" s="10">
        <f t="shared" si="1"/>
        <v>0</v>
      </c>
      <c r="J50" s="10"/>
      <c r="K50" s="10"/>
      <c r="L50" s="10"/>
      <c r="M50" s="10">
        <f t="shared" si="2"/>
        <v>0</v>
      </c>
      <c r="N50" s="10"/>
      <c r="O50" s="10">
        <v>1</v>
      </c>
      <c r="P50" s="10">
        <v>100</v>
      </c>
      <c r="Q50" s="14">
        <f t="shared" si="3"/>
        <v>0.36304229442730079</v>
      </c>
      <c r="R50" s="10">
        <v>20</v>
      </c>
    </row>
    <row r="51" spans="1:18" x14ac:dyDescent="0.25">
      <c r="A51" s="7">
        <v>5.2</v>
      </c>
      <c r="B51" s="23" t="s">
        <v>119</v>
      </c>
      <c r="C51" s="45"/>
      <c r="D51" s="45"/>
      <c r="E51" s="10"/>
      <c r="F51" s="10">
        <f t="shared" si="0"/>
        <v>0</v>
      </c>
      <c r="G51" s="10"/>
      <c r="H51" s="10"/>
      <c r="I51" s="10">
        <f t="shared" si="1"/>
        <v>0</v>
      </c>
      <c r="J51" s="10"/>
      <c r="K51" s="10"/>
      <c r="L51" s="10"/>
      <c r="M51" s="10">
        <f t="shared" si="2"/>
        <v>0</v>
      </c>
      <c r="N51" s="10"/>
      <c r="O51" s="10"/>
      <c r="P51" s="10"/>
      <c r="Q51" s="14"/>
      <c r="R51" s="10"/>
    </row>
    <row r="52" spans="1:18" ht="28.5" x14ac:dyDescent="0.25">
      <c r="A52" s="6" t="s">
        <v>120</v>
      </c>
      <c r="B52" s="17" t="s">
        <v>122</v>
      </c>
      <c r="C52" s="45" t="s">
        <v>147</v>
      </c>
      <c r="D52" s="45"/>
      <c r="E52" s="10">
        <v>3</v>
      </c>
      <c r="F52" s="10">
        <f t="shared" si="0"/>
        <v>0.27228172082047558</v>
      </c>
      <c r="G52" s="10">
        <v>15</v>
      </c>
      <c r="H52" s="10">
        <v>20</v>
      </c>
      <c r="I52" s="10">
        <f t="shared" si="1"/>
        <v>5.4456344164095123E-2</v>
      </c>
      <c r="J52" s="10">
        <v>3</v>
      </c>
      <c r="K52" s="10">
        <v>1</v>
      </c>
      <c r="L52" s="10">
        <v>100</v>
      </c>
      <c r="M52" s="10">
        <v>4.7</v>
      </c>
      <c r="N52" s="10"/>
      <c r="O52" s="10">
        <v>3</v>
      </c>
      <c r="P52" s="10">
        <v>100</v>
      </c>
      <c r="Q52" s="14">
        <f t="shared" si="3"/>
        <v>0.27228172082047558</v>
      </c>
      <c r="R52" s="10">
        <v>15</v>
      </c>
    </row>
    <row r="53" spans="1:18" ht="28.5" x14ac:dyDescent="0.25">
      <c r="A53" s="6" t="s">
        <v>121</v>
      </c>
      <c r="B53" s="17" t="s">
        <v>123</v>
      </c>
      <c r="C53" s="45" t="s">
        <v>146</v>
      </c>
      <c r="D53" s="45"/>
      <c r="E53" s="10">
        <v>1</v>
      </c>
      <c r="F53" s="10">
        <f t="shared" si="0"/>
        <v>2.7228172082047557</v>
      </c>
      <c r="G53" s="10">
        <v>150</v>
      </c>
      <c r="H53" s="10">
        <v>20</v>
      </c>
      <c r="I53" s="10">
        <f t="shared" si="1"/>
        <v>0.54456344164095116</v>
      </c>
      <c r="J53" s="10">
        <v>30</v>
      </c>
      <c r="K53" s="10"/>
      <c r="L53" s="10"/>
      <c r="M53" s="10">
        <f t="shared" si="2"/>
        <v>0</v>
      </c>
      <c r="N53" s="10"/>
      <c r="O53" s="10">
        <v>1</v>
      </c>
      <c r="P53" s="10">
        <v>100</v>
      </c>
      <c r="Q53" s="14">
        <f t="shared" si="3"/>
        <v>0.9076057360682519</v>
      </c>
      <c r="R53" s="10">
        <v>50</v>
      </c>
    </row>
    <row r="54" spans="1:18" x14ac:dyDescent="0.25">
      <c r="A54" s="7">
        <v>5.3</v>
      </c>
      <c r="B54" s="23" t="s">
        <v>124</v>
      </c>
      <c r="C54" s="45"/>
      <c r="D54" s="45"/>
      <c r="E54" s="10"/>
      <c r="F54" s="10">
        <f t="shared" si="0"/>
        <v>0</v>
      </c>
      <c r="G54" s="10"/>
      <c r="H54" s="10"/>
      <c r="I54" s="10">
        <f t="shared" si="1"/>
        <v>0</v>
      </c>
      <c r="J54" s="10"/>
      <c r="K54" s="10"/>
      <c r="L54" s="10"/>
      <c r="M54" s="10">
        <f t="shared" si="2"/>
        <v>0</v>
      </c>
      <c r="N54" s="10"/>
      <c r="O54" s="10"/>
      <c r="P54" s="10"/>
      <c r="Q54" s="14"/>
      <c r="R54" s="10"/>
    </row>
    <row r="55" spans="1:18" ht="30" x14ac:dyDescent="0.25">
      <c r="A55" s="6" t="s">
        <v>125</v>
      </c>
      <c r="B55" s="17" t="s">
        <v>128</v>
      </c>
      <c r="C55" s="45" t="s">
        <v>147</v>
      </c>
      <c r="D55" s="45" t="s">
        <v>169</v>
      </c>
      <c r="E55" s="10">
        <v>1</v>
      </c>
      <c r="F55" s="10">
        <f t="shared" si="0"/>
        <v>0.9076057360682519</v>
      </c>
      <c r="G55" s="10">
        <v>50</v>
      </c>
      <c r="H55" s="10">
        <v>20</v>
      </c>
      <c r="I55" s="10">
        <f t="shared" si="1"/>
        <v>0.1815211472136504</v>
      </c>
      <c r="J55" s="10">
        <v>10</v>
      </c>
      <c r="K55" s="10">
        <v>1</v>
      </c>
      <c r="L55" s="10">
        <v>100</v>
      </c>
      <c r="M55" s="10">
        <f t="shared" si="2"/>
        <v>3.0998140111593306</v>
      </c>
      <c r="N55" s="10">
        <v>50</v>
      </c>
      <c r="O55" s="10">
        <v>1</v>
      </c>
      <c r="P55" s="10">
        <v>100</v>
      </c>
      <c r="Q55" s="14">
        <f t="shared" si="3"/>
        <v>0.9076057360682519</v>
      </c>
      <c r="R55" s="10">
        <v>50</v>
      </c>
    </row>
    <row r="56" spans="1:18" ht="30" x14ac:dyDescent="0.25">
      <c r="A56" s="6" t="s">
        <v>126</v>
      </c>
      <c r="B56" s="17" t="s">
        <v>129</v>
      </c>
      <c r="C56" s="45" t="s">
        <v>147</v>
      </c>
      <c r="D56" s="45" t="s">
        <v>169</v>
      </c>
      <c r="E56" s="10">
        <v>1</v>
      </c>
      <c r="F56" s="10">
        <f t="shared" si="0"/>
        <v>0.54456344164095116</v>
      </c>
      <c r="G56" s="10">
        <v>30</v>
      </c>
      <c r="H56" s="10">
        <v>20</v>
      </c>
      <c r="I56" s="10">
        <f t="shared" si="1"/>
        <v>0.10891268832819025</v>
      </c>
      <c r="J56" s="10">
        <v>6</v>
      </c>
      <c r="K56" s="10">
        <v>1</v>
      </c>
      <c r="L56" s="10">
        <v>100</v>
      </c>
      <c r="M56" s="10">
        <f t="shared" si="2"/>
        <v>1.8598884066955983</v>
      </c>
      <c r="N56" s="10">
        <v>30</v>
      </c>
      <c r="O56" s="10">
        <v>1</v>
      </c>
      <c r="P56" s="10">
        <v>100</v>
      </c>
      <c r="Q56" s="14">
        <f t="shared" si="3"/>
        <v>0.54456344164095116</v>
      </c>
      <c r="R56" s="10">
        <v>30</v>
      </c>
    </row>
    <row r="57" spans="1:18" ht="30" x14ac:dyDescent="0.25">
      <c r="A57" s="6" t="s">
        <v>127</v>
      </c>
      <c r="B57" s="17" t="s">
        <v>176</v>
      </c>
      <c r="C57" s="45" t="s">
        <v>7</v>
      </c>
      <c r="D57" s="45" t="s">
        <v>169</v>
      </c>
      <c r="E57" s="10">
        <v>1</v>
      </c>
      <c r="F57" s="10">
        <f t="shared" si="0"/>
        <v>1.8152114721365038</v>
      </c>
      <c r="G57" s="10">
        <v>100</v>
      </c>
      <c r="H57" s="10">
        <v>20</v>
      </c>
      <c r="I57" s="10">
        <f t="shared" si="1"/>
        <v>0.36304229442730079</v>
      </c>
      <c r="J57" s="10">
        <v>20</v>
      </c>
      <c r="K57" s="10">
        <v>1</v>
      </c>
      <c r="L57" s="10">
        <v>100</v>
      </c>
      <c r="M57" s="10">
        <f t="shared" si="2"/>
        <v>6.1996280223186613</v>
      </c>
      <c r="N57" s="10">
        <v>100</v>
      </c>
      <c r="O57" s="10">
        <v>1</v>
      </c>
      <c r="P57" s="10">
        <v>100</v>
      </c>
      <c r="Q57" s="14">
        <f t="shared" si="3"/>
        <v>1.8152114721365038</v>
      </c>
      <c r="R57" s="10">
        <v>100</v>
      </c>
    </row>
    <row r="58" spans="1:18" x14ac:dyDescent="0.25">
      <c r="A58" s="7">
        <v>6</v>
      </c>
      <c r="B58" s="23" t="s">
        <v>131</v>
      </c>
      <c r="C58" s="45"/>
      <c r="D58" s="45"/>
      <c r="E58" s="10"/>
      <c r="F58" s="10">
        <f t="shared" si="0"/>
        <v>0</v>
      </c>
      <c r="G58" s="10"/>
      <c r="H58" s="10"/>
      <c r="I58" s="10">
        <f t="shared" si="1"/>
        <v>0</v>
      </c>
      <c r="J58" s="10"/>
      <c r="K58" s="10"/>
      <c r="L58" s="10"/>
      <c r="M58" s="10">
        <f t="shared" si="2"/>
        <v>0</v>
      </c>
      <c r="N58" s="10"/>
      <c r="O58" s="10"/>
      <c r="P58" s="10"/>
      <c r="Q58" s="14"/>
      <c r="R58" s="10"/>
    </row>
    <row r="59" spans="1:18" ht="30" x14ac:dyDescent="0.25">
      <c r="A59" s="6">
        <v>6.1</v>
      </c>
      <c r="B59" s="17" t="s">
        <v>132</v>
      </c>
      <c r="C59" s="45" t="s">
        <v>147</v>
      </c>
      <c r="D59" s="45" t="s">
        <v>169</v>
      </c>
      <c r="E59" s="10">
        <v>1</v>
      </c>
      <c r="F59" s="10">
        <f t="shared" si="0"/>
        <v>0.36304229442730079</v>
      </c>
      <c r="G59" s="10">
        <v>20</v>
      </c>
      <c r="H59" s="10">
        <v>100</v>
      </c>
      <c r="I59" s="10">
        <f t="shared" si="1"/>
        <v>0.36304229442730079</v>
      </c>
      <c r="J59" s="10">
        <v>20</v>
      </c>
      <c r="K59" s="10">
        <v>1</v>
      </c>
      <c r="L59" s="10">
        <v>100</v>
      </c>
      <c r="M59" s="10">
        <f t="shared" si="2"/>
        <v>1.2399256044637323</v>
      </c>
      <c r="N59" s="10">
        <v>20</v>
      </c>
      <c r="O59" s="10">
        <v>1</v>
      </c>
      <c r="P59" s="10">
        <v>100</v>
      </c>
      <c r="Q59" s="14">
        <f t="shared" si="3"/>
        <v>0.36304229442730079</v>
      </c>
      <c r="R59" s="10">
        <v>20</v>
      </c>
    </row>
    <row r="60" spans="1:18" ht="30" x14ac:dyDescent="0.25">
      <c r="A60" s="6">
        <v>6.2</v>
      </c>
      <c r="B60" s="17" t="s">
        <v>133</v>
      </c>
      <c r="C60" s="45" t="s">
        <v>147</v>
      </c>
      <c r="D60" s="45" t="s">
        <v>169</v>
      </c>
      <c r="E60" s="10">
        <v>1</v>
      </c>
      <c r="F60" s="10">
        <f t="shared" si="0"/>
        <v>0.27228172082047558</v>
      </c>
      <c r="G60" s="10">
        <v>15</v>
      </c>
      <c r="H60" s="10">
        <v>100</v>
      </c>
      <c r="I60" s="10">
        <f t="shared" si="1"/>
        <v>0.27228172082047558</v>
      </c>
      <c r="J60" s="10">
        <v>15</v>
      </c>
      <c r="K60" s="10">
        <v>1</v>
      </c>
      <c r="L60" s="10">
        <v>100</v>
      </c>
      <c r="M60" s="10">
        <f t="shared" si="2"/>
        <v>0.92994420334779915</v>
      </c>
      <c r="N60" s="10">
        <v>15</v>
      </c>
      <c r="O60" s="10">
        <v>1</v>
      </c>
      <c r="P60" s="10">
        <v>100</v>
      </c>
      <c r="Q60" s="14">
        <f t="shared" si="3"/>
        <v>0.27228172082047558</v>
      </c>
      <c r="R60" s="10">
        <v>15</v>
      </c>
    </row>
    <row r="61" spans="1:18" x14ac:dyDescent="0.25">
      <c r="A61" s="6">
        <v>6.3</v>
      </c>
      <c r="B61" s="17" t="s">
        <v>134</v>
      </c>
      <c r="C61" s="45" t="s">
        <v>147</v>
      </c>
      <c r="D61" s="45"/>
      <c r="E61" s="10">
        <v>1</v>
      </c>
      <c r="F61" s="10">
        <f t="shared" si="0"/>
        <v>0.36304229442730079</v>
      </c>
      <c r="G61" s="10">
        <v>20</v>
      </c>
      <c r="H61" s="10">
        <v>100</v>
      </c>
      <c r="I61" s="10">
        <f t="shared" si="1"/>
        <v>0.36304229442730079</v>
      </c>
      <c r="J61" s="10">
        <v>20</v>
      </c>
      <c r="K61" s="10">
        <v>1</v>
      </c>
      <c r="L61" s="10">
        <v>100</v>
      </c>
      <c r="M61" s="10">
        <f t="shared" si="2"/>
        <v>1.2399256044637323</v>
      </c>
      <c r="N61" s="10">
        <v>20</v>
      </c>
      <c r="O61" s="10">
        <v>1</v>
      </c>
      <c r="P61" s="10">
        <v>100</v>
      </c>
      <c r="Q61" s="14">
        <f t="shared" si="3"/>
        <v>0.36304229442730079</v>
      </c>
      <c r="R61" s="10">
        <v>20</v>
      </c>
    </row>
    <row r="62" spans="1:18" ht="30" x14ac:dyDescent="0.25">
      <c r="A62" s="6">
        <v>6.4</v>
      </c>
      <c r="B62" s="17" t="s">
        <v>135</v>
      </c>
      <c r="C62" s="45" t="s">
        <v>146</v>
      </c>
      <c r="D62" s="45" t="s">
        <v>169</v>
      </c>
      <c r="E62" s="10">
        <v>1</v>
      </c>
      <c r="F62" s="10">
        <f t="shared" si="0"/>
        <v>0.1815211472136504</v>
      </c>
      <c r="G62" s="10">
        <v>10</v>
      </c>
      <c r="H62" s="10">
        <v>100</v>
      </c>
      <c r="I62" s="10">
        <f t="shared" si="1"/>
        <v>0.1815211472136504</v>
      </c>
      <c r="J62" s="10">
        <v>10</v>
      </c>
      <c r="K62" s="10">
        <v>1</v>
      </c>
      <c r="L62" s="10">
        <v>100</v>
      </c>
      <c r="M62" s="10">
        <f t="shared" si="2"/>
        <v>0.61996280223186617</v>
      </c>
      <c r="N62" s="10">
        <v>10</v>
      </c>
      <c r="O62" s="10">
        <v>1</v>
      </c>
      <c r="P62" s="10">
        <v>100</v>
      </c>
      <c r="Q62" s="14">
        <f t="shared" si="3"/>
        <v>0.1815211472136504</v>
      </c>
      <c r="R62" s="10">
        <v>10</v>
      </c>
    </row>
    <row r="63" spans="1:18" ht="22.5" x14ac:dyDescent="0.25">
      <c r="A63" s="7">
        <v>7</v>
      </c>
      <c r="B63" s="23" t="s">
        <v>136</v>
      </c>
      <c r="C63" s="48" t="s">
        <v>149</v>
      </c>
      <c r="D63" s="48" t="s">
        <v>169</v>
      </c>
      <c r="E63" s="10">
        <v>1</v>
      </c>
      <c r="F63" s="10">
        <f t="shared" si="0"/>
        <v>2.7228172082047557</v>
      </c>
      <c r="G63" s="10">
        <v>150</v>
      </c>
      <c r="H63" s="10">
        <v>40</v>
      </c>
      <c r="I63" s="10">
        <f t="shared" si="1"/>
        <v>1.0891268832819023</v>
      </c>
      <c r="J63" s="10">
        <v>60</v>
      </c>
      <c r="K63" s="9"/>
      <c r="L63" s="9"/>
      <c r="M63" s="10">
        <f t="shared" si="2"/>
        <v>5.021698698078116</v>
      </c>
      <c r="N63" s="10">
        <v>81</v>
      </c>
      <c r="O63" s="10">
        <v>1</v>
      </c>
      <c r="P63" s="10">
        <v>100</v>
      </c>
      <c r="Q63" s="14">
        <f t="shared" si="3"/>
        <v>2.7224541659103285</v>
      </c>
      <c r="R63" s="10">
        <v>149.97999999999999</v>
      </c>
    </row>
    <row r="64" spans="1:18" x14ac:dyDescent="0.25">
      <c r="A64" s="6"/>
      <c r="B64" s="23" t="s">
        <v>137</v>
      </c>
      <c r="C64" s="46"/>
      <c r="D64" s="46"/>
      <c r="E64" s="11"/>
      <c r="F64" s="10">
        <f t="shared" si="0"/>
        <v>30.767834452713743</v>
      </c>
      <c r="G64" s="11">
        <v>1695</v>
      </c>
      <c r="H64" s="11"/>
      <c r="I64" s="10">
        <f t="shared" si="1"/>
        <v>6.1535668905427485</v>
      </c>
      <c r="J64" s="11">
        <v>339</v>
      </c>
      <c r="K64" s="9"/>
      <c r="L64" s="9"/>
      <c r="M64" s="10">
        <f t="shared" si="2"/>
        <v>0</v>
      </c>
      <c r="N64" s="10"/>
      <c r="O64" s="11"/>
      <c r="P64" s="11"/>
      <c r="Q64" s="14">
        <f t="shared" si="3"/>
        <v>23.208368124886551</v>
      </c>
      <c r="R64" s="11">
        <f t="shared" ref="R64" si="5">SUM(R28:R63)</f>
        <v>1278.549</v>
      </c>
    </row>
    <row r="65" spans="1:19" ht="18" x14ac:dyDescent="0.25">
      <c r="A65" s="6"/>
      <c r="B65" s="23" t="s">
        <v>138</v>
      </c>
      <c r="C65" s="45"/>
      <c r="D65" s="45"/>
      <c r="E65" s="10"/>
      <c r="F65" s="10">
        <f t="shared" si="0"/>
        <v>96.660010891268826</v>
      </c>
      <c r="G65" s="11">
        <v>5325</v>
      </c>
      <c r="H65" s="11"/>
      <c r="I65" s="10">
        <f t="shared" si="1"/>
        <v>27.936104556180798</v>
      </c>
      <c r="J65" s="11">
        <v>1539</v>
      </c>
      <c r="K65" s="9"/>
      <c r="L65" s="9"/>
      <c r="M65" s="10">
        <f t="shared" si="2"/>
        <v>0</v>
      </c>
      <c r="N65" s="10"/>
      <c r="O65" s="11"/>
      <c r="P65" s="11"/>
      <c r="Q65" s="12">
        <f t="shared" ref="Q65:R65" si="6">Q64+Q27</f>
        <v>81.988546015610808</v>
      </c>
      <c r="R65" s="11">
        <f t="shared" si="6"/>
        <v>4516.7489999999998</v>
      </c>
    </row>
    <row r="66" spans="1:19" x14ac:dyDescent="0.25">
      <c r="A66" s="44" t="s">
        <v>139</v>
      </c>
      <c r="B66" s="23" t="s">
        <v>140</v>
      </c>
      <c r="C66" s="45"/>
      <c r="D66" s="45"/>
      <c r="E66" s="10"/>
      <c r="F66" s="10">
        <f t="shared" si="0"/>
        <v>0</v>
      </c>
      <c r="G66" s="10"/>
      <c r="H66" s="10"/>
      <c r="I66" s="10">
        <f t="shared" si="1"/>
        <v>0</v>
      </c>
      <c r="J66" s="10"/>
      <c r="K66" s="9"/>
      <c r="L66" s="9"/>
      <c r="M66" s="10">
        <f t="shared" si="2"/>
        <v>0</v>
      </c>
      <c r="N66" s="10"/>
      <c r="O66" s="9"/>
      <c r="P66" s="9"/>
      <c r="Q66" s="14"/>
      <c r="R66" s="9"/>
    </row>
    <row r="67" spans="1:19" x14ac:dyDescent="0.25">
      <c r="A67" s="6">
        <v>1</v>
      </c>
      <c r="B67" s="17" t="s">
        <v>141</v>
      </c>
      <c r="C67" s="45"/>
      <c r="D67" s="45"/>
      <c r="E67" s="10"/>
      <c r="F67" s="10">
        <f t="shared" si="0"/>
        <v>3.3399891087311673</v>
      </c>
      <c r="G67" s="11">
        <v>184</v>
      </c>
      <c r="H67" s="10"/>
      <c r="I67" s="10">
        <f t="shared" si="1"/>
        <v>1.3432564893810128</v>
      </c>
      <c r="J67" s="10">
        <v>74</v>
      </c>
      <c r="K67" s="9"/>
      <c r="L67" s="9"/>
      <c r="M67" s="10">
        <f t="shared" si="2"/>
        <v>8.3620582765034097</v>
      </c>
      <c r="N67" s="10">
        <v>134.88</v>
      </c>
      <c r="O67" s="9"/>
      <c r="P67" s="9"/>
      <c r="Q67" s="14">
        <f t="shared" si="3"/>
        <v>2.4483572336177164</v>
      </c>
      <c r="R67" s="14">
        <v>134.88</v>
      </c>
    </row>
    <row r="68" spans="1:19" x14ac:dyDescent="0.25">
      <c r="A68" s="6"/>
      <c r="B68" s="23" t="s">
        <v>142</v>
      </c>
      <c r="C68" s="45"/>
      <c r="D68" s="45"/>
      <c r="E68" s="10"/>
      <c r="F68" s="10"/>
      <c r="G68" s="11">
        <v>184</v>
      </c>
      <c r="H68" s="11"/>
      <c r="I68" s="11"/>
      <c r="J68" s="11">
        <v>74</v>
      </c>
      <c r="K68" s="9"/>
      <c r="L68" s="9"/>
      <c r="M68" s="10">
        <f t="shared" si="2"/>
        <v>0</v>
      </c>
      <c r="N68" s="9"/>
      <c r="O68" s="9"/>
      <c r="P68" s="9"/>
      <c r="Q68" s="76"/>
      <c r="R68" s="9"/>
    </row>
    <row r="69" spans="1:19" ht="18" x14ac:dyDescent="0.25">
      <c r="A69" s="6"/>
      <c r="B69" s="23" t="s">
        <v>143</v>
      </c>
      <c r="C69" s="45"/>
      <c r="D69" s="45"/>
      <c r="E69" s="10"/>
      <c r="F69" s="10"/>
      <c r="G69" s="11">
        <v>5509</v>
      </c>
      <c r="H69" s="11"/>
      <c r="I69" s="11"/>
      <c r="J69" s="11">
        <v>1613</v>
      </c>
      <c r="K69" s="9"/>
      <c r="L69" s="9"/>
      <c r="M69" s="10">
        <f t="shared" si="2"/>
        <v>139.82070675759454</v>
      </c>
      <c r="N69" s="11">
        <f>SUM(N13:N68)</f>
        <v>2255.308</v>
      </c>
      <c r="O69" s="11"/>
      <c r="P69" s="12">
        <f>28/30*100</f>
        <v>93.333333333333329</v>
      </c>
      <c r="Q69" s="12">
        <f>R69/G69*100</f>
        <v>81.988546015610822</v>
      </c>
      <c r="R69" s="11">
        <f t="shared" ref="R69" si="7">R68+R65</f>
        <v>4516.7489999999998</v>
      </c>
    </row>
    <row r="70" spans="1:19" x14ac:dyDescent="0.25">
      <c r="O70" s="31"/>
      <c r="P70" s="31"/>
      <c r="Q70" s="31"/>
      <c r="R70" s="31"/>
    </row>
    <row r="71" spans="1:19" ht="18" x14ac:dyDescent="0.25">
      <c r="L71" s="114" t="s">
        <v>239</v>
      </c>
      <c r="M71" s="114"/>
      <c r="N71" s="114"/>
      <c r="O71" s="114"/>
      <c r="P71" s="114"/>
      <c r="Q71" s="114"/>
      <c r="R71" s="114"/>
    </row>
    <row r="72" spans="1:19" ht="18" x14ac:dyDescent="0.25">
      <c r="L72" s="93" t="s">
        <v>240</v>
      </c>
      <c r="M72" s="93"/>
      <c r="N72" s="93"/>
      <c r="O72" s="93"/>
      <c r="P72" s="93"/>
      <c r="Q72" s="93"/>
      <c r="R72" s="93"/>
    </row>
    <row r="75" spans="1:19" ht="18" x14ac:dyDescent="0.25">
      <c r="A75" s="93" t="s">
        <v>222</v>
      </c>
      <c r="B75" s="93"/>
      <c r="I75" s="93" t="s">
        <v>223</v>
      </c>
      <c r="J75" s="93"/>
      <c r="K75" s="93"/>
      <c r="L75" s="93"/>
      <c r="O75" s="93" t="s">
        <v>224</v>
      </c>
      <c r="P75" s="93"/>
      <c r="Q75" s="93"/>
      <c r="R75" s="93"/>
      <c r="S75" s="116"/>
    </row>
  </sheetData>
  <mergeCells count="20">
    <mergeCell ref="L72:R72"/>
    <mergeCell ref="A75:B75"/>
    <mergeCell ref="I75:L75"/>
    <mergeCell ref="O75:R75"/>
    <mergeCell ref="O8:R8"/>
    <mergeCell ref="A1:R1"/>
    <mergeCell ref="A2:R2"/>
    <mergeCell ref="A3:R3"/>
    <mergeCell ref="A4:R4"/>
    <mergeCell ref="A5:R5"/>
    <mergeCell ref="A6:R6"/>
    <mergeCell ref="A7:R7"/>
    <mergeCell ref="L71:R71"/>
    <mergeCell ref="K8:N8"/>
    <mergeCell ref="H8:J8"/>
    <mergeCell ref="A8:A9"/>
    <mergeCell ref="B8:B9"/>
    <mergeCell ref="C8:C9"/>
    <mergeCell ref="D8:D9"/>
    <mergeCell ref="E8:G8"/>
  </mergeCells>
  <pageMargins left="0.7" right="0.7" top="0.75" bottom="0.75" header="0.3" footer="0.3"/>
  <pageSetup paperSize="9" scale="8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opLeftCell="A51" zoomScaleNormal="100" workbookViewId="0">
      <selection activeCell="D52" sqref="D52"/>
    </sheetView>
  </sheetViews>
  <sheetFormatPr defaultRowHeight="15" x14ac:dyDescent="0.25"/>
  <cols>
    <col min="1" max="1" width="6" bestFit="1" customWidth="1"/>
    <col min="2" max="2" width="52.85546875" customWidth="1"/>
    <col min="3" max="3" width="7.42578125" customWidth="1"/>
    <col min="4" max="4" width="11.85546875" customWidth="1"/>
    <col min="5" max="5" width="5.28515625" customWidth="1"/>
    <col min="6" max="6" width="8.140625" customWidth="1"/>
    <col min="7" max="7" width="5.85546875" customWidth="1"/>
    <col min="8" max="8" width="6.28515625" customWidth="1"/>
    <col min="9" max="9" width="5.85546875" customWidth="1"/>
    <col min="10" max="10" width="6.5703125" customWidth="1"/>
    <col min="11" max="11" width="5.85546875" customWidth="1"/>
    <col min="12" max="12" width="7" customWidth="1"/>
  </cols>
  <sheetData>
    <row r="1" spans="1:12" ht="19.5" customHeight="1" x14ac:dyDescent="0.25">
      <c r="A1" s="89" t="s">
        <v>174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</row>
    <row r="2" spans="1:12" ht="19.5" customHeight="1" x14ac:dyDescent="0.25">
      <c r="A2" s="90" t="s">
        <v>30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</row>
    <row r="3" spans="1:12" ht="19.5" customHeight="1" x14ac:dyDescent="0.25">
      <c r="A3" s="91" t="s">
        <v>175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</row>
    <row r="4" spans="1:12" ht="21.75" customHeight="1" x14ac:dyDescent="0.25">
      <c r="A4" s="91" t="s">
        <v>162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</row>
    <row r="5" spans="1:12" ht="30" customHeight="1" x14ac:dyDescent="0.25">
      <c r="A5" s="85" t="s">
        <v>0</v>
      </c>
      <c r="B5" s="85" t="s">
        <v>1</v>
      </c>
      <c r="C5" s="86" t="s">
        <v>2</v>
      </c>
      <c r="D5" s="86" t="s">
        <v>151</v>
      </c>
      <c r="E5" s="88" t="s">
        <v>12</v>
      </c>
      <c r="F5" s="88"/>
      <c r="G5" s="80" t="s">
        <v>13</v>
      </c>
      <c r="H5" s="80"/>
      <c r="I5" s="80" t="s">
        <v>14</v>
      </c>
      <c r="J5" s="80"/>
      <c r="K5" s="80" t="s">
        <v>15</v>
      </c>
      <c r="L5" s="80"/>
    </row>
    <row r="6" spans="1:12" ht="43.5" x14ac:dyDescent="0.25">
      <c r="A6" s="85"/>
      <c r="B6" s="85"/>
      <c r="C6" s="87"/>
      <c r="D6" s="87"/>
      <c r="E6" s="49" t="s">
        <v>3</v>
      </c>
      <c r="F6" s="49" t="s">
        <v>4</v>
      </c>
      <c r="G6" s="25" t="s">
        <v>164</v>
      </c>
      <c r="H6" s="25" t="s">
        <v>17</v>
      </c>
      <c r="I6" s="25" t="s">
        <v>165</v>
      </c>
      <c r="J6" s="25" t="s">
        <v>17</v>
      </c>
      <c r="K6" s="25" t="s">
        <v>165</v>
      </c>
      <c r="L6" s="25" t="s">
        <v>17</v>
      </c>
    </row>
    <row r="7" spans="1:12" ht="20.100000000000001" customHeight="1" x14ac:dyDescent="0.25">
      <c r="A7" s="5" t="s">
        <v>5</v>
      </c>
      <c r="B7" s="16" t="s">
        <v>11</v>
      </c>
      <c r="C7" s="8"/>
      <c r="D7" s="8"/>
      <c r="E7" s="8"/>
      <c r="F7" s="8"/>
      <c r="G7" s="9"/>
      <c r="H7" s="9"/>
      <c r="I7" s="9"/>
      <c r="J7" s="9"/>
      <c r="K7" s="9"/>
      <c r="L7" s="9"/>
    </row>
    <row r="8" spans="1:12" ht="20.100000000000001" customHeight="1" x14ac:dyDescent="0.25">
      <c r="A8" s="1" t="s">
        <v>31</v>
      </c>
      <c r="B8" s="16" t="s">
        <v>75</v>
      </c>
      <c r="C8" s="2"/>
      <c r="D8" s="2"/>
      <c r="E8" s="2"/>
      <c r="F8" s="2"/>
      <c r="G8" s="9"/>
      <c r="H8" s="9"/>
      <c r="I8" s="9"/>
      <c r="J8" s="9"/>
      <c r="K8" s="9"/>
      <c r="L8" s="9"/>
    </row>
    <row r="9" spans="1:12" ht="15.75" x14ac:dyDescent="0.25">
      <c r="A9" s="6">
        <v>1.1000000000000001</v>
      </c>
      <c r="B9" s="23" t="s">
        <v>32</v>
      </c>
      <c r="C9" s="3"/>
      <c r="D9" s="3"/>
      <c r="E9" s="10"/>
      <c r="F9" s="10"/>
      <c r="G9" s="10"/>
      <c r="H9" s="10"/>
      <c r="I9" s="10"/>
      <c r="J9" s="10"/>
      <c r="K9" s="10"/>
      <c r="L9" s="10"/>
    </row>
    <row r="10" spans="1:12" ht="30" x14ac:dyDescent="0.25">
      <c r="A10" s="6" t="s">
        <v>76</v>
      </c>
      <c r="B10" s="17" t="s">
        <v>80</v>
      </c>
      <c r="C10" s="45" t="s">
        <v>7</v>
      </c>
      <c r="D10" s="45" t="s">
        <v>200</v>
      </c>
      <c r="E10" s="10">
        <v>2</v>
      </c>
      <c r="F10" s="10">
        <f>L10+J10+H10</f>
        <v>60</v>
      </c>
      <c r="G10" s="10">
        <v>10</v>
      </c>
      <c r="H10" s="10">
        <v>6</v>
      </c>
      <c r="I10" s="10">
        <v>50</v>
      </c>
      <c r="J10" s="10">
        <v>30</v>
      </c>
      <c r="K10" s="10">
        <v>40</v>
      </c>
      <c r="L10" s="10">
        <v>24</v>
      </c>
    </row>
    <row r="11" spans="1:12" ht="20.100000000000001" customHeight="1" x14ac:dyDescent="0.25">
      <c r="A11" s="6" t="s">
        <v>77</v>
      </c>
      <c r="B11" s="17" t="s">
        <v>81</v>
      </c>
      <c r="C11" s="45" t="s">
        <v>7</v>
      </c>
      <c r="D11" s="45"/>
      <c r="E11" s="10"/>
      <c r="F11" s="10"/>
      <c r="G11" s="10"/>
      <c r="H11" s="10"/>
      <c r="I11" s="10"/>
      <c r="J11" s="10"/>
      <c r="K11" s="10"/>
      <c r="L11" s="10"/>
    </row>
    <row r="12" spans="1:12" ht="30" x14ac:dyDescent="0.25">
      <c r="A12" s="6" t="s">
        <v>78</v>
      </c>
      <c r="B12" s="17" t="s">
        <v>82</v>
      </c>
      <c r="C12" s="45" t="s">
        <v>6</v>
      </c>
      <c r="D12" s="45" t="s">
        <v>201</v>
      </c>
      <c r="E12" s="10">
        <v>100</v>
      </c>
      <c r="F12" s="10">
        <f t="shared" ref="F12:F22" si="0">L12+J12+H12</f>
        <v>800</v>
      </c>
      <c r="G12" s="10">
        <v>10</v>
      </c>
      <c r="H12" s="10">
        <v>80</v>
      </c>
      <c r="I12" s="10">
        <v>50</v>
      </c>
      <c r="J12" s="10">
        <v>400</v>
      </c>
      <c r="K12" s="10">
        <v>40</v>
      </c>
      <c r="L12" s="10">
        <v>320</v>
      </c>
    </row>
    <row r="13" spans="1:12" ht="30" x14ac:dyDescent="0.25">
      <c r="A13" s="6" t="s">
        <v>79</v>
      </c>
      <c r="B13" s="17" t="s">
        <v>83</v>
      </c>
      <c r="C13" s="45" t="s">
        <v>6</v>
      </c>
      <c r="D13" s="62" t="s">
        <v>167</v>
      </c>
      <c r="E13" s="10">
        <v>50</v>
      </c>
      <c r="F13" s="10">
        <f t="shared" si="0"/>
        <v>150</v>
      </c>
      <c r="G13" s="10">
        <v>10</v>
      </c>
      <c r="H13" s="10">
        <v>15</v>
      </c>
      <c r="I13" s="10">
        <v>50</v>
      </c>
      <c r="J13" s="10">
        <v>75</v>
      </c>
      <c r="K13" s="10">
        <v>40</v>
      </c>
      <c r="L13" s="10">
        <v>60</v>
      </c>
    </row>
    <row r="14" spans="1:12" ht="20.100000000000001" customHeight="1" x14ac:dyDescent="0.25">
      <c r="A14" s="6" t="s">
        <v>84</v>
      </c>
      <c r="B14" s="18" t="s">
        <v>86</v>
      </c>
      <c r="C14" s="45" t="s">
        <v>6</v>
      </c>
      <c r="D14" s="62" t="s">
        <v>168</v>
      </c>
      <c r="E14" s="10">
        <v>3</v>
      </c>
      <c r="F14" s="10">
        <f t="shared" si="0"/>
        <v>360</v>
      </c>
      <c r="G14" s="10">
        <v>10</v>
      </c>
      <c r="H14" s="10">
        <v>36</v>
      </c>
      <c r="I14" s="10">
        <v>50</v>
      </c>
      <c r="J14" s="10">
        <v>180</v>
      </c>
      <c r="K14" s="10">
        <v>40</v>
      </c>
      <c r="L14" s="10">
        <v>144</v>
      </c>
    </row>
    <row r="15" spans="1:12" x14ac:dyDescent="0.25">
      <c r="A15" s="6" t="s">
        <v>85</v>
      </c>
      <c r="B15" s="19" t="s">
        <v>87</v>
      </c>
      <c r="C15" s="45" t="s">
        <v>89</v>
      </c>
      <c r="D15" s="45"/>
      <c r="E15" s="10"/>
      <c r="F15" s="10"/>
      <c r="G15" s="10"/>
      <c r="H15" s="10"/>
      <c r="I15" s="10"/>
      <c r="J15" s="10"/>
      <c r="K15" s="10"/>
      <c r="L15" s="10"/>
    </row>
    <row r="16" spans="1:12" ht="20.100000000000001" customHeight="1" x14ac:dyDescent="0.25">
      <c r="A16" s="7">
        <v>1.2</v>
      </c>
      <c r="B16" s="38" t="s">
        <v>88</v>
      </c>
      <c r="C16" s="45"/>
      <c r="D16" s="45"/>
      <c r="E16" s="10"/>
      <c r="F16" s="10"/>
      <c r="G16" s="10"/>
      <c r="H16" s="10"/>
      <c r="I16" s="10"/>
      <c r="J16" s="10"/>
      <c r="K16" s="10"/>
      <c r="L16" s="10"/>
    </row>
    <row r="17" spans="1:12" ht="30" x14ac:dyDescent="0.25">
      <c r="A17" s="6" t="s">
        <v>153</v>
      </c>
      <c r="B17" s="19" t="s">
        <v>90</v>
      </c>
      <c r="C17" s="45" t="s">
        <v>144</v>
      </c>
      <c r="D17" s="45" t="s">
        <v>202</v>
      </c>
      <c r="E17" s="10">
        <v>20</v>
      </c>
      <c r="F17" s="10">
        <f t="shared" si="0"/>
        <v>1000</v>
      </c>
      <c r="G17" s="10">
        <v>30</v>
      </c>
      <c r="H17" s="10">
        <v>300</v>
      </c>
      <c r="I17" s="10">
        <v>50</v>
      </c>
      <c r="J17" s="10">
        <v>500</v>
      </c>
      <c r="K17" s="10">
        <v>20</v>
      </c>
      <c r="L17" s="10">
        <v>200</v>
      </c>
    </row>
    <row r="18" spans="1:12" ht="30" x14ac:dyDescent="0.25">
      <c r="A18" s="6" t="s">
        <v>154</v>
      </c>
      <c r="B18" s="19" t="s">
        <v>91</v>
      </c>
      <c r="C18" s="45" t="s">
        <v>144</v>
      </c>
      <c r="D18" s="45" t="s">
        <v>203</v>
      </c>
      <c r="E18" s="10">
        <v>7</v>
      </c>
      <c r="F18" s="10">
        <f t="shared" si="0"/>
        <v>420</v>
      </c>
      <c r="G18" s="10">
        <v>10</v>
      </c>
      <c r="H18" s="10">
        <v>42</v>
      </c>
      <c r="I18" s="10">
        <v>40</v>
      </c>
      <c r="J18" s="10">
        <v>168</v>
      </c>
      <c r="K18" s="10">
        <v>50</v>
      </c>
      <c r="L18" s="10">
        <v>210</v>
      </c>
    </row>
    <row r="19" spans="1:12" ht="33" customHeight="1" x14ac:dyDescent="0.25">
      <c r="A19" s="6" t="s">
        <v>155</v>
      </c>
      <c r="B19" s="20" t="s">
        <v>92</v>
      </c>
      <c r="C19" s="45" t="s">
        <v>144</v>
      </c>
      <c r="D19" s="45" t="s">
        <v>204</v>
      </c>
      <c r="E19" s="10">
        <v>46</v>
      </c>
      <c r="F19" s="10">
        <f t="shared" si="0"/>
        <v>460</v>
      </c>
      <c r="G19" s="10">
        <v>50</v>
      </c>
      <c r="H19" s="10">
        <v>230</v>
      </c>
      <c r="I19" s="10">
        <v>30</v>
      </c>
      <c r="J19" s="10">
        <v>138</v>
      </c>
      <c r="K19" s="10">
        <v>20</v>
      </c>
      <c r="L19" s="10">
        <v>92</v>
      </c>
    </row>
    <row r="20" spans="1:12" ht="30.75" customHeight="1" x14ac:dyDescent="0.25">
      <c r="A20" s="6" t="s">
        <v>156</v>
      </c>
      <c r="B20" s="21" t="s">
        <v>93</v>
      </c>
      <c r="C20" s="45" t="s">
        <v>205</v>
      </c>
      <c r="D20" s="45" t="s">
        <v>169</v>
      </c>
      <c r="E20" s="10">
        <v>10</v>
      </c>
      <c r="F20" s="10">
        <f t="shared" si="0"/>
        <v>300</v>
      </c>
      <c r="G20" s="10">
        <v>10</v>
      </c>
      <c r="H20" s="10">
        <v>30</v>
      </c>
      <c r="I20" s="10">
        <v>40</v>
      </c>
      <c r="J20" s="10">
        <v>120</v>
      </c>
      <c r="K20" s="10">
        <v>50</v>
      </c>
      <c r="L20" s="10">
        <v>150</v>
      </c>
    </row>
    <row r="21" spans="1:12" ht="30.75" customHeight="1" x14ac:dyDescent="0.25">
      <c r="A21" s="6" t="s">
        <v>157</v>
      </c>
      <c r="B21" s="21" t="s">
        <v>94</v>
      </c>
      <c r="C21" s="45" t="s">
        <v>145</v>
      </c>
      <c r="D21" s="45" t="s">
        <v>170</v>
      </c>
      <c r="E21" s="10">
        <v>1</v>
      </c>
      <c r="F21" s="10">
        <f t="shared" si="0"/>
        <v>50</v>
      </c>
      <c r="G21" s="10">
        <v>50</v>
      </c>
      <c r="H21" s="10">
        <v>25</v>
      </c>
      <c r="I21" s="10">
        <v>50</v>
      </c>
      <c r="J21" s="10">
        <v>25</v>
      </c>
      <c r="K21" s="10"/>
      <c r="L21" s="10"/>
    </row>
    <row r="22" spans="1:12" x14ac:dyDescent="0.25">
      <c r="A22" s="7">
        <v>1.3</v>
      </c>
      <c r="B22" s="22" t="s">
        <v>95</v>
      </c>
      <c r="C22" s="45" t="s">
        <v>7</v>
      </c>
      <c r="D22" s="45"/>
      <c r="E22" s="10">
        <v>2</v>
      </c>
      <c r="F22" s="10">
        <f t="shared" si="0"/>
        <v>30</v>
      </c>
      <c r="G22" s="10">
        <v>50</v>
      </c>
      <c r="H22" s="10">
        <v>15</v>
      </c>
      <c r="I22" s="10">
        <v>50</v>
      </c>
      <c r="J22" s="10">
        <v>15</v>
      </c>
      <c r="K22" s="10"/>
      <c r="L22" s="10"/>
    </row>
    <row r="23" spans="1:12" x14ac:dyDescent="0.25">
      <c r="A23" s="7">
        <v>1.4</v>
      </c>
      <c r="B23" s="22" t="s">
        <v>96</v>
      </c>
      <c r="C23" s="46" t="s">
        <v>7</v>
      </c>
      <c r="D23" s="46"/>
      <c r="E23" s="10"/>
      <c r="F23" s="10"/>
      <c r="G23" s="10"/>
      <c r="H23" s="10"/>
      <c r="I23" s="10"/>
      <c r="J23" s="10"/>
      <c r="K23" s="10"/>
      <c r="L23" s="10"/>
    </row>
    <row r="24" spans="1:12" x14ac:dyDescent="0.25">
      <c r="A24" s="7"/>
      <c r="B24" s="50" t="s">
        <v>159</v>
      </c>
      <c r="C24" s="46"/>
      <c r="D24" s="46"/>
      <c r="E24" s="10"/>
      <c r="F24" s="11">
        <f t="shared" ref="F24:K24" si="1">SUM(F7:F23)</f>
        <v>3630</v>
      </c>
      <c r="G24" s="11">
        <f t="shared" si="1"/>
        <v>240</v>
      </c>
      <c r="H24" s="11">
        <f t="shared" si="1"/>
        <v>779</v>
      </c>
      <c r="I24" s="11">
        <f t="shared" si="1"/>
        <v>460</v>
      </c>
      <c r="J24" s="11">
        <f t="shared" si="1"/>
        <v>1651</v>
      </c>
      <c r="K24" s="11">
        <f t="shared" si="1"/>
        <v>300</v>
      </c>
      <c r="L24" s="11">
        <f>SUM(L7:L23)</f>
        <v>1200</v>
      </c>
    </row>
    <row r="25" spans="1:12" ht="15.75" x14ac:dyDescent="0.25">
      <c r="A25" s="4" t="s">
        <v>8</v>
      </c>
      <c r="B25" s="22" t="s">
        <v>9</v>
      </c>
      <c r="C25" s="45"/>
      <c r="D25" s="45"/>
      <c r="E25" s="10"/>
      <c r="F25" s="10"/>
      <c r="G25" s="10"/>
      <c r="H25" s="10"/>
      <c r="I25" s="10"/>
      <c r="J25" s="10"/>
      <c r="K25" s="10"/>
      <c r="L25" s="10"/>
    </row>
    <row r="26" spans="1:12" ht="28.5" x14ac:dyDescent="0.25">
      <c r="A26" s="4" t="s">
        <v>45</v>
      </c>
      <c r="B26" s="22" t="s">
        <v>98</v>
      </c>
      <c r="C26" s="45"/>
      <c r="D26" s="45"/>
      <c r="E26" s="10"/>
      <c r="F26" s="10"/>
      <c r="G26" s="10"/>
      <c r="H26" s="10"/>
      <c r="I26" s="10"/>
      <c r="J26" s="10"/>
      <c r="K26" s="10"/>
      <c r="L26" s="10"/>
    </row>
    <row r="27" spans="1:12" x14ac:dyDescent="0.25">
      <c r="A27" s="6">
        <v>2.1</v>
      </c>
      <c r="B27" s="21" t="s">
        <v>39</v>
      </c>
      <c r="C27" s="45"/>
      <c r="D27" s="45"/>
      <c r="E27" s="10"/>
      <c r="F27" s="10"/>
      <c r="G27" s="10"/>
      <c r="H27" s="10"/>
      <c r="I27" s="10"/>
      <c r="J27" s="10"/>
      <c r="K27" s="10"/>
      <c r="L27" s="10"/>
    </row>
    <row r="28" spans="1:12" x14ac:dyDescent="0.25">
      <c r="A28" s="6" t="s">
        <v>33</v>
      </c>
      <c r="B28" s="21" t="s">
        <v>99</v>
      </c>
      <c r="C28" s="45" t="s">
        <v>146</v>
      </c>
      <c r="D28" s="45"/>
      <c r="E28" s="10">
        <v>1</v>
      </c>
      <c r="F28" s="10">
        <f t="shared" ref="F28:F60" si="2">H28+J28+L28</f>
        <v>100</v>
      </c>
      <c r="G28" s="10">
        <v>30</v>
      </c>
      <c r="H28" s="10">
        <v>30</v>
      </c>
      <c r="I28" s="10">
        <v>50</v>
      </c>
      <c r="J28" s="10">
        <v>50</v>
      </c>
      <c r="K28" s="10">
        <v>20</v>
      </c>
      <c r="L28" s="10">
        <v>20</v>
      </c>
    </row>
    <row r="29" spans="1:12" ht="30" x14ac:dyDescent="0.25">
      <c r="A29" s="6" t="s">
        <v>34</v>
      </c>
      <c r="B29" s="21" t="s">
        <v>100</v>
      </c>
      <c r="C29" s="45" t="s">
        <v>147</v>
      </c>
      <c r="D29" s="45" t="s">
        <v>169</v>
      </c>
      <c r="E29" s="10">
        <v>3</v>
      </c>
      <c r="F29" s="10">
        <f t="shared" si="2"/>
        <v>30</v>
      </c>
      <c r="G29" s="10">
        <v>30</v>
      </c>
      <c r="H29" s="10">
        <v>9</v>
      </c>
      <c r="I29" s="10">
        <v>50</v>
      </c>
      <c r="J29" s="10">
        <v>15</v>
      </c>
      <c r="K29" s="10">
        <v>20</v>
      </c>
      <c r="L29" s="10">
        <v>6</v>
      </c>
    </row>
    <row r="30" spans="1:12" x14ac:dyDescent="0.25">
      <c r="A30" s="6" t="s">
        <v>38</v>
      </c>
      <c r="B30" s="19" t="s">
        <v>101</v>
      </c>
      <c r="C30" s="45" t="s">
        <v>146</v>
      </c>
      <c r="D30" s="45"/>
      <c r="E30" s="10">
        <v>1</v>
      </c>
      <c r="F30" s="10">
        <f t="shared" si="2"/>
        <v>75</v>
      </c>
      <c r="G30" s="10">
        <v>30</v>
      </c>
      <c r="H30" s="10">
        <v>23</v>
      </c>
      <c r="I30" s="10">
        <v>50</v>
      </c>
      <c r="J30" s="10">
        <v>37</v>
      </c>
      <c r="K30" s="10">
        <v>20</v>
      </c>
      <c r="L30" s="10">
        <v>15</v>
      </c>
    </row>
    <row r="31" spans="1:12" ht="28.5" x14ac:dyDescent="0.25">
      <c r="A31" s="6" t="s">
        <v>35</v>
      </c>
      <c r="B31" s="21" t="s">
        <v>102</v>
      </c>
      <c r="C31" s="45" t="s">
        <v>146</v>
      </c>
      <c r="D31" s="45"/>
      <c r="E31" s="10">
        <v>1</v>
      </c>
      <c r="F31" s="10">
        <f t="shared" si="2"/>
        <v>100</v>
      </c>
      <c r="G31" s="10">
        <v>30</v>
      </c>
      <c r="H31" s="10">
        <v>30</v>
      </c>
      <c r="I31" s="10">
        <v>50</v>
      </c>
      <c r="J31" s="10">
        <v>50</v>
      </c>
      <c r="K31" s="10">
        <v>20</v>
      </c>
      <c r="L31" s="10">
        <v>20</v>
      </c>
    </row>
    <row r="32" spans="1:12" x14ac:dyDescent="0.25">
      <c r="A32" s="7">
        <v>2.2000000000000002</v>
      </c>
      <c r="B32" s="22" t="s">
        <v>103</v>
      </c>
      <c r="C32" s="45"/>
      <c r="D32" s="45"/>
      <c r="E32" s="10"/>
      <c r="F32" s="10"/>
      <c r="G32" s="10"/>
      <c r="H32" s="10"/>
      <c r="I32" s="10"/>
      <c r="J32" s="10"/>
      <c r="K32" s="10"/>
      <c r="L32" s="10"/>
    </row>
    <row r="33" spans="1:12" s="66" customFormat="1" x14ac:dyDescent="0.25">
      <c r="A33" s="63" t="s">
        <v>36</v>
      </c>
      <c r="B33" s="64" t="s">
        <v>104</v>
      </c>
      <c r="C33" s="62" t="s">
        <v>146</v>
      </c>
      <c r="D33" s="62"/>
      <c r="E33" s="65">
        <v>1</v>
      </c>
      <c r="F33" s="65">
        <f t="shared" si="2"/>
        <v>100</v>
      </c>
      <c r="G33" s="65">
        <v>30</v>
      </c>
      <c r="H33" s="65">
        <v>30</v>
      </c>
      <c r="I33" s="65">
        <v>50</v>
      </c>
      <c r="J33" s="65">
        <v>50</v>
      </c>
      <c r="K33" s="65">
        <v>20</v>
      </c>
      <c r="L33" s="65">
        <v>20</v>
      </c>
    </row>
    <row r="34" spans="1:12" s="66" customFormat="1" ht="16.5" customHeight="1" x14ac:dyDescent="0.25">
      <c r="A34" s="63" t="s">
        <v>37</v>
      </c>
      <c r="B34" s="64" t="s">
        <v>171</v>
      </c>
      <c r="C34" s="62" t="s">
        <v>146</v>
      </c>
      <c r="D34" s="62"/>
      <c r="E34" s="65">
        <v>1</v>
      </c>
      <c r="F34" s="65">
        <f t="shared" si="2"/>
        <v>50</v>
      </c>
      <c r="G34" s="65">
        <v>30</v>
      </c>
      <c r="H34" s="65">
        <v>15</v>
      </c>
      <c r="I34" s="65">
        <v>50</v>
      </c>
      <c r="J34" s="65">
        <v>25</v>
      </c>
      <c r="K34" s="65">
        <v>20</v>
      </c>
      <c r="L34" s="65">
        <v>10</v>
      </c>
    </row>
    <row r="35" spans="1:12" s="66" customFormat="1" ht="28.5" x14ac:dyDescent="0.25">
      <c r="A35" s="67">
        <v>2.2999999999999998</v>
      </c>
      <c r="B35" s="68" t="s">
        <v>172</v>
      </c>
      <c r="C35" s="62" t="s">
        <v>146</v>
      </c>
      <c r="D35" s="62"/>
      <c r="E35" s="65">
        <v>1</v>
      </c>
      <c r="F35" s="65">
        <f t="shared" si="2"/>
        <v>150</v>
      </c>
      <c r="G35" s="65">
        <v>30</v>
      </c>
      <c r="H35" s="65">
        <v>45</v>
      </c>
      <c r="I35" s="65">
        <v>50</v>
      </c>
      <c r="J35" s="65">
        <v>75</v>
      </c>
      <c r="K35" s="65">
        <v>20</v>
      </c>
      <c r="L35" s="65">
        <v>30</v>
      </c>
    </row>
    <row r="36" spans="1:12" ht="28.5" x14ac:dyDescent="0.25">
      <c r="A36" s="7">
        <v>3</v>
      </c>
      <c r="B36" s="22" t="s">
        <v>106</v>
      </c>
      <c r="C36" s="45"/>
      <c r="D36" s="45"/>
      <c r="E36" s="10"/>
      <c r="F36" s="10"/>
      <c r="G36" s="10"/>
      <c r="H36" s="10"/>
      <c r="I36" s="10"/>
      <c r="J36" s="10"/>
      <c r="K36" s="10"/>
      <c r="L36" s="10"/>
    </row>
    <row r="37" spans="1:12" ht="45" x14ac:dyDescent="0.25">
      <c r="A37" s="6">
        <v>3.1</v>
      </c>
      <c r="B37" s="21" t="s">
        <v>107</v>
      </c>
      <c r="C37" s="62" t="s">
        <v>206</v>
      </c>
      <c r="D37" s="45" t="s">
        <v>173</v>
      </c>
      <c r="E37" s="10">
        <v>4</v>
      </c>
      <c r="F37" s="10">
        <f t="shared" si="2"/>
        <v>60</v>
      </c>
      <c r="G37" s="10">
        <v>20</v>
      </c>
      <c r="H37" s="10">
        <v>12</v>
      </c>
      <c r="I37" s="10">
        <v>40</v>
      </c>
      <c r="J37" s="10">
        <v>24</v>
      </c>
      <c r="K37" s="10">
        <v>40</v>
      </c>
      <c r="L37" s="10">
        <v>24</v>
      </c>
    </row>
    <row r="38" spans="1:12" x14ac:dyDescent="0.25">
      <c r="A38" s="6">
        <v>3.2</v>
      </c>
      <c r="B38" s="21" t="s">
        <v>108</v>
      </c>
      <c r="C38" s="45" t="s">
        <v>7</v>
      </c>
      <c r="D38" s="45"/>
      <c r="E38" s="10"/>
      <c r="F38" s="10"/>
      <c r="G38" s="10"/>
      <c r="H38" s="10"/>
      <c r="I38" s="10"/>
      <c r="J38" s="10"/>
      <c r="K38" s="10"/>
      <c r="L38" s="10"/>
    </row>
    <row r="39" spans="1:12" x14ac:dyDescent="0.25">
      <c r="A39" s="6">
        <v>3.3</v>
      </c>
      <c r="B39" s="21" t="s">
        <v>109</v>
      </c>
      <c r="C39" s="45" t="s">
        <v>7</v>
      </c>
      <c r="D39" s="45"/>
      <c r="E39" s="10"/>
      <c r="F39" s="10"/>
      <c r="G39" s="10"/>
      <c r="H39" s="10"/>
      <c r="I39" s="10"/>
      <c r="J39" s="10"/>
      <c r="K39" s="10"/>
      <c r="L39" s="10"/>
    </row>
    <row r="40" spans="1:12" x14ac:dyDescent="0.25">
      <c r="A40" s="6">
        <v>3.4</v>
      </c>
      <c r="B40" s="21" t="s">
        <v>110</v>
      </c>
      <c r="C40" s="45"/>
      <c r="D40" s="45"/>
      <c r="E40" s="10"/>
      <c r="F40" s="10"/>
      <c r="G40" s="10"/>
      <c r="H40" s="10"/>
      <c r="I40" s="10"/>
      <c r="J40" s="10"/>
      <c r="K40" s="10"/>
      <c r="L40" s="10"/>
    </row>
    <row r="41" spans="1:12" x14ac:dyDescent="0.25">
      <c r="A41" s="7">
        <v>4</v>
      </c>
      <c r="B41" s="23" t="s">
        <v>111</v>
      </c>
      <c r="C41" s="45"/>
      <c r="D41" s="45"/>
      <c r="E41" s="10"/>
      <c r="F41" s="10"/>
      <c r="G41" s="10"/>
      <c r="H41" s="10"/>
      <c r="I41" s="10"/>
      <c r="J41" s="10"/>
      <c r="K41" s="10"/>
      <c r="L41" s="10"/>
    </row>
    <row r="42" spans="1:12" ht="28.5" x14ac:dyDescent="0.25">
      <c r="A42" s="6">
        <v>4.0999999999999996</v>
      </c>
      <c r="B42" s="17" t="s">
        <v>112</v>
      </c>
      <c r="C42" s="45" t="s">
        <v>147</v>
      </c>
      <c r="D42" s="45" t="s">
        <v>170</v>
      </c>
      <c r="E42" s="10">
        <v>1</v>
      </c>
      <c r="F42" s="10">
        <f t="shared" si="2"/>
        <v>150</v>
      </c>
      <c r="G42" s="10"/>
      <c r="H42" s="10"/>
      <c r="I42" s="10">
        <v>100</v>
      </c>
      <c r="J42" s="10">
        <v>150</v>
      </c>
      <c r="K42" s="10"/>
      <c r="L42" s="10"/>
    </row>
    <row r="43" spans="1:12" ht="18" customHeight="1" x14ac:dyDescent="0.25">
      <c r="A43" s="6">
        <v>4.2</v>
      </c>
      <c r="B43" s="17" t="s">
        <v>160</v>
      </c>
      <c r="C43" s="45" t="s">
        <v>147</v>
      </c>
      <c r="D43" s="45"/>
      <c r="E43" s="10">
        <v>1</v>
      </c>
      <c r="F43" s="10">
        <f t="shared" si="2"/>
        <v>250</v>
      </c>
      <c r="G43" s="10"/>
      <c r="H43" s="10"/>
      <c r="I43" s="10">
        <v>100</v>
      </c>
      <c r="J43" s="10">
        <v>250</v>
      </c>
      <c r="K43" s="10"/>
      <c r="L43" s="10"/>
    </row>
    <row r="44" spans="1:12" x14ac:dyDescent="0.25">
      <c r="A44" s="7">
        <v>5</v>
      </c>
      <c r="B44" s="40" t="s">
        <v>113</v>
      </c>
      <c r="C44" s="47"/>
      <c r="D44" s="47"/>
      <c r="E44" s="10"/>
      <c r="F44" s="10"/>
      <c r="G44" s="10"/>
      <c r="H44" s="10"/>
      <c r="I44" s="10"/>
      <c r="J44" s="10"/>
      <c r="K44" s="10"/>
      <c r="L44" s="10"/>
    </row>
    <row r="45" spans="1:12" x14ac:dyDescent="0.25">
      <c r="A45" s="41">
        <v>5.0999999999999996</v>
      </c>
      <c r="B45" s="39" t="s">
        <v>114</v>
      </c>
      <c r="C45" s="47"/>
      <c r="D45" s="47"/>
      <c r="E45" s="10"/>
      <c r="F45" s="10"/>
      <c r="G45" s="10"/>
      <c r="H45" s="10"/>
      <c r="I45" s="10"/>
      <c r="J45" s="10"/>
      <c r="K45" s="10"/>
      <c r="L45" s="10"/>
    </row>
    <row r="46" spans="1:12" ht="27.75" customHeight="1" x14ac:dyDescent="0.25">
      <c r="A46" s="6" t="s">
        <v>115</v>
      </c>
      <c r="B46" s="17" t="s">
        <v>116</v>
      </c>
      <c r="C46" s="45" t="s">
        <v>147</v>
      </c>
      <c r="D46" s="45" t="s">
        <v>169</v>
      </c>
      <c r="E46" s="10">
        <v>1</v>
      </c>
      <c r="F46" s="10">
        <f t="shared" si="2"/>
        <v>50</v>
      </c>
      <c r="G46" s="10">
        <v>100</v>
      </c>
      <c r="H46" s="10">
        <v>50</v>
      </c>
      <c r="I46" s="10"/>
      <c r="J46" s="10"/>
      <c r="K46" s="10"/>
      <c r="L46" s="10"/>
    </row>
    <row r="47" spans="1:12" ht="30" x14ac:dyDescent="0.25">
      <c r="A47" s="6" t="s">
        <v>117</v>
      </c>
      <c r="B47" s="17" t="s">
        <v>118</v>
      </c>
      <c r="C47" s="45" t="s">
        <v>147</v>
      </c>
      <c r="D47" s="45" t="s">
        <v>169</v>
      </c>
      <c r="E47" s="10">
        <v>1</v>
      </c>
      <c r="F47" s="10">
        <f t="shared" si="2"/>
        <v>20</v>
      </c>
      <c r="G47" s="10">
        <v>100</v>
      </c>
      <c r="H47" s="10">
        <v>20</v>
      </c>
      <c r="I47" s="10"/>
      <c r="J47" s="10"/>
      <c r="K47" s="10"/>
      <c r="L47" s="10"/>
    </row>
    <row r="48" spans="1:12" x14ac:dyDescent="0.25">
      <c r="A48" s="7">
        <v>5.2</v>
      </c>
      <c r="B48" s="23" t="s">
        <v>119</v>
      </c>
      <c r="C48" s="45"/>
      <c r="D48" s="45"/>
      <c r="E48" s="10"/>
      <c r="F48" s="10"/>
      <c r="G48" s="10"/>
      <c r="H48" s="10"/>
      <c r="I48" s="10"/>
      <c r="J48" s="10"/>
      <c r="K48" s="10"/>
      <c r="L48" s="10"/>
    </row>
    <row r="49" spans="1:12" x14ac:dyDescent="0.25">
      <c r="A49" s="6" t="s">
        <v>120</v>
      </c>
      <c r="B49" s="17" t="s">
        <v>122</v>
      </c>
      <c r="C49" s="45" t="s">
        <v>147</v>
      </c>
      <c r="D49" s="45"/>
      <c r="E49" s="10">
        <v>3</v>
      </c>
      <c r="F49" s="10">
        <f t="shared" si="2"/>
        <v>15</v>
      </c>
      <c r="G49" s="10">
        <v>40</v>
      </c>
      <c r="H49" s="10">
        <v>6</v>
      </c>
      <c r="I49" s="10">
        <v>40</v>
      </c>
      <c r="J49" s="10">
        <v>6</v>
      </c>
      <c r="K49" s="10">
        <v>20</v>
      </c>
      <c r="L49" s="10">
        <v>3</v>
      </c>
    </row>
    <row r="50" spans="1:12" x14ac:dyDescent="0.25">
      <c r="A50" s="6" t="s">
        <v>121</v>
      </c>
      <c r="B50" s="17" t="s">
        <v>123</v>
      </c>
      <c r="C50" s="45" t="s">
        <v>146</v>
      </c>
      <c r="D50" s="45"/>
      <c r="E50" s="10">
        <v>1</v>
      </c>
      <c r="F50" s="10">
        <f t="shared" si="2"/>
        <v>150</v>
      </c>
      <c r="G50" s="10">
        <v>40</v>
      </c>
      <c r="H50" s="10">
        <v>60</v>
      </c>
      <c r="I50" s="10">
        <v>40</v>
      </c>
      <c r="J50" s="10">
        <v>60</v>
      </c>
      <c r="K50" s="10">
        <v>20</v>
      </c>
      <c r="L50" s="10">
        <v>30</v>
      </c>
    </row>
    <row r="51" spans="1:12" x14ac:dyDescent="0.25">
      <c r="A51" s="7">
        <v>5.3</v>
      </c>
      <c r="B51" s="23" t="s">
        <v>124</v>
      </c>
      <c r="C51" s="45"/>
      <c r="D51" s="45"/>
      <c r="E51" s="10"/>
      <c r="F51" s="10"/>
      <c r="G51" s="10"/>
      <c r="H51" s="10"/>
      <c r="I51" s="10"/>
      <c r="J51" s="10"/>
      <c r="K51" s="10"/>
      <c r="L51" s="10"/>
    </row>
    <row r="52" spans="1:12" ht="30" x14ac:dyDescent="0.25">
      <c r="A52" s="6" t="s">
        <v>125</v>
      </c>
      <c r="B52" s="17" t="s">
        <v>128</v>
      </c>
      <c r="C52" s="45" t="s">
        <v>147</v>
      </c>
      <c r="D52" s="45" t="s">
        <v>169</v>
      </c>
      <c r="E52" s="10">
        <v>1</v>
      </c>
      <c r="F52" s="10">
        <f t="shared" si="2"/>
        <v>50</v>
      </c>
      <c r="G52" s="10">
        <v>40</v>
      </c>
      <c r="H52" s="10">
        <v>20</v>
      </c>
      <c r="I52" s="10">
        <v>40</v>
      </c>
      <c r="J52" s="10">
        <v>20</v>
      </c>
      <c r="K52" s="10">
        <v>20</v>
      </c>
      <c r="L52" s="10">
        <v>10</v>
      </c>
    </row>
    <row r="53" spans="1:12" ht="30" x14ac:dyDescent="0.25">
      <c r="A53" s="6" t="s">
        <v>126</v>
      </c>
      <c r="B53" s="17" t="s">
        <v>129</v>
      </c>
      <c r="C53" s="45" t="s">
        <v>147</v>
      </c>
      <c r="D53" s="45" t="s">
        <v>169</v>
      </c>
      <c r="E53" s="10">
        <v>1</v>
      </c>
      <c r="F53" s="10">
        <f t="shared" si="2"/>
        <v>30</v>
      </c>
      <c r="G53" s="10">
        <v>40</v>
      </c>
      <c r="H53" s="10">
        <v>12</v>
      </c>
      <c r="I53" s="10">
        <v>40</v>
      </c>
      <c r="J53" s="10">
        <v>12</v>
      </c>
      <c r="K53" s="10">
        <v>20</v>
      </c>
      <c r="L53" s="10">
        <v>6</v>
      </c>
    </row>
    <row r="54" spans="1:12" ht="30" x14ac:dyDescent="0.25">
      <c r="A54" s="6" t="s">
        <v>127</v>
      </c>
      <c r="B54" s="17" t="s">
        <v>176</v>
      </c>
      <c r="C54" s="45" t="s">
        <v>7</v>
      </c>
      <c r="D54" s="45" t="s">
        <v>169</v>
      </c>
      <c r="E54" s="10">
        <v>1</v>
      </c>
      <c r="F54" s="10">
        <f t="shared" si="2"/>
        <v>100</v>
      </c>
      <c r="G54" s="10">
        <v>40</v>
      </c>
      <c r="H54" s="10">
        <v>40</v>
      </c>
      <c r="I54" s="10">
        <v>40</v>
      </c>
      <c r="J54" s="10">
        <v>40</v>
      </c>
      <c r="K54" s="10">
        <v>20</v>
      </c>
      <c r="L54" s="10">
        <v>20</v>
      </c>
    </row>
    <row r="55" spans="1:12" x14ac:dyDescent="0.25">
      <c r="A55" s="7">
        <v>6</v>
      </c>
      <c r="B55" s="23" t="s">
        <v>131</v>
      </c>
      <c r="C55" s="45"/>
      <c r="D55" s="45"/>
      <c r="E55" s="10"/>
      <c r="F55" s="10"/>
      <c r="G55" s="10"/>
      <c r="H55" s="10"/>
      <c r="I55" s="10"/>
      <c r="J55" s="10"/>
      <c r="K55" s="10"/>
      <c r="L55" s="10"/>
    </row>
    <row r="56" spans="1:12" ht="30" x14ac:dyDescent="0.25">
      <c r="A56" s="6">
        <v>6.1</v>
      </c>
      <c r="B56" s="17" t="s">
        <v>132</v>
      </c>
      <c r="C56" s="45" t="s">
        <v>147</v>
      </c>
      <c r="D56" s="45" t="s">
        <v>169</v>
      </c>
      <c r="E56" s="10">
        <v>1</v>
      </c>
      <c r="F56" s="10">
        <f t="shared" si="2"/>
        <v>20</v>
      </c>
      <c r="G56" s="10"/>
      <c r="H56" s="10"/>
      <c r="I56" s="10"/>
      <c r="J56" s="10"/>
      <c r="K56" s="10">
        <v>100</v>
      </c>
      <c r="L56" s="10">
        <v>20</v>
      </c>
    </row>
    <row r="57" spans="1:12" ht="30" x14ac:dyDescent="0.25">
      <c r="A57" s="6">
        <v>6.2</v>
      </c>
      <c r="B57" s="17" t="s">
        <v>133</v>
      </c>
      <c r="C57" s="45" t="s">
        <v>147</v>
      </c>
      <c r="D57" s="45" t="s">
        <v>169</v>
      </c>
      <c r="E57" s="10">
        <v>1</v>
      </c>
      <c r="F57" s="10">
        <f t="shared" si="2"/>
        <v>15</v>
      </c>
      <c r="G57" s="10"/>
      <c r="H57" s="10"/>
      <c r="I57" s="10"/>
      <c r="J57" s="10"/>
      <c r="K57" s="10">
        <v>100</v>
      </c>
      <c r="L57" s="10">
        <v>15</v>
      </c>
    </row>
    <row r="58" spans="1:12" x14ac:dyDescent="0.25">
      <c r="A58" s="6">
        <v>6.3</v>
      </c>
      <c r="B58" s="17" t="s">
        <v>134</v>
      </c>
      <c r="C58" s="45" t="s">
        <v>147</v>
      </c>
      <c r="D58" s="45"/>
      <c r="E58" s="10">
        <v>1</v>
      </c>
      <c r="F58" s="10">
        <f t="shared" si="2"/>
        <v>20</v>
      </c>
      <c r="G58" s="10"/>
      <c r="H58" s="10"/>
      <c r="I58" s="10"/>
      <c r="J58" s="10"/>
      <c r="K58" s="10">
        <v>100</v>
      </c>
      <c r="L58" s="10">
        <v>20</v>
      </c>
    </row>
    <row r="59" spans="1:12" ht="30" x14ac:dyDescent="0.25">
      <c r="A59" s="6">
        <v>6.4</v>
      </c>
      <c r="B59" s="17" t="s">
        <v>135</v>
      </c>
      <c r="C59" s="45" t="s">
        <v>146</v>
      </c>
      <c r="D59" s="45" t="s">
        <v>169</v>
      </c>
      <c r="E59" s="10">
        <v>1</v>
      </c>
      <c r="F59" s="10">
        <f t="shared" si="2"/>
        <v>10</v>
      </c>
      <c r="G59" s="10"/>
      <c r="H59" s="10"/>
      <c r="I59" s="10"/>
      <c r="J59" s="10"/>
      <c r="K59" s="10">
        <v>100</v>
      </c>
      <c r="L59" s="10">
        <v>10</v>
      </c>
    </row>
    <row r="60" spans="1:12" ht="22.5" x14ac:dyDescent="0.25">
      <c r="A60" s="7">
        <v>7</v>
      </c>
      <c r="B60" s="23" t="s">
        <v>136</v>
      </c>
      <c r="C60" s="48" t="s">
        <v>149</v>
      </c>
      <c r="D60" s="48" t="s">
        <v>169</v>
      </c>
      <c r="E60" s="10">
        <v>1</v>
      </c>
      <c r="F60" s="10">
        <f t="shared" si="2"/>
        <v>150</v>
      </c>
      <c r="G60" s="10">
        <v>20</v>
      </c>
      <c r="H60" s="10">
        <v>30</v>
      </c>
      <c r="I60" s="10">
        <v>40</v>
      </c>
      <c r="J60" s="10">
        <v>60</v>
      </c>
      <c r="K60" s="10">
        <v>40</v>
      </c>
      <c r="L60" s="10">
        <v>60</v>
      </c>
    </row>
    <row r="61" spans="1:12" x14ac:dyDescent="0.25">
      <c r="A61" s="6"/>
      <c r="B61" s="43" t="s">
        <v>137</v>
      </c>
      <c r="C61" s="46"/>
      <c r="D61" s="46"/>
      <c r="E61" s="11"/>
      <c r="F61" s="11">
        <f t="shared" ref="F61:J61" si="3">SUM(F25:F60)</f>
        <v>1695</v>
      </c>
      <c r="G61" s="11"/>
      <c r="H61" s="11">
        <f t="shared" si="3"/>
        <v>432</v>
      </c>
      <c r="I61" s="11"/>
      <c r="J61" s="11">
        <f t="shared" si="3"/>
        <v>924</v>
      </c>
      <c r="K61" s="11"/>
      <c r="L61" s="11">
        <f>SUM(L25:L60)</f>
        <v>339</v>
      </c>
    </row>
    <row r="62" spans="1:12" ht="18" x14ac:dyDescent="0.25">
      <c r="A62" s="6"/>
      <c r="B62" s="43" t="s">
        <v>138</v>
      </c>
      <c r="C62" s="45"/>
      <c r="D62" s="45"/>
      <c r="E62" s="10"/>
      <c r="F62" s="11">
        <f>F61+F24</f>
        <v>5325</v>
      </c>
      <c r="G62" s="11"/>
      <c r="H62" s="11">
        <f t="shared" ref="H62:L62" si="4">H61+H24</f>
        <v>1211</v>
      </c>
      <c r="I62" s="11"/>
      <c r="J62" s="11">
        <f t="shared" si="4"/>
        <v>2575</v>
      </c>
      <c r="K62" s="11"/>
      <c r="L62" s="11">
        <f t="shared" si="4"/>
        <v>1539</v>
      </c>
    </row>
    <row r="63" spans="1:12" x14ac:dyDescent="0.25">
      <c r="A63" s="44" t="s">
        <v>139</v>
      </c>
      <c r="B63" s="23" t="s">
        <v>140</v>
      </c>
      <c r="C63" s="45"/>
      <c r="D63" s="45"/>
      <c r="E63" s="10"/>
      <c r="F63" s="10"/>
      <c r="G63" s="10"/>
      <c r="H63" s="10"/>
      <c r="I63" s="10"/>
      <c r="J63" s="10"/>
      <c r="K63" s="10"/>
      <c r="L63" s="10"/>
    </row>
    <row r="64" spans="1:12" x14ac:dyDescent="0.25">
      <c r="A64" s="6">
        <v>1</v>
      </c>
      <c r="B64" s="17" t="s">
        <v>141</v>
      </c>
      <c r="C64" s="45"/>
      <c r="D64" s="45"/>
      <c r="E64" s="10"/>
      <c r="F64" s="11">
        <v>184</v>
      </c>
      <c r="G64" s="10"/>
      <c r="H64" s="10">
        <v>36</v>
      </c>
      <c r="I64" s="10"/>
      <c r="J64" s="10">
        <v>74</v>
      </c>
      <c r="K64" s="10"/>
      <c r="L64" s="10">
        <v>74</v>
      </c>
    </row>
    <row r="65" spans="1:12" x14ac:dyDescent="0.25">
      <c r="A65" s="6"/>
      <c r="B65" s="43" t="s">
        <v>142</v>
      </c>
      <c r="C65" s="45"/>
      <c r="D65" s="45"/>
      <c r="E65" s="10"/>
      <c r="F65" s="11">
        <v>184</v>
      </c>
      <c r="G65" s="10"/>
      <c r="H65" s="11">
        <v>36</v>
      </c>
      <c r="I65" s="11"/>
      <c r="J65" s="11">
        <v>74</v>
      </c>
      <c r="K65" s="11"/>
      <c r="L65" s="11">
        <v>74</v>
      </c>
    </row>
    <row r="66" spans="1:12" ht="18" x14ac:dyDescent="0.25">
      <c r="A66" s="6"/>
      <c r="B66" s="43" t="s">
        <v>143</v>
      </c>
      <c r="C66" s="45"/>
      <c r="D66" s="45"/>
      <c r="E66" s="10"/>
      <c r="F66" s="11">
        <f>F62+F65</f>
        <v>5509</v>
      </c>
      <c r="G66" s="11"/>
      <c r="H66" s="11">
        <f t="shared" ref="H66:L66" si="5">H62+H65</f>
        <v>1247</v>
      </c>
      <c r="I66" s="11"/>
      <c r="J66" s="11">
        <f t="shared" si="5"/>
        <v>2649</v>
      </c>
      <c r="K66" s="11"/>
      <c r="L66" s="11">
        <f t="shared" si="5"/>
        <v>1613</v>
      </c>
    </row>
  </sheetData>
  <mergeCells count="12">
    <mergeCell ref="I5:J5"/>
    <mergeCell ref="K5:L5"/>
    <mergeCell ref="A1:L1"/>
    <mergeCell ref="A2:L2"/>
    <mergeCell ref="A3:L3"/>
    <mergeCell ref="A4:L4"/>
    <mergeCell ref="A5:A6"/>
    <mergeCell ref="B5:B6"/>
    <mergeCell ref="C5:C6"/>
    <mergeCell ref="D5:D6"/>
    <mergeCell ref="E5:F5"/>
    <mergeCell ref="G5:H5"/>
  </mergeCells>
  <pageMargins left="0.2" right="0.2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J14" sqref="J14"/>
    </sheetView>
  </sheetViews>
  <sheetFormatPr defaultRowHeight="15" x14ac:dyDescent="0.25"/>
  <cols>
    <col min="1" max="1" width="4.140625" customWidth="1"/>
    <col min="2" max="2" width="31.7109375" customWidth="1"/>
    <col min="3" max="3" width="7" bestFit="1" customWidth="1"/>
    <col min="4" max="4" width="6.85546875" bestFit="1" customWidth="1"/>
    <col min="5" max="5" width="8.140625" bestFit="1" customWidth="1"/>
    <col min="6" max="6" width="7" bestFit="1" customWidth="1"/>
    <col min="7" max="7" width="6.85546875" bestFit="1" customWidth="1"/>
    <col min="8" max="8" width="8.140625" bestFit="1" customWidth="1"/>
    <col min="9" max="9" width="7.5703125" bestFit="1" customWidth="1"/>
  </cols>
  <sheetData>
    <row r="1" spans="1:9" ht="19.5" x14ac:dyDescent="0.25">
      <c r="A1" s="102" t="s">
        <v>66</v>
      </c>
      <c r="B1" s="102"/>
      <c r="C1" s="102"/>
      <c r="D1" s="102"/>
      <c r="E1" s="102"/>
      <c r="F1" s="102"/>
      <c r="G1" s="102"/>
      <c r="H1" s="102"/>
      <c r="I1" s="102"/>
    </row>
    <row r="2" spans="1:9" ht="19.5" x14ac:dyDescent="0.25">
      <c r="A2" s="103" t="s">
        <v>62</v>
      </c>
      <c r="B2" s="103"/>
      <c r="C2" s="103"/>
      <c r="D2" s="103" t="s">
        <v>40</v>
      </c>
      <c r="E2" s="103"/>
      <c r="F2" s="103"/>
      <c r="G2" s="103" t="s">
        <v>59</v>
      </c>
      <c r="H2" s="103"/>
      <c r="I2" s="103"/>
    </row>
    <row r="3" spans="1:9" s="35" customFormat="1" ht="58.5" x14ac:dyDescent="0.25">
      <c r="A3" s="34" t="s">
        <v>41</v>
      </c>
      <c r="B3" s="34" t="s">
        <v>42</v>
      </c>
      <c r="C3" s="34" t="s">
        <v>43</v>
      </c>
      <c r="D3" s="34" t="s">
        <v>41</v>
      </c>
      <c r="E3" s="34" t="s">
        <v>42</v>
      </c>
      <c r="F3" s="34" t="s">
        <v>43</v>
      </c>
      <c r="G3" s="34" t="s">
        <v>41</v>
      </c>
      <c r="H3" s="34" t="s">
        <v>42</v>
      </c>
      <c r="I3" s="34" t="s">
        <v>43</v>
      </c>
    </row>
    <row r="4" spans="1:9" ht="23.25" customHeight="1" x14ac:dyDescent="0.25">
      <c r="A4" s="32" t="s">
        <v>31</v>
      </c>
      <c r="B4" s="37" t="s">
        <v>71</v>
      </c>
      <c r="C4" s="33">
        <v>900</v>
      </c>
      <c r="D4" s="32" t="s">
        <v>31</v>
      </c>
      <c r="E4" s="32" t="s">
        <v>48</v>
      </c>
      <c r="F4" s="33">
        <v>200</v>
      </c>
      <c r="G4" s="32" t="s">
        <v>31</v>
      </c>
      <c r="H4" s="32" t="s">
        <v>60</v>
      </c>
      <c r="I4" s="33">
        <v>550</v>
      </c>
    </row>
    <row r="5" spans="1:9" ht="19.5" x14ac:dyDescent="0.25">
      <c r="A5" s="32" t="s">
        <v>45</v>
      </c>
      <c r="B5" s="37" t="s">
        <v>67</v>
      </c>
      <c r="C5" s="33">
        <v>350</v>
      </c>
      <c r="D5" s="32" t="s">
        <v>45</v>
      </c>
      <c r="E5" s="32" t="s">
        <v>54</v>
      </c>
      <c r="F5" s="33">
        <v>50</v>
      </c>
      <c r="G5" s="32" t="s">
        <v>45</v>
      </c>
      <c r="H5" s="32" t="s">
        <v>61</v>
      </c>
      <c r="I5" s="33">
        <v>150</v>
      </c>
    </row>
    <row r="6" spans="1:9" ht="19.5" x14ac:dyDescent="0.25">
      <c r="A6" s="32" t="s">
        <v>47</v>
      </c>
      <c r="B6" s="37" t="s">
        <v>73</v>
      </c>
      <c r="C6" s="33">
        <v>230</v>
      </c>
      <c r="D6" s="32" t="s">
        <v>47</v>
      </c>
      <c r="E6" s="32" t="s">
        <v>44</v>
      </c>
      <c r="F6" s="33">
        <v>650</v>
      </c>
      <c r="G6" s="98" t="s">
        <v>64</v>
      </c>
      <c r="H6" s="99"/>
      <c r="I6" s="36">
        <f>SUM(I4:I5)</f>
        <v>700</v>
      </c>
    </row>
    <row r="7" spans="1:9" ht="19.5" x14ac:dyDescent="0.25">
      <c r="A7" s="32" t="s">
        <v>49</v>
      </c>
      <c r="B7" s="32" t="s">
        <v>68</v>
      </c>
      <c r="C7" s="33">
        <v>500</v>
      </c>
      <c r="D7" s="32" t="s">
        <v>49</v>
      </c>
      <c r="E7" s="32" t="s">
        <v>52</v>
      </c>
      <c r="F7" s="33">
        <v>100</v>
      </c>
    </row>
    <row r="8" spans="1:9" ht="19.5" customHeight="1" x14ac:dyDescent="0.25">
      <c r="A8" s="32" t="s">
        <v>51</v>
      </c>
      <c r="B8" s="32" t="s">
        <v>69</v>
      </c>
      <c r="C8" s="33">
        <v>500</v>
      </c>
      <c r="D8" s="32" t="s">
        <v>51</v>
      </c>
      <c r="E8" s="32" t="s">
        <v>46</v>
      </c>
      <c r="F8" s="33">
        <v>500</v>
      </c>
      <c r="G8" s="100" t="s">
        <v>65</v>
      </c>
      <c r="H8" s="100"/>
      <c r="I8" s="101">
        <f>I6+F11+C13</f>
        <v>6100</v>
      </c>
    </row>
    <row r="9" spans="1:9" ht="19.5" x14ac:dyDescent="0.25">
      <c r="A9" s="32" t="s">
        <v>53</v>
      </c>
      <c r="B9" s="32" t="s">
        <v>74</v>
      </c>
      <c r="C9" s="33">
        <v>120</v>
      </c>
      <c r="D9" s="32" t="s">
        <v>53</v>
      </c>
      <c r="E9" s="32" t="s">
        <v>56</v>
      </c>
      <c r="F9" s="33">
        <v>350</v>
      </c>
      <c r="G9" s="100"/>
      <c r="H9" s="100"/>
      <c r="I9" s="101"/>
    </row>
    <row r="10" spans="1:9" ht="19.5" x14ac:dyDescent="0.25">
      <c r="A10" s="32" t="s">
        <v>55</v>
      </c>
      <c r="B10" s="32" t="s">
        <v>72</v>
      </c>
      <c r="C10" s="33">
        <v>50</v>
      </c>
      <c r="D10" s="32" t="s">
        <v>55</v>
      </c>
      <c r="E10" s="32" t="s">
        <v>50</v>
      </c>
      <c r="F10" s="33">
        <v>200</v>
      </c>
      <c r="G10" s="100"/>
      <c r="H10" s="100"/>
      <c r="I10" s="101"/>
    </row>
    <row r="11" spans="1:9" ht="19.5" x14ac:dyDescent="0.25">
      <c r="A11" s="32" t="s">
        <v>57</v>
      </c>
      <c r="B11" s="32" t="s">
        <v>70</v>
      </c>
      <c r="C11" s="33">
        <v>600</v>
      </c>
      <c r="D11" s="98" t="s">
        <v>64</v>
      </c>
      <c r="E11" s="99"/>
      <c r="F11" s="36">
        <f>SUM(F4:F10)</f>
        <v>2050</v>
      </c>
      <c r="G11" s="100"/>
      <c r="H11" s="100"/>
      <c r="I11" s="101"/>
    </row>
    <row r="12" spans="1:9" ht="19.5" x14ac:dyDescent="0.25">
      <c r="A12" s="32" t="s">
        <v>58</v>
      </c>
      <c r="B12" s="32" t="s">
        <v>63</v>
      </c>
      <c r="C12" s="33">
        <v>100</v>
      </c>
      <c r="D12" s="30"/>
      <c r="E12" s="30"/>
      <c r="F12" s="30"/>
    </row>
    <row r="13" spans="1:9" ht="19.5" x14ac:dyDescent="0.25">
      <c r="A13" s="98" t="s">
        <v>64</v>
      </c>
      <c r="B13" s="99"/>
      <c r="C13" s="36">
        <f>SUM(C4:C12)</f>
        <v>3350</v>
      </c>
      <c r="D13" s="30"/>
      <c r="E13" s="30"/>
      <c r="F13" s="30"/>
    </row>
    <row r="14" spans="1:9" x14ac:dyDescent="0.25">
      <c r="A14" s="31"/>
      <c r="B14" s="31"/>
      <c r="C14" s="31"/>
      <c r="D14" s="31"/>
      <c r="E14" s="31"/>
      <c r="F14" s="31"/>
    </row>
  </sheetData>
  <sortState ref="E3:E9">
    <sortCondition descending="1" ref="E3"/>
  </sortState>
  <mergeCells count="9">
    <mergeCell ref="A13:B13"/>
    <mergeCell ref="G8:H11"/>
    <mergeCell ref="I8:I11"/>
    <mergeCell ref="A1:I1"/>
    <mergeCell ref="D2:F2"/>
    <mergeCell ref="G2:I2"/>
    <mergeCell ref="A2:C2"/>
    <mergeCell ref="G6:H6"/>
    <mergeCell ref="D11:E11"/>
  </mergeCells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17</vt:i4>
      </vt:variant>
    </vt:vector>
  </HeadingPairs>
  <TitlesOfParts>
    <vt:vector size="31" baseType="lpstr">
      <vt:lpstr>Bakaiya_for sa sunuwai</vt:lpstr>
      <vt:lpstr>Bakaiya_annual</vt:lpstr>
      <vt:lpstr>Bakaiya_3rd_qtr</vt:lpstr>
      <vt:lpstr>Bakaiya</vt:lpstr>
      <vt:lpstr>Shakti Hiramuni_for sa.sunu (2)</vt:lpstr>
      <vt:lpstr>Shakti Hiramuni_annual</vt:lpstr>
      <vt:lpstr>Shakti Hiramuni_3rd</vt:lpstr>
      <vt:lpstr>Shakti Hiramuni</vt:lpstr>
      <vt:lpstr>Sheet2</vt:lpstr>
      <vt:lpstr>Sheet3</vt:lpstr>
      <vt:lpstr>Sheet1</vt:lpstr>
      <vt:lpstr>Sheet4</vt:lpstr>
      <vt:lpstr>Sheet5</vt:lpstr>
      <vt:lpstr>Sheet6</vt:lpstr>
      <vt:lpstr>Bakaiya!Print_Area</vt:lpstr>
      <vt:lpstr>Bakaiya_3rd_qtr!Print_Area</vt:lpstr>
      <vt:lpstr>Bakaiya_annual!Print_Area</vt:lpstr>
      <vt:lpstr>'Bakaiya_for sa sunuwai'!Print_Area</vt:lpstr>
      <vt:lpstr>'Shakti Hiramuni'!Print_Area</vt:lpstr>
      <vt:lpstr>'Shakti Hiramuni_3rd'!Print_Area</vt:lpstr>
      <vt:lpstr>'Shakti Hiramuni_annual'!Print_Area</vt:lpstr>
      <vt:lpstr>'Shakti Hiramuni_for sa.sunu (2)'!Print_Area</vt:lpstr>
      <vt:lpstr>Bakaiya!Print_Titles</vt:lpstr>
      <vt:lpstr>Bakaiya_3rd_qtr!Print_Titles</vt:lpstr>
      <vt:lpstr>Bakaiya_annual!Print_Titles</vt:lpstr>
      <vt:lpstr>'Bakaiya_for sa sunuwai'!Print_Titles</vt:lpstr>
      <vt:lpstr>'Shakti Hiramuni'!Print_Titles</vt:lpstr>
      <vt:lpstr>'Shakti Hiramuni_3rd'!Print_Titles</vt:lpstr>
      <vt:lpstr>'Shakti Hiramuni_annual'!Print_Titles</vt:lpstr>
      <vt:lpstr>'Shakti Hiramuni_for sa.sunu (2)'!Print_Titles</vt:lpstr>
      <vt:lpstr>Sheet5!Print_Titles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2016-07-19T11:07:09Z</dcterms:modified>
</cp:coreProperties>
</file>