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Shared drives/10. Product/Projects/Modularisation Test/KPMG Audit/Updated resources/Task 4/"/>
    </mc:Choice>
  </mc:AlternateContent>
  <xr:revisionPtr revIDLastSave="0" documentId="13_ncr:1_{2A5C570A-6DB0-F34A-A9B4-CB0F7708E689}" xr6:coauthVersionLast="47" xr6:coauthVersionMax="47" xr10:uidLastSave="{00000000-0000-0000-0000-000000000000}"/>
  <bookViews>
    <workbookView xWindow="360" yWindow="460" windowWidth="30680" windowHeight="19440" activeTab="2" xr2:uid="{00000000-000D-0000-FFFF-FFFF00000000}"/>
  </bookViews>
  <sheets>
    <sheet name="Population of Confrims" sheetId="3" r:id="rId1"/>
    <sheet name="Example - Confirms Received" sheetId="7" r:id="rId2"/>
    <sheet name="Example - Confirms not yet sent" sheetId="8" r:id="rId3"/>
  </sheets>
  <definedNames>
    <definedName name="_xlnm._FilterDatabase" localSheetId="0" hidden="1">'Population of Confrims'!$B$4:$I$44</definedName>
    <definedName name="names">'Population of Confrims'!$M$6:$M$15</definedName>
  </definedNames>
  <calcPr calcId="191029"/>
  <pivotCaches>
    <pivotCache cacheId="26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8" l="1"/>
  <c r="B13" i="8"/>
  <c r="B12" i="8"/>
  <c r="B10" i="8"/>
  <c r="B15" i="7"/>
  <c r="E44" i="3"/>
  <c r="B15" i="8"/>
  <c r="B17" i="7"/>
</calcChain>
</file>

<file path=xl/sharedStrings.xml><?xml version="1.0" encoding="utf-8"?>
<sst xmlns="http://schemas.openxmlformats.org/spreadsheetml/2006/main" count="206" uniqueCount="53">
  <si>
    <t>Trade Account</t>
  </si>
  <si>
    <t>Acct Number</t>
  </si>
  <si>
    <t>Customer name</t>
  </si>
  <si>
    <t>State</t>
  </si>
  <si>
    <t>Confirmation sent?</t>
  </si>
  <si>
    <t>Confirm received - clean</t>
  </si>
  <si>
    <t>Confirm receivd  -exception</t>
  </si>
  <si>
    <t>Kyle Ind.</t>
  </si>
  <si>
    <t>Treont co.</t>
  </si>
  <si>
    <t>Bass LP</t>
  </si>
  <si>
    <t xml:space="preserve">FFT </t>
  </si>
  <si>
    <t>Denny Inc.</t>
  </si>
  <si>
    <t>Carl co.</t>
  </si>
  <si>
    <t>Wilder Ic.</t>
  </si>
  <si>
    <t>Andersen co.</t>
  </si>
  <si>
    <t>Craig LP</t>
  </si>
  <si>
    <t>Metl Bros.</t>
  </si>
  <si>
    <t>yes</t>
  </si>
  <si>
    <t>no</t>
  </si>
  <si>
    <t>n</t>
  </si>
  <si>
    <t xml:space="preserve">Account balance </t>
  </si>
  <si>
    <t>OH</t>
  </si>
  <si>
    <t>PA</t>
  </si>
  <si>
    <t>NY</t>
  </si>
  <si>
    <t>CA</t>
  </si>
  <si>
    <t>DE</t>
  </si>
  <si>
    <t>TN</t>
  </si>
  <si>
    <t>TX</t>
  </si>
  <si>
    <t>GA</t>
  </si>
  <si>
    <t>NJ</t>
  </si>
  <si>
    <t>ND</t>
  </si>
  <si>
    <t>WV</t>
  </si>
  <si>
    <t>KY</t>
  </si>
  <si>
    <t>UT</t>
  </si>
  <si>
    <t>VA</t>
  </si>
  <si>
    <t>MA</t>
  </si>
  <si>
    <t>MI</t>
  </si>
  <si>
    <t>WA</t>
  </si>
  <si>
    <t>y</t>
  </si>
  <si>
    <t xml:space="preserve">Confirm received </t>
  </si>
  <si>
    <t>x</t>
  </si>
  <si>
    <t>Row Labels</t>
  </si>
  <si>
    <t>Grand Total</t>
  </si>
  <si>
    <t xml:space="preserve">Count of Confirm received </t>
  </si>
  <si>
    <t xml:space="preserve">Sum of Account balance </t>
  </si>
  <si>
    <t>Total Sent</t>
  </si>
  <si>
    <t>% Received</t>
  </si>
  <si>
    <t>Total Confirms</t>
  </si>
  <si>
    <t>Total confirms $</t>
  </si>
  <si>
    <t>Confirms sent</t>
  </si>
  <si>
    <t>Confirms to be sent</t>
  </si>
  <si>
    <t>% Confirms to be sent</t>
  </si>
  <si>
    <t>$ Value to be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</si>
</sst>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1" applyNumberFormat="1" applyFont="1"/>
    <xf numFmtId="0" fontId="16" fillId="0" borderId="0" xfId="0" applyFont="1"/>
    <xf numFmtId="164" fontId="0" fillId="0" borderId="10" xfId="1" applyNumberFormat="1" applyFont="1" applyBorder="1"/>
    <xf numFmtId="0" fontId="0" fillId="0" borderId="0" xfId="0" applyAlignment="1">
      <alignment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8" fillId="0" borderId="0" xfId="0" applyFont="1"/>
    <xf numFmtId="3" fontId="18" fillId="0" borderId="0" xfId="0" applyNumberFormat="1" applyFont="1"/>
    <xf numFmtId="0" fontId="19" fillId="0" borderId="0" xfId="0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65" fontId="0" fillId="0" borderId="0" xfId="44" applyNumberFormat="1" applyFont="1"/>
    <xf numFmtId="0" fontId="16" fillId="0" borderId="0" xfId="0" applyFont="1" applyAlignment="1">
      <alignment horizontal="left"/>
    </xf>
    <xf numFmtId="9" fontId="0" fillId="0" borderId="0" xfId="43" applyFont="1"/>
    <xf numFmtId="9" fontId="16" fillId="0" borderId="0" xfId="43" applyFont="1"/>
    <xf numFmtId="165" fontId="0" fillId="0" borderId="0" xfId="0" applyNumberFormat="1"/>
    <xf numFmtId="44" fontId="16" fillId="0" borderId="0" xfId="0" applyNumberFormat="1" applyFont="1"/>
    <xf numFmtId="0" fontId="16" fillId="0" borderId="0" xfId="0" pivotButton="1" applyFont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urrency" xfId="44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font>
        <b/>
      </font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0</xdr:row>
      <xdr:rowOff>63500</xdr:rowOff>
    </xdr:from>
    <xdr:to>
      <xdr:col>7</xdr:col>
      <xdr:colOff>101600</xdr:colOff>
      <xdr:row>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BBC5BD-E82B-3241-AD8B-A5B3797C6FD2}"/>
            </a:ext>
          </a:extLst>
        </xdr:cNvPr>
        <xdr:cNvSpPr txBox="1"/>
      </xdr:nvSpPr>
      <xdr:spPr>
        <a:xfrm>
          <a:off x="3378200" y="63500"/>
          <a:ext cx="3619500" cy="3556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Filter bas</a:t>
          </a:r>
          <a:r>
            <a:rPr lang="en-GB" sz="1100" baseline="0"/>
            <a:t>ed on if the confirm has been received</a:t>
          </a:r>
          <a:endParaRPr lang="en-GB" sz="1100"/>
        </a:p>
      </xdr:txBody>
    </xdr:sp>
    <xdr:clientData/>
  </xdr:twoCellAnchor>
  <xdr:twoCellAnchor>
    <xdr:from>
      <xdr:col>2</xdr:col>
      <xdr:colOff>635000</xdr:colOff>
      <xdr:row>3</xdr:row>
      <xdr:rowOff>177800</xdr:rowOff>
    </xdr:from>
    <xdr:to>
      <xdr:col>7</xdr:col>
      <xdr:colOff>127000</xdr:colOff>
      <xdr:row>6</xdr:row>
      <xdr:rowOff>101600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423081E-BED2-1D49-9F95-8B38E8647246}"/>
            </a:ext>
          </a:extLst>
        </xdr:cNvPr>
        <xdr:cNvSpPr txBox="1"/>
      </xdr:nvSpPr>
      <xdr:spPr>
        <a:xfrm>
          <a:off x="3403600" y="749300"/>
          <a:ext cx="3619500" cy="495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Include the customers to</a:t>
          </a:r>
          <a:r>
            <a:rPr lang="en-GB" sz="1100" baseline="0"/>
            <a:t> see a breakdown of the</a:t>
          </a:r>
          <a:r>
            <a:rPr lang="en-GB" sz="1100"/>
            <a:t> the number of confirms that have been received</a:t>
          </a:r>
        </a:p>
      </xdr:txBody>
    </xdr:sp>
    <xdr:clientData/>
  </xdr:twoCellAnchor>
  <xdr:twoCellAnchor>
    <xdr:from>
      <xdr:col>2</xdr:col>
      <xdr:colOff>673100</xdr:colOff>
      <xdr:row>13</xdr:row>
      <xdr:rowOff>12700</xdr:rowOff>
    </xdr:from>
    <xdr:to>
      <xdr:col>7</xdr:col>
      <xdr:colOff>165100</xdr:colOff>
      <xdr:row>15</xdr:row>
      <xdr:rowOff>127000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C8975E5-2E10-9942-98F4-AF9085332EB3}"/>
            </a:ext>
          </a:extLst>
        </xdr:cNvPr>
        <xdr:cNvSpPr txBox="1"/>
      </xdr:nvSpPr>
      <xdr:spPr>
        <a:xfrm>
          <a:off x="3441700" y="2489200"/>
          <a:ext cx="3619500" cy="495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Calculate the total confirms</a:t>
          </a:r>
          <a:r>
            <a:rPr lang="en-GB" sz="1100" baseline="0"/>
            <a:t> that have been sent using Column F in the 'Populations of confirms' tab</a:t>
          </a:r>
          <a:endParaRPr lang="en-GB" sz="1100"/>
        </a:p>
      </xdr:txBody>
    </xdr:sp>
    <xdr:clientData/>
  </xdr:twoCellAnchor>
  <xdr:twoCellAnchor>
    <xdr:from>
      <xdr:col>2</xdr:col>
      <xdr:colOff>660400</xdr:colOff>
      <xdr:row>16</xdr:row>
      <xdr:rowOff>50800</xdr:rowOff>
    </xdr:from>
    <xdr:to>
      <xdr:col>7</xdr:col>
      <xdr:colOff>152400</xdr:colOff>
      <xdr:row>18</xdr:row>
      <xdr:rowOff>25400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0F4C7E6-F6AD-1D4F-B781-FE3A0F6C0DB2}"/>
            </a:ext>
          </a:extLst>
        </xdr:cNvPr>
        <xdr:cNvSpPr txBox="1"/>
      </xdr:nvSpPr>
      <xdr:spPr>
        <a:xfrm>
          <a:off x="3429000" y="3098800"/>
          <a:ext cx="3619500" cy="3556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Calculate the % received of those that have been sent</a:t>
          </a:r>
        </a:p>
      </xdr:txBody>
    </xdr:sp>
    <xdr:clientData/>
  </xdr:twoCellAnchor>
  <xdr:twoCellAnchor>
    <xdr:from>
      <xdr:col>1</xdr:col>
      <xdr:colOff>1651000</xdr:colOff>
      <xdr:row>0</xdr:row>
      <xdr:rowOff>152400</xdr:rowOff>
    </xdr:from>
    <xdr:to>
      <xdr:col>2</xdr:col>
      <xdr:colOff>609600</xdr:colOff>
      <xdr:row>1</xdr:row>
      <xdr:rowOff>50800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664BB31-D874-4943-B839-C97488AD5160}"/>
            </a:ext>
          </a:extLst>
        </xdr:cNvPr>
        <xdr:cNvCxnSpPr>
          <a:stCxn id="2" idx="1"/>
        </xdr:cNvCxnSpPr>
      </xdr:nvCxnSpPr>
      <xdr:spPr>
        <a:xfrm flipH="1" flipV="1">
          <a:off x="2743200" y="152400"/>
          <a:ext cx="635000" cy="889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4</xdr:row>
      <xdr:rowOff>139700</xdr:rowOff>
    </xdr:from>
    <xdr:to>
      <xdr:col>2</xdr:col>
      <xdr:colOff>647700</xdr:colOff>
      <xdr:row>5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0FE9156-63EF-0641-8110-69A9AC8452AA}"/>
            </a:ext>
          </a:extLst>
        </xdr:cNvPr>
        <xdr:cNvCxnSpPr/>
      </xdr:nvCxnSpPr>
      <xdr:spPr>
        <a:xfrm flipH="1" flipV="1">
          <a:off x="2781300" y="901700"/>
          <a:ext cx="635000" cy="889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101600</xdr:colOff>
      <xdr:row>14</xdr:row>
      <xdr:rowOff>101600</xdr:rowOff>
    </xdr:from>
    <xdr:to>
      <xdr:col>2</xdr:col>
      <xdr:colOff>660400</xdr:colOff>
      <xdr:row>14</xdr:row>
      <xdr:rowOff>101600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4028E45-93E6-7A4C-A698-D081B135D532}"/>
            </a:ext>
          </a:extLst>
        </xdr:cNvPr>
        <xdr:cNvCxnSpPr/>
      </xdr:nvCxnSpPr>
      <xdr:spPr>
        <a:xfrm flipH="1">
          <a:off x="2870200" y="2768600"/>
          <a:ext cx="5588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127000</xdr:colOff>
      <xdr:row>16</xdr:row>
      <xdr:rowOff>101600</xdr:rowOff>
    </xdr:from>
    <xdr:to>
      <xdr:col>2</xdr:col>
      <xdr:colOff>660400</xdr:colOff>
      <xdr:row>16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C60480E-F03A-164A-B671-7E7FFB1351BD}"/>
            </a:ext>
          </a:extLst>
        </xdr:cNvPr>
        <xdr:cNvCxnSpPr/>
      </xdr:nvCxnSpPr>
      <xdr:spPr>
        <a:xfrm flipH="1" flipV="1">
          <a:off x="2895600" y="3149600"/>
          <a:ext cx="533400" cy="508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0</xdr:row>
      <xdr:rowOff>25400</xdr:rowOff>
    </xdr:from>
    <xdr:to>
      <xdr:col>9</xdr:col>
      <xdr:colOff>152400</xdr:colOff>
      <xdr:row>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5C8764-4E27-6649-B642-054231819FB6}"/>
            </a:ext>
          </a:extLst>
        </xdr:cNvPr>
        <xdr:cNvSpPr txBox="1"/>
      </xdr:nvSpPr>
      <xdr:spPr>
        <a:xfrm>
          <a:off x="3962400" y="25400"/>
          <a:ext cx="3619500" cy="3556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Filter pivot</a:t>
          </a:r>
          <a:r>
            <a:rPr lang="en-GB" sz="1100" baseline="0"/>
            <a:t> table by confirms not yet sent</a:t>
          </a:r>
          <a:endParaRPr lang="en-GB" sz="1100"/>
        </a:p>
      </xdr:txBody>
    </xdr:sp>
    <xdr:clientData/>
  </xdr:twoCellAnchor>
  <xdr:twoCellAnchor>
    <xdr:from>
      <xdr:col>2</xdr:col>
      <xdr:colOff>12700</xdr:colOff>
      <xdr:row>0</xdr:row>
      <xdr:rowOff>114300</xdr:rowOff>
    </xdr:from>
    <xdr:to>
      <xdr:col>3</xdr:col>
      <xdr:colOff>114300</xdr:colOff>
      <xdr:row>0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D9AC90B-29C6-A743-8B1A-98E1414D4421}"/>
            </a:ext>
          </a:extLst>
        </xdr:cNvPr>
        <xdr:cNvCxnSpPr/>
      </xdr:nvCxnSpPr>
      <xdr:spPr>
        <a:xfrm flipH="1" flipV="1">
          <a:off x="3276600" y="114300"/>
          <a:ext cx="685800" cy="63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3</xdr:row>
      <xdr:rowOff>50800</xdr:rowOff>
    </xdr:from>
    <xdr:to>
      <xdr:col>9</xdr:col>
      <xdr:colOff>152400</xdr:colOff>
      <xdr:row>6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DD103E6-13A6-404E-AD4B-7E5E3AD653CE}"/>
            </a:ext>
          </a:extLst>
        </xdr:cNvPr>
        <xdr:cNvSpPr txBox="1"/>
      </xdr:nvSpPr>
      <xdr:spPr>
        <a:xfrm>
          <a:off x="3962400" y="622300"/>
          <a:ext cx="3619500" cy="520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Provide a breakdown</a:t>
          </a:r>
          <a:r>
            <a:rPr lang="en-GB" sz="1100" baseline="0"/>
            <a:t> of customers and value of confirms not yet sent</a:t>
          </a:r>
          <a:endParaRPr lang="en-GB" sz="1100"/>
        </a:p>
      </xdr:txBody>
    </xdr:sp>
    <xdr:clientData/>
  </xdr:twoCellAnchor>
  <xdr:twoCellAnchor>
    <xdr:from>
      <xdr:col>2</xdr:col>
      <xdr:colOff>0</xdr:colOff>
      <xdr:row>3</xdr:row>
      <xdr:rowOff>165100</xdr:rowOff>
    </xdr:from>
    <xdr:to>
      <xdr:col>3</xdr:col>
      <xdr:colOff>101600</xdr:colOff>
      <xdr:row>4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37BC4E0-EBBE-5547-A3ED-FE6D982397EE}"/>
            </a:ext>
          </a:extLst>
        </xdr:cNvPr>
        <xdr:cNvCxnSpPr/>
      </xdr:nvCxnSpPr>
      <xdr:spPr>
        <a:xfrm flipH="1" flipV="1">
          <a:off x="3263900" y="736600"/>
          <a:ext cx="685800" cy="63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11</xdr:row>
      <xdr:rowOff>139700</xdr:rowOff>
    </xdr:from>
    <xdr:to>
      <xdr:col>9</xdr:col>
      <xdr:colOff>266700</xdr:colOff>
      <xdr:row>14</xdr:row>
      <xdr:rowOff>88900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663BCC8-D82A-CD4E-B2AB-9150C48BE576}"/>
            </a:ext>
          </a:extLst>
        </xdr:cNvPr>
        <xdr:cNvSpPr txBox="1"/>
      </xdr:nvSpPr>
      <xdr:spPr>
        <a:xfrm>
          <a:off x="4076700" y="2235200"/>
          <a:ext cx="3619500" cy="520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Provie a quick</a:t>
          </a:r>
          <a:r>
            <a:rPr lang="en-GB" sz="1100" baseline="0"/>
            <a:t> breakdown of confirms sent / not sent / and the value so this is easy to interpret</a:t>
          </a:r>
          <a:endParaRPr lang="en-GB" sz="1100"/>
        </a:p>
      </xdr:txBody>
    </xdr:sp>
    <xdr:clientData/>
  </xdr:twoCellAnchor>
  <xdr:twoCellAnchor>
    <xdr:from>
      <xdr:col>2</xdr:col>
      <xdr:colOff>114300</xdr:colOff>
      <xdr:row>12</xdr:row>
      <xdr:rowOff>63500</xdr:rowOff>
    </xdr:from>
    <xdr:to>
      <xdr:col>3</xdr:col>
      <xdr:colOff>215900</xdr:colOff>
      <xdr:row>12</xdr:row>
      <xdr:rowOff>127000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C080702-47E7-0446-B6DA-2F2D4F9D82FB}"/>
            </a:ext>
          </a:extLst>
        </xdr:cNvPr>
        <xdr:cNvCxnSpPr/>
      </xdr:nvCxnSpPr>
      <xdr:spPr>
        <a:xfrm flipH="1" flipV="1">
          <a:off x="3378200" y="2349500"/>
          <a:ext cx="685800" cy="63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68.409019791667" createdVersion="7" refreshedVersion="7" minRefreshableVersion="3" recordCount="40" xr:uid="{632C7E32-313B-8B4F-A07D-DB7735FD88BC}">
  <cacheSource type="worksheet">
    <worksheetSource ref="B4:I44" sheet="Population of Confrims"/>
  </cacheSource>
  <cacheFields count="8">
    <cacheField name="Acct Number" numFmtId="0">
      <sharedItems containsString="0" containsBlank="1" containsNumber="1" containsInteger="1" minValue="12095" maxValue="12095"/>
    </cacheField>
    <cacheField name="Customer name" numFmtId="0">
      <sharedItems containsBlank="1" count="11">
        <s v="Bass LP"/>
        <s v="FFT "/>
        <s v="Carl co."/>
        <s v="Kyle Ind."/>
        <s v="Craig LP"/>
        <s v="Metl Bros."/>
        <s v="Wilder Ic."/>
        <s v="Andersen co."/>
        <s v="Denny Inc."/>
        <s v="Treont co."/>
        <m/>
      </sharedItems>
    </cacheField>
    <cacheField name="State" numFmtId="0">
      <sharedItems containsBlank="1"/>
    </cacheField>
    <cacheField name="Account balance " numFmtId="164">
      <sharedItems containsSemiMixedTypes="0" containsString="0" containsNumber="1" minValue="5600" maxValue="138207285.93921125" count="40">
        <n v="2712841.5789960022"/>
        <n v="1490072.6557317541"/>
        <n v="601106.3786812881"/>
        <n v="7306697.7574672895"/>
        <n v="3000514.7308976538"/>
        <n v="2930627.3925599232"/>
        <n v="8332064.8224377753"/>
        <n v="45600"/>
        <n v="5430333.3162122266"/>
        <n v="3095441.6662547477"/>
        <n v="1302550.6351541877"/>
        <n v="4740252.0720136603"/>
        <n v="5446301.5501258587"/>
        <n v="45000"/>
        <n v="731554.20963266282"/>
        <n v="34009"/>
        <n v="5126219.6720458139"/>
        <n v="5600"/>
        <n v="4118479.6591910277"/>
        <n v="35990"/>
        <n v="732792.97433418501"/>
        <n v="885070.13574340998"/>
        <n v="3638394.2710847585"/>
        <n v="11331128"/>
        <n v="7996169.3680303935"/>
        <n v="10098"/>
        <n v="9661950.7415907253"/>
        <n v="2313734.9749453701"/>
        <n v="5046660.4224922331"/>
        <n v="8069348.855177898"/>
        <n v="32100"/>
        <n v="2432696.6863877778"/>
        <n v="7073460.6785847936"/>
        <n v="5825610.8963758359"/>
        <n v="617250"/>
        <n v="8921766.9507721066"/>
        <n v="392247.10470516002"/>
        <n v="3949321.7010372668"/>
        <n v="2746227.0805474524"/>
        <n v="138207285.93921125"/>
      </sharedItems>
    </cacheField>
    <cacheField name="Confirmation sent?" numFmtId="0">
      <sharedItems containsBlank="1" count="3">
        <s v="yes"/>
        <s v="no"/>
        <m/>
      </sharedItems>
    </cacheField>
    <cacheField name="Confirm received " numFmtId="0">
      <sharedItems containsBlank="1" count="3">
        <s v="y"/>
        <s v="n"/>
        <m/>
      </sharedItems>
    </cacheField>
    <cacheField name="Confirm received - clean" numFmtId="0">
      <sharedItems containsBlank="1"/>
    </cacheField>
    <cacheField name="Confirm receivd  -excep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12095"/>
    <x v="0"/>
    <s v="OH"/>
    <x v="0"/>
    <x v="0"/>
    <x v="0"/>
    <m/>
    <s v="x"/>
  </r>
  <r>
    <n v="12095"/>
    <x v="1"/>
    <s v="NY"/>
    <x v="1"/>
    <x v="0"/>
    <x v="0"/>
    <s v="x"/>
    <m/>
  </r>
  <r>
    <n v="12095"/>
    <x v="1"/>
    <s v="CA"/>
    <x v="2"/>
    <x v="0"/>
    <x v="0"/>
    <s v="x"/>
    <m/>
  </r>
  <r>
    <n v="12095"/>
    <x v="2"/>
    <s v="CA"/>
    <x v="3"/>
    <x v="0"/>
    <x v="0"/>
    <s v="x"/>
    <m/>
  </r>
  <r>
    <n v="12095"/>
    <x v="3"/>
    <s v="OH"/>
    <x v="4"/>
    <x v="0"/>
    <x v="0"/>
    <m/>
    <s v="x"/>
  </r>
  <r>
    <n v="12095"/>
    <x v="4"/>
    <s v="TN"/>
    <x v="5"/>
    <x v="0"/>
    <x v="0"/>
    <m/>
    <s v="x"/>
  </r>
  <r>
    <n v="12095"/>
    <x v="1"/>
    <s v="TX"/>
    <x v="6"/>
    <x v="0"/>
    <x v="0"/>
    <m/>
    <s v="x"/>
  </r>
  <r>
    <n v="12095"/>
    <x v="2"/>
    <s v="NY"/>
    <x v="7"/>
    <x v="0"/>
    <x v="0"/>
    <s v="x"/>
    <m/>
  </r>
  <r>
    <n v="12095"/>
    <x v="2"/>
    <s v="DE"/>
    <x v="8"/>
    <x v="0"/>
    <x v="0"/>
    <s v="x"/>
    <m/>
  </r>
  <r>
    <n v="12095"/>
    <x v="5"/>
    <s v="OH"/>
    <x v="9"/>
    <x v="0"/>
    <x v="0"/>
    <s v="x"/>
    <m/>
  </r>
  <r>
    <n v="12095"/>
    <x v="6"/>
    <s v="PA"/>
    <x v="10"/>
    <x v="0"/>
    <x v="0"/>
    <s v="x"/>
    <m/>
  </r>
  <r>
    <n v="12095"/>
    <x v="7"/>
    <s v="WV"/>
    <x v="11"/>
    <x v="0"/>
    <x v="0"/>
    <s v="x"/>
    <m/>
  </r>
  <r>
    <n v="12095"/>
    <x v="0"/>
    <s v="WV"/>
    <x v="12"/>
    <x v="0"/>
    <x v="0"/>
    <s v="x"/>
    <m/>
  </r>
  <r>
    <n v="12095"/>
    <x v="0"/>
    <s v="OH"/>
    <x v="13"/>
    <x v="0"/>
    <x v="0"/>
    <s v="x"/>
    <m/>
  </r>
  <r>
    <n v="12095"/>
    <x v="2"/>
    <s v="GA"/>
    <x v="14"/>
    <x v="0"/>
    <x v="1"/>
    <m/>
    <m/>
  </r>
  <r>
    <n v="12095"/>
    <x v="4"/>
    <s v="NY"/>
    <x v="15"/>
    <x v="0"/>
    <x v="1"/>
    <m/>
    <m/>
  </r>
  <r>
    <n v="12095"/>
    <x v="3"/>
    <s v="MA"/>
    <x v="16"/>
    <x v="0"/>
    <x v="1"/>
    <m/>
    <m/>
  </r>
  <r>
    <n v="12095"/>
    <x v="8"/>
    <s v="MI"/>
    <x v="17"/>
    <x v="0"/>
    <x v="1"/>
    <m/>
    <m/>
  </r>
  <r>
    <n v="12095"/>
    <x v="4"/>
    <s v="WA"/>
    <x v="18"/>
    <x v="0"/>
    <x v="1"/>
    <m/>
    <m/>
  </r>
  <r>
    <n v="12095"/>
    <x v="1"/>
    <s v="TN"/>
    <x v="19"/>
    <x v="0"/>
    <x v="1"/>
    <m/>
    <m/>
  </r>
  <r>
    <n v="12095"/>
    <x v="5"/>
    <s v="WA"/>
    <x v="20"/>
    <x v="0"/>
    <x v="1"/>
    <m/>
    <m/>
  </r>
  <r>
    <n v="12095"/>
    <x v="6"/>
    <s v="UT"/>
    <x v="21"/>
    <x v="0"/>
    <x v="1"/>
    <m/>
    <m/>
  </r>
  <r>
    <n v="12095"/>
    <x v="3"/>
    <s v="OH"/>
    <x v="22"/>
    <x v="0"/>
    <x v="1"/>
    <m/>
    <m/>
  </r>
  <r>
    <n v="12095"/>
    <x v="5"/>
    <s v="MI"/>
    <x v="23"/>
    <x v="0"/>
    <x v="1"/>
    <m/>
    <m/>
  </r>
  <r>
    <n v="12095"/>
    <x v="7"/>
    <s v="PA"/>
    <x v="24"/>
    <x v="0"/>
    <x v="1"/>
    <m/>
    <m/>
  </r>
  <r>
    <n v="12095"/>
    <x v="2"/>
    <s v="DE"/>
    <x v="25"/>
    <x v="0"/>
    <x v="1"/>
    <m/>
    <m/>
  </r>
  <r>
    <n v="12095"/>
    <x v="6"/>
    <s v="DE"/>
    <x v="26"/>
    <x v="0"/>
    <x v="1"/>
    <m/>
    <m/>
  </r>
  <r>
    <n v="12095"/>
    <x v="7"/>
    <s v="GA"/>
    <x v="27"/>
    <x v="1"/>
    <x v="1"/>
    <m/>
    <m/>
  </r>
  <r>
    <n v="12095"/>
    <x v="9"/>
    <s v="NJ"/>
    <x v="28"/>
    <x v="0"/>
    <x v="1"/>
    <m/>
    <m/>
  </r>
  <r>
    <n v="12095"/>
    <x v="2"/>
    <s v="ND"/>
    <x v="29"/>
    <x v="0"/>
    <x v="1"/>
    <m/>
    <m/>
  </r>
  <r>
    <n v="12095"/>
    <x v="4"/>
    <s v="KY"/>
    <x v="30"/>
    <x v="0"/>
    <x v="1"/>
    <m/>
    <m/>
  </r>
  <r>
    <n v="12095"/>
    <x v="0"/>
    <s v="VA"/>
    <x v="31"/>
    <x v="0"/>
    <x v="1"/>
    <m/>
    <m/>
  </r>
  <r>
    <n v="12095"/>
    <x v="9"/>
    <s v="VA"/>
    <x v="32"/>
    <x v="0"/>
    <x v="1"/>
    <m/>
    <m/>
  </r>
  <r>
    <n v="12095"/>
    <x v="9"/>
    <s v="MI"/>
    <x v="33"/>
    <x v="0"/>
    <x v="1"/>
    <m/>
    <m/>
  </r>
  <r>
    <n v="12095"/>
    <x v="0"/>
    <s v="OH"/>
    <x v="34"/>
    <x v="0"/>
    <x v="1"/>
    <m/>
    <m/>
  </r>
  <r>
    <n v="12095"/>
    <x v="9"/>
    <s v="MI"/>
    <x v="35"/>
    <x v="0"/>
    <x v="1"/>
    <m/>
    <m/>
  </r>
  <r>
    <n v="12095"/>
    <x v="7"/>
    <s v="UT"/>
    <x v="36"/>
    <x v="0"/>
    <x v="1"/>
    <m/>
    <m/>
  </r>
  <r>
    <n v="12095"/>
    <x v="3"/>
    <s v="DE"/>
    <x v="37"/>
    <x v="0"/>
    <x v="1"/>
    <m/>
    <m/>
  </r>
  <r>
    <n v="12095"/>
    <x v="3"/>
    <s v="UT"/>
    <x v="38"/>
    <x v="1"/>
    <x v="2"/>
    <m/>
    <m/>
  </r>
  <r>
    <m/>
    <x v="10"/>
    <m/>
    <x v="39"/>
    <x v="2"/>
    <x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DF0130-D7CA-4748-9476-EA5560C02968}" name="PivotTable4" cacheId="2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2" firstHeaderRow="1" firstDataRow="1" firstDataCol="1" rowPageCount="1" colPageCount="1"/>
  <pivotFields count="8">
    <pivotField showAll="0"/>
    <pivotField axis="axisRow" showAll="0">
      <items count="12">
        <item x="7"/>
        <item x="0"/>
        <item x="2"/>
        <item x="4"/>
        <item x="8"/>
        <item x="1"/>
        <item x="3"/>
        <item x="5"/>
        <item x="9"/>
        <item x="6"/>
        <item x="10"/>
        <item t="default"/>
      </items>
    </pivotField>
    <pivotField showAll="0"/>
    <pivotField numFmtId="164" showAll="0"/>
    <pivotField showAll="0"/>
    <pivotField axis="axisPage" dataField="1" multipleItemSelectionAllowed="1" showAll="0">
      <items count="4">
        <item h="1" x="1"/>
        <item x="0"/>
        <item h="1" x="2"/>
        <item t="default"/>
      </items>
    </pivotField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5"/>
    </i>
    <i>
      <x v="6"/>
    </i>
    <i>
      <x v="7"/>
    </i>
    <i>
      <x v="9"/>
    </i>
    <i t="grand">
      <x/>
    </i>
  </rowItems>
  <colItems count="1">
    <i/>
  </colItems>
  <pageFields count="1">
    <pageField fld="5" hier="-1"/>
  </pageFields>
  <dataFields count="1">
    <dataField name="Count of Confirm received 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C624FD-0490-4F43-A9A2-909D561CC474}" name="PivotTable5" cacheId="2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6" firstHeaderRow="1" firstDataRow="1" firstDataCol="1" rowPageCount="1" colPageCount="1"/>
  <pivotFields count="8">
    <pivotField showAll="0"/>
    <pivotField axis="axisRow" showAll="0">
      <items count="12">
        <item x="7"/>
        <item x="0"/>
        <item x="2"/>
        <item x="4"/>
        <item x="8"/>
        <item x="1"/>
        <item x="3"/>
        <item x="5"/>
        <item x="9"/>
        <item x="6"/>
        <item x="10"/>
        <item t="default"/>
      </items>
    </pivotField>
    <pivotField showAll="0"/>
    <pivotField dataField="1" numFmtId="164" showAll="0">
      <items count="41">
        <item x="17"/>
        <item x="25"/>
        <item x="30"/>
        <item x="15"/>
        <item x="19"/>
        <item x="13"/>
        <item x="7"/>
        <item x="36"/>
        <item x="2"/>
        <item x="34"/>
        <item x="14"/>
        <item x="20"/>
        <item x="21"/>
        <item x="10"/>
        <item x="1"/>
        <item x="27"/>
        <item x="31"/>
        <item x="0"/>
        <item x="38"/>
        <item x="5"/>
        <item x="4"/>
        <item x="9"/>
        <item x="22"/>
        <item x="37"/>
        <item x="18"/>
        <item x="11"/>
        <item x="28"/>
        <item x="16"/>
        <item x="8"/>
        <item x="12"/>
        <item x="33"/>
        <item x="32"/>
        <item x="3"/>
        <item x="24"/>
        <item x="29"/>
        <item x="6"/>
        <item x="35"/>
        <item x="26"/>
        <item x="23"/>
        <item x="39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</pivotFields>
  <rowFields count="1">
    <field x="1"/>
  </rowFields>
  <rowItems count="3">
    <i>
      <x/>
    </i>
    <i>
      <x v="6"/>
    </i>
    <i t="grand">
      <x/>
    </i>
  </rowItems>
  <colItems count="1">
    <i/>
  </colItems>
  <pageFields count="1">
    <pageField fld="4" hier="-1"/>
  </pageFields>
  <dataFields count="1">
    <dataField name="Sum of Account balance " fld="3" baseField="0" baseItem="0" numFmtId="165"/>
  </dataFields>
  <formats count="3">
    <format dxfId="2">
      <pivotArea outline="0" collapsedLevelsAreSubtotals="1" fieldPosition="0"/>
    </format>
    <format dxfId="1">
      <pivotArea dataOnly="0" labelOnly="1" outline="0" axis="axisValues" fieldPosition="0"/>
    </format>
    <format dxfId="0">
      <pivotArea field="4" type="button" dataOnly="0" labelOnly="1" outline="0" axis="axisPage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869A-8425-404F-82D5-A9008158F7BB}">
  <dimension ref="B2:K45"/>
  <sheetViews>
    <sheetView workbookViewId="0">
      <selection activeCell="E32" activeCellId="1" sqref="E43 E32"/>
    </sheetView>
  </sheetViews>
  <sheetFormatPr baseColWidth="10" defaultColWidth="8.83203125" defaultRowHeight="15" x14ac:dyDescent="0.2"/>
  <cols>
    <col min="2" max="2" width="11.33203125" customWidth="1"/>
    <col min="3" max="3" width="15.1640625" customWidth="1"/>
    <col min="4" max="4" width="12.1640625" bestFit="1" customWidth="1"/>
    <col min="5" max="5" width="16.1640625" style="1" bestFit="1" customWidth="1"/>
    <col min="6" max="6" width="12.6640625" customWidth="1"/>
    <col min="7" max="7" width="9.83203125" customWidth="1"/>
    <col min="8" max="8" width="8.6640625" customWidth="1"/>
    <col min="9" max="9" width="9.1640625" customWidth="1"/>
  </cols>
  <sheetData>
    <row r="2" spans="2:11" ht="16" x14ac:dyDescent="0.2">
      <c r="B2" s="10">
        <v>12095</v>
      </c>
      <c r="C2" s="10" t="s">
        <v>0</v>
      </c>
      <c r="D2" s="11">
        <v>138207286</v>
      </c>
    </row>
    <row r="3" spans="2:11" ht="16" thickBot="1" x14ac:dyDescent="0.25"/>
    <row r="4" spans="2:11" ht="49" thickBot="1" x14ac:dyDescent="0.25">
      <c r="B4" s="5" t="s">
        <v>1</v>
      </c>
      <c r="C4" s="6" t="s">
        <v>2</v>
      </c>
      <c r="D4" s="6" t="s">
        <v>3</v>
      </c>
      <c r="E4" s="7" t="s">
        <v>20</v>
      </c>
      <c r="F4" s="8" t="s">
        <v>4</v>
      </c>
      <c r="G4" s="8" t="s">
        <v>39</v>
      </c>
      <c r="H4" s="8" t="s">
        <v>5</v>
      </c>
      <c r="I4" s="9" t="s">
        <v>6</v>
      </c>
      <c r="J4" s="4"/>
      <c r="K4" s="4"/>
    </row>
    <row r="5" spans="2:11" x14ac:dyDescent="0.2">
      <c r="B5">
        <v>12095</v>
      </c>
      <c r="C5" s="12" t="s">
        <v>9</v>
      </c>
      <c r="D5" t="s">
        <v>21</v>
      </c>
      <c r="E5" s="1">
        <v>2712841.5789960022</v>
      </c>
      <c r="F5" t="s">
        <v>17</v>
      </c>
      <c r="G5" t="s">
        <v>38</v>
      </c>
      <c r="I5" t="s">
        <v>40</v>
      </c>
    </row>
    <row r="6" spans="2:11" x14ac:dyDescent="0.2">
      <c r="B6">
        <v>12095</v>
      </c>
      <c r="C6" t="s">
        <v>10</v>
      </c>
      <c r="D6" t="s">
        <v>23</v>
      </c>
      <c r="E6" s="1">
        <v>1490072.6557317541</v>
      </c>
      <c r="F6" t="s">
        <v>17</v>
      </c>
      <c r="G6" t="s">
        <v>38</v>
      </c>
      <c r="H6" t="s">
        <v>40</v>
      </c>
    </row>
    <row r="7" spans="2:11" x14ac:dyDescent="0.2">
      <c r="B7">
        <v>12095</v>
      </c>
      <c r="C7" t="s">
        <v>10</v>
      </c>
      <c r="D7" t="s">
        <v>24</v>
      </c>
      <c r="E7" s="1">
        <v>601106.3786812881</v>
      </c>
      <c r="F7" t="s">
        <v>17</v>
      </c>
      <c r="G7" t="s">
        <v>38</v>
      </c>
      <c r="H7" t="s">
        <v>40</v>
      </c>
    </row>
    <row r="8" spans="2:11" x14ac:dyDescent="0.2">
      <c r="B8">
        <v>12095</v>
      </c>
      <c r="C8" t="s">
        <v>12</v>
      </c>
      <c r="D8" t="s">
        <v>24</v>
      </c>
      <c r="E8" s="1">
        <v>7306697.7574672895</v>
      </c>
      <c r="F8" t="s">
        <v>17</v>
      </c>
      <c r="G8" t="s">
        <v>38</v>
      </c>
      <c r="H8" t="s">
        <v>40</v>
      </c>
    </row>
    <row r="9" spans="2:11" x14ac:dyDescent="0.2">
      <c r="B9">
        <v>12095</v>
      </c>
      <c r="C9" t="s">
        <v>7</v>
      </c>
      <c r="D9" t="s">
        <v>21</v>
      </c>
      <c r="E9" s="1">
        <v>3000514.7308976538</v>
      </c>
      <c r="F9" t="s">
        <v>17</v>
      </c>
      <c r="G9" t="s">
        <v>38</v>
      </c>
      <c r="I9" t="s">
        <v>40</v>
      </c>
    </row>
    <row r="10" spans="2:11" x14ac:dyDescent="0.2">
      <c r="B10">
        <v>12095</v>
      </c>
      <c r="C10" t="s">
        <v>15</v>
      </c>
      <c r="D10" t="s">
        <v>26</v>
      </c>
      <c r="E10" s="1">
        <v>2930627.3925599232</v>
      </c>
      <c r="F10" t="s">
        <v>17</v>
      </c>
      <c r="G10" t="s">
        <v>38</v>
      </c>
      <c r="I10" t="s">
        <v>40</v>
      </c>
    </row>
    <row r="11" spans="2:11" x14ac:dyDescent="0.2">
      <c r="B11">
        <v>12095</v>
      </c>
      <c r="C11" t="s">
        <v>10</v>
      </c>
      <c r="D11" t="s">
        <v>27</v>
      </c>
      <c r="E11" s="1">
        <v>8332064.8224377753</v>
      </c>
      <c r="F11" t="s">
        <v>17</v>
      </c>
      <c r="G11" t="s">
        <v>38</v>
      </c>
      <c r="I11" t="s">
        <v>40</v>
      </c>
    </row>
    <row r="12" spans="2:11" x14ac:dyDescent="0.2">
      <c r="B12">
        <v>12095</v>
      </c>
      <c r="C12" t="s">
        <v>12</v>
      </c>
      <c r="D12" t="s">
        <v>23</v>
      </c>
      <c r="E12" s="1">
        <v>45600</v>
      </c>
      <c r="F12" t="s">
        <v>17</v>
      </c>
      <c r="G12" t="s">
        <v>38</v>
      </c>
      <c r="H12" t="s">
        <v>40</v>
      </c>
    </row>
    <row r="13" spans="2:11" x14ac:dyDescent="0.2">
      <c r="B13">
        <v>12095</v>
      </c>
      <c r="C13" t="s">
        <v>12</v>
      </c>
      <c r="D13" t="s">
        <v>25</v>
      </c>
      <c r="E13" s="1">
        <v>5430333.3162122266</v>
      </c>
      <c r="F13" t="s">
        <v>17</v>
      </c>
      <c r="G13" t="s">
        <v>38</v>
      </c>
      <c r="H13" t="s">
        <v>40</v>
      </c>
    </row>
    <row r="14" spans="2:11" x14ac:dyDescent="0.2">
      <c r="B14">
        <v>12095</v>
      </c>
      <c r="C14" t="s">
        <v>16</v>
      </c>
      <c r="D14" t="s">
        <v>21</v>
      </c>
      <c r="E14" s="1">
        <v>3095441.6662547477</v>
      </c>
      <c r="F14" t="s">
        <v>17</v>
      </c>
      <c r="G14" t="s">
        <v>38</v>
      </c>
      <c r="H14" t="s">
        <v>40</v>
      </c>
    </row>
    <row r="15" spans="2:11" x14ac:dyDescent="0.2">
      <c r="B15">
        <v>12095</v>
      </c>
      <c r="C15" t="s">
        <v>13</v>
      </c>
      <c r="D15" t="s">
        <v>22</v>
      </c>
      <c r="E15" s="1">
        <v>1302550.6351541877</v>
      </c>
      <c r="F15" t="s">
        <v>17</v>
      </c>
      <c r="G15" t="s">
        <v>38</v>
      </c>
      <c r="H15" t="s">
        <v>40</v>
      </c>
    </row>
    <row r="16" spans="2:11" x14ac:dyDescent="0.2">
      <c r="B16">
        <v>12095</v>
      </c>
      <c r="C16" t="s">
        <v>14</v>
      </c>
      <c r="D16" t="s">
        <v>31</v>
      </c>
      <c r="E16" s="1">
        <v>4740252.0720136603</v>
      </c>
      <c r="F16" t="s">
        <v>17</v>
      </c>
      <c r="G16" t="s">
        <v>38</v>
      </c>
      <c r="H16" t="s">
        <v>40</v>
      </c>
    </row>
    <row r="17" spans="2:8" x14ac:dyDescent="0.2">
      <c r="B17">
        <v>12095</v>
      </c>
      <c r="C17" t="s">
        <v>9</v>
      </c>
      <c r="D17" t="s">
        <v>31</v>
      </c>
      <c r="E17" s="1">
        <v>5446301.5501258587</v>
      </c>
      <c r="F17" t="s">
        <v>17</v>
      </c>
      <c r="G17" t="s">
        <v>38</v>
      </c>
      <c r="H17" t="s">
        <v>40</v>
      </c>
    </row>
    <row r="18" spans="2:8" x14ac:dyDescent="0.2">
      <c r="B18">
        <v>12095</v>
      </c>
      <c r="C18" t="s">
        <v>9</v>
      </c>
      <c r="D18" t="s">
        <v>21</v>
      </c>
      <c r="E18" s="1">
        <v>45000</v>
      </c>
      <c r="F18" t="s">
        <v>17</v>
      </c>
      <c r="G18" t="s">
        <v>38</v>
      </c>
      <c r="H18" t="s">
        <v>40</v>
      </c>
    </row>
    <row r="19" spans="2:8" x14ac:dyDescent="0.2">
      <c r="B19">
        <v>12095</v>
      </c>
      <c r="C19" t="s">
        <v>12</v>
      </c>
      <c r="D19" t="s">
        <v>28</v>
      </c>
      <c r="E19" s="1">
        <v>731554.20963266282</v>
      </c>
      <c r="F19" t="s">
        <v>17</v>
      </c>
      <c r="G19" t="s">
        <v>19</v>
      </c>
    </row>
    <row r="20" spans="2:8" x14ac:dyDescent="0.2">
      <c r="B20">
        <v>12095</v>
      </c>
      <c r="C20" t="s">
        <v>15</v>
      </c>
      <c r="D20" t="s">
        <v>23</v>
      </c>
      <c r="E20" s="1">
        <v>34009</v>
      </c>
      <c r="F20" t="s">
        <v>17</v>
      </c>
      <c r="G20" t="s">
        <v>19</v>
      </c>
    </row>
    <row r="21" spans="2:8" x14ac:dyDescent="0.2">
      <c r="B21">
        <v>12095</v>
      </c>
      <c r="C21" t="s">
        <v>7</v>
      </c>
      <c r="D21" t="s">
        <v>35</v>
      </c>
      <c r="E21" s="1">
        <v>5126219.6720458139</v>
      </c>
      <c r="F21" t="s">
        <v>17</v>
      </c>
      <c r="G21" t="s">
        <v>19</v>
      </c>
    </row>
    <row r="22" spans="2:8" x14ac:dyDescent="0.2">
      <c r="B22">
        <v>12095</v>
      </c>
      <c r="C22" t="s">
        <v>11</v>
      </c>
      <c r="D22" t="s">
        <v>36</v>
      </c>
      <c r="E22" s="1">
        <v>5600</v>
      </c>
      <c r="F22" t="s">
        <v>17</v>
      </c>
      <c r="G22" t="s">
        <v>19</v>
      </c>
    </row>
    <row r="23" spans="2:8" x14ac:dyDescent="0.2">
      <c r="B23">
        <v>12095</v>
      </c>
      <c r="C23" t="s">
        <v>15</v>
      </c>
      <c r="D23" t="s">
        <v>37</v>
      </c>
      <c r="E23" s="1">
        <v>4118479.6591910277</v>
      </c>
      <c r="F23" t="s">
        <v>17</v>
      </c>
      <c r="G23" t="s">
        <v>19</v>
      </c>
    </row>
    <row r="24" spans="2:8" x14ac:dyDescent="0.2">
      <c r="B24">
        <v>12095</v>
      </c>
      <c r="C24" t="s">
        <v>10</v>
      </c>
      <c r="D24" t="s">
        <v>26</v>
      </c>
      <c r="E24" s="1">
        <v>35990</v>
      </c>
      <c r="F24" t="s">
        <v>17</v>
      </c>
      <c r="G24" t="s">
        <v>19</v>
      </c>
    </row>
    <row r="25" spans="2:8" x14ac:dyDescent="0.2">
      <c r="B25">
        <v>12095</v>
      </c>
      <c r="C25" t="s">
        <v>16</v>
      </c>
      <c r="D25" t="s">
        <v>37</v>
      </c>
      <c r="E25" s="1">
        <v>732792.97433418501</v>
      </c>
      <c r="F25" t="s">
        <v>17</v>
      </c>
      <c r="G25" t="s">
        <v>19</v>
      </c>
    </row>
    <row r="26" spans="2:8" x14ac:dyDescent="0.2">
      <c r="B26">
        <v>12095</v>
      </c>
      <c r="C26" t="s">
        <v>13</v>
      </c>
      <c r="D26" t="s">
        <v>33</v>
      </c>
      <c r="E26" s="1">
        <v>885070.13574340998</v>
      </c>
      <c r="F26" t="s">
        <v>17</v>
      </c>
      <c r="G26" t="s">
        <v>19</v>
      </c>
    </row>
    <row r="27" spans="2:8" x14ac:dyDescent="0.2">
      <c r="B27">
        <v>12095</v>
      </c>
      <c r="C27" t="s">
        <v>7</v>
      </c>
      <c r="D27" t="s">
        <v>21</v>
      </c>
      <c r="E27" s="1">
        <v>3638394.2710847585</v>
      </c>
      <c r="F27" t="s">
        <v>17</v>
      </c>
      <c r="G27" t="s">
        <v>19</v>
      </c>
    </row>
    <row r="28" spans="2:8" x14ac:dyDescent="0.2">
      <c r="B28">
        <v>12095</v>
      </c>
      <c r="C28" t="s">
        <v>16</v>
      </c>
      <c r="D28" t="s">
        <v>36</v>
      </c>
      <c r="E28" s="1">
        <v>11331128</v>
      </c>
      <c r="F28" t="s">
        <v>17</v>
      </c>
      <c r="G28" t="s">
        <v>19</v>
      </c>
    </row>
    <row r="29" spans="2:8" x14ac:dyDescent="0.2">
      <c r="B29">
        <v>12095</v>
      </c>
      <c r="C29" t="s">
        <v>14</v>
      </c>
      <c r="D29" t="s">
        <v>22</v>
      </c>
      <c r="E29" s="1">
        <v>7996169.3680303935</v>
      </c>
      <c r="F29" t="s">
        <v>17</v>
      </c>
      <c r="G29" t="s">
        <v>19</v>
      </c>
    </row>
    <row r="30" spans="2:8" x14ac:dyDescent="0.2">
      <c r="B30">
        <v>12095</v>
      </c>
      <c r="C30" t="s">
        <v>12</v>
      </c>
      <c r="D30" t="s">
        <v>25</v>
      </c>
      <c r="E30" s="1">
        <v>10098</v>
      </c>
      <c r="F30" t="s">
        <v>17</v>
      </c>
      <c r="G30" t="s">
        <v>19</v>
      </c>
    </row>
    <row r="31" spans="2:8" x14ac:dyDescent="0.2">
      <c r="B31">
        <v>12095</v>
      </c>
      <c r="C31" t="s">
        <v>13</v>
      </c>
      <c r="D31" t="s">
        <v>25</v>
      </c>
      <c r="E31" s="1">
        <v>9661950.7415907253</v>
      </c>
      <c r="F31" t="s">
        <v>17</v>
      </c>
      <c r="G31" t="s">
        <v>19</v>
      </c>
    </row>
    <row r="32" spans="2:8" x14ac:dyDescent="0.2">
      <c r="B32">
        <v>12095</v>
      </c>
      <c r="C32" t="s">
        <v>14</v>
      </c>
      <c r="D32" t="s">
        <v>28</v>
      </c>
      <c r="E32" s="1">
        <v>2313734.9749453701</v>
      </c>
      <c r="F32" t="s">
        <v>18</v>
      </c>
      <c r="G32" t="s">
        <v>19</v>
      </c>
    </row>
    <row r="33" spans="2:7" x14ac:dyDescent="0.2">
      <c r="B33">
        <v>12095</v>
      </c>
      <c r="C33" t="s">
        <v>8</v>
      </c>
      <c r="D33" t="s">
        <v>29</v>
      </c>
      <c r="E33" s="1">
        <v>5046660.4224922331</v>
      </c>
      <c r="F33" t="s">
        <v>17</v>
      </c>
      <c r="G33" t="s">
        <v>19</v>
      </c>
    </row>
    <row r="34" spans="2:7" x14ac:dyDescent="0.2">
      <c r="B34">
        <v>12095</v>
      </c>
      <c r="C34" t="s">
        <v>12</v>
      </c>
      <c r="D34" t="s">
        <v>30</v>
      </c>
      <c r="E34" s="1">
        <v>8069348.855177898</v>
      </c>
      <c r="F34" t="s">
        <v>17</v>
      </c>
      <c r="G34" t="s">
        <v>19</v>
      </c>
    </row>
    <row r="35" spans="2:7" x14ac:dyDescent="0.2">
      <c r="B35">
        <v>12095</v>
      </c>
      <c r="C35" t="s">
        <v>15</v>
      </c>
      <c r="D35" t="s">
        <v>32</v>
      </c>
      <c r="E35" s="1">
        <v>32100</v>
      </c>
      <c r="F35" t="s">
        <v>17</v>
      </c>
      <c r="G35" t="s">
        <v>19</v>
      </c>
    </row>
    <row r="36" spans="2:7" x14ac:dyDescent="0.2">
      <c r="B36">
        <v>12095</v>
      </c>
      <c r="C36" t="s">
        <v>9</v>
      </c>
      <c r="D36" t="s">
        <v>34</v>
      </c>
      <c r="E36" s="1">
        <v>2432696.6863877778</v>
      </c>
      <c r="F36" t="s">
        <v>17</v>
      </c>
      <c r="G36" t="s">
        <v>19</v>
      </c>
    </row>
    <row r="37" spans="2:7" x14ac:dyDescent="0.2">
      <c r="B37">
        <v>12095</v>
      </c>
      <c r="C37" t="s">
        <v>8</v>
      </c>
      <c r="D37" t="s">
        <v>34</v>
      </c>
      <c r="E37" s="1">
        <v>7073460.6785847936</v>
      </c>
      <c r="F37" t="s">
        <v>17</v>
      </c>
      <c r="G37" t="s">
        <v>19</v>
      </c>
    </row>
    <row r="38" spans="2:7" x14ac:dyDescent="0.2">
      <c r="B38">
        <v>12095</v>
      </c>
      <c r="C38" t="s">
        <v>8</v>
      </c>
      <c r="D38" t="s">
        <v>36</v>
      </c>
      <c r="E38" s="1">
        <v>5825610.8963758359</v>
      </c>
      <c r="F38" t="s">
        <v>17</v>
      </c>
      <c r="G38" t="s">
        <v>19</v>
      </c>
    </row>
    <row r="39" spans="2:7" x14ac:dyDescent="0.2">
      <c r="B39">
        <v>12095</v>
      </c>
      <c r="C39" t="s">
        <v>9</v>
      </c>
      <c r="D39" t="s">
        <v>21</v>
      </c>
      <c r="E39" s="1">
        <v>617250</v>
      </c>
      <c r="F39" t="s">
        <v>17</v>
      </c>
      <c r="G39" t="s">
        <v>19</v>
      </c>
    </row>
    <row r="40" spans="2:7" x14ac:dyDescent="0.2">
      <c r="B40">
        <v>12095</v>
      </c>
      <c r="C40" t="s">
        <v>8</v>
      </c>
      <c r="D40" t="s">
        <v>36</v>
      </c>
      <c r="E40" s="1">
        <v>8921766.9507721066</v>
      </c>
      <c r="F40" t="s">
        <v>17</v>
      </c>
      <c r="G40" t="s">
        <v>19</v>
      </c>
    </row>
    <row r="41" spans="2:7" x14ac:dyDescent="0.2">
      <c r="B41">
        <v>12095</v>
      </c>
      <c r="C41" t="s">
        <v>14</v>
      </c>
      <c r="D41" t="s">
        <v>33</v>
      </c>
      <c r="E41" s="1">
        <v>392247.10470516002</v>
      </c>
      <c r="F41" t="s">
        <v>17</v>
      </c>
      <c r="G41" t="s">
        <v>19</v>
      </c>
    </row>
    <row r="42" spans="2:7" x14ac:dyDescent="0.2">
      <c r="B42">
        <v>12095</v>
      </c>
      <c r="C42" t="s">
        <v>7</v>
      </c>
      <c r="D42" t="s">
        <v>25</v>
      </c>
      <c r="E42" s="1">
        <v>3949321.7010372668</v>
      </c>
      <c r="F42" t="s">
        <v>17</v>
      </c>
      <c r="G42" t="s">
        <v>19</v>
      </c>
    </row>
    <row r="43" spans="2:7" x14ac:dyDescent="0.2">
      <c r="B43">
        <v>12095</v>
      </c>
      <c r="C43" t="s">
        <v>7</v>
      </c>
      <c r="D43" t="s">
        <v>33</v>
      </c>
      <c r="E43" s="1">
        <v>2746227.0805474524</v>
      </c>
      <c r="F43" t="s">
        <v>18</v>
      </c>
    </row>
    <row r="44" spans="2:7" ht="16" thickBot="1" x14ac:dyDescent="0.25">
      <c r="E44" s="3">
        <f>SUM(E5:E43)</f>
        <v>138207285.93921125</v>
      </c>
    </row>
    <row r="45" spans="2:7" ht="16" thickTop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11AC-F42F-A64A-89EB-B8C79AB51872}">
  <sheetPr>
    <tabColor rgb="FFFFFF00"/>
  </sheetPr>
  <dimension ref="A1:B17"/>
  <sheetViews>
    <sheetView workbookViewId="0">
      <selection activeCell="D8" sqref="D8"/>
    </sheetView>
  </sheetViews>
  <sheetFormatPr baseColWidth="10" defaultRowHeight="15" x14ac:dyDescent="0.2"/>
  <cols>
    <col min="1" max="1" width="14.33203125" bestFit="1" customWidth="1"/>
    <col min="2" max="2" width="22" bestFit="1" customWidth="1"/>
  </cols>
  <sheetData>
    <row r="1" spans="1:2" x14ac:dyDescent="0.2">
      <c r="A1" s="13" t="s">
        <v>39</v>
      </c>
      <c r="B1" t="s">
        <v>38</v>
      </c>
    </row>
    <row r="3" spans="1:2" x14ac:dyDescent="0.2">
      <c r="A3" s="13" t="s">
        <v>41</v>
      </c>
      <c r="B3" t="s">
        <v>43</v>
      </c>
    </row>
    <row r="4" spans="1:2" x14ac:dyDescent="0.2">
      <c r="A4" s="14" t="s">
        <v>14</v>
      </c>
      <c r="B4" s="15">
        <v>1</v>
      </c>
    </row>
    <row r="5" spans="1:2" x14ac:dyDescent="0.2">
      <c r="A5" s="14" t="s">
        <v>9</v>
      </c>
      <c r="B5" s="15">
        <v>3</v>
      </c>
    </row>
    <row r="6" spans="1:2" x14ac:dyDescent="0.2">
      <c r="A6" s="14" t="s">
        <v>12</v>
      </c>
      <c r="B6" s="15">
        <v>3</v>
      </c>
    </row>
    <row r="7" spans="1:2" x14ac:dyDescent="0.2">
      <c r="A7" s="14" t="s">
        <v>15</v>
      </c>
      <c r="B7" s="15">
        <v>1</v>
      </c>
    </row>
    <row r="8" spans="1:2" x14ac:dyDescent="0.2">
      <c r="A8" s="14" t="s">
        <v>10</v>
      </c>
      <c r="B8" s="15">
        <v>3</v>
      </c>
    </row>
    <row r="9" spans="1:2" x14ac:dyDescent="0.2">
      <c r="A9" s="14" t="s">
        <v>7</v>
      </c>
      <c r="B9" s="15">
        <v>1</v>
      </c>
    </row>
    <row r="10" spans="1:2" x14ac:dyDescent="0.2">
      <c r="A10" s="14" t="s">
        <v>16</v>
      </c>
      <c r="B10" s="15">
        <v>1</v>
      </c>
    </row>
    <row r="11" spans="1:2" x14ac:dyDescent="0.2">
      <c r="A11" s="14" t="s">
        <v>13</v>
      </c>
      <c r="B11" s="15">
        <v>1</v>
      </c>
    </row>
    <row r="12" spans="1:2" x14ac:dyDescent="0.2">
      <c r="A12" s="14" t="s">
        <v>42</v>
      </c>
      <c r="B12" s="15">
        <v>14</v>
      </c>
    </row>
    <row r="15" spans="1:2" x14ac:dyDescent="0.2">
      <c r="A15" s="18" t="s">
        <v>45</v>
      </c>
      <c r="B15" s="2">
        <f>COUNTIF('Population of Confrims'!F:F,"yes")</f>
        <v>37</v>
      </c>
    </row>
    <row r="17" spans="1:2" x14ac:dyDescent="0.2">
      <c r="A17" s="2" t="s">
        <v>46</v>
      </c>
      <c r="B17" s="20">
        <f>GETPIVOTDATA("Confirm received ",$A$3)/B15</f>
        <v>0.3783783783783784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481A-0C3A-4D46-AA43-348FDD57019B}">
  <sheetPr>
    <tabColor rgb="FFFFFF00"/>
  </sheetPr>
  <dimension ref="A1:B15"/>
  <sheetViews>
    <sheetView tabSelected="1" workbookViewId="0">
      <selection activeCell="G24" sqref="G24"/>
    </sheetView>
  </sheetViews>
  <sheetFormatPr baseColWidth="10" defaultRowHeight="15" x14ac:dyDescent="0.2"/>
  <cols>
    <col min="1" max="1" width="21.83203125" customWidth="1"/>
    <col min="2" max="2" width="21" style="17" bestFit="1" customWidth="1"/>
    <col min="3" max="8" width="7.6640625" bestFit="1" customWidth="1"/>
    <col min="9" max="14" width="8.6640625" bestFit="1" customWidth="1"/>
    <col min="15" max="39" width="10.1640625" bestFit="1" customWidth="1"/>
    <col min="40" max="40" width="11.1640625" bestFit="1" customWidth="1"/>
    <col min="41" max="41" width="12.1640625" bestFit="1" customWidth="1"/>
    <col min="42" max="42" width="11" bestFit="1" customWidth="1"/>
  </cols>
  <sheetData>
    <row r="1" spans="1:2" x14ac:dyDescent="0.2">
      <c r="A1" s="23" t="s">
        <v>4</v>
      </c>
      <c r="B1" t="s">
        <v>18</v>
      </c>
    </row>
    <row r="3" spans="1:2" x14ac:dyDescent="0.2">
      <c r="A3" s="13" t="s">
        <v>41</v>
      </c>
      <c r="B3" s="21" t="s">
        <v>44</v>
      </c>
    </row>
    <row r="4" spans="1:2" x14ac:dyDescent="0.2">
      <c r="A4" s="14" t="s">
        <v>14</v>
      </c>
      <c r="B4" s="21">
        <v>2313734.9749453701</v>
      </c>
    </row>
    <row r="5" spans="1:2" x14ac:dyDescent="0.2">
      <c r="A5" s="14" t="s">
        <v>7</v>
      </c>
      <c r="B5" s="21">
        <v>2746227.0805474524</v>
      </c>
    </row>
    <row r="6" spans="1:2" x14ac:dyDescent="0.2">
      <c r="A6" s="14" t="s">
        <v>42</v>
      </c>
      <c r="B6" s="21">
        <v>5059962.0554928221</v>
      </c>
    </row>
    <row r="7" spans="1:2" x14ac:dyDescent="0.2">
      <c r="B7"/>
    </row>
    <row r="8" spans="1:2" x14ac:dyDescent="0.2">
      <c r="B8"/>
    </row>
    <row r="9" spans="1:2" x14ac:dyDescent="0.2">
      <c r="A9" s="14" t="s">
        <v>47</v>
      </c>
      <c r="B9" s="1">
        <v>39</v>
      </c>
    </row>
    <row r="10" spans="1:2" x14ac:dyDescent="0.2">
      <c r="A10" s="14" t="s">
        <v>48</v>
      </c>
      <c r="B10" s="17">
        <f>'Population of Confrims'!E44</f>
        <v>138207285.93921125</v>
      </c>
    </row>
    <row r="11" spans="1:2" x14ac:dyDescent="0.2">
      <c r="B11"/>
    </row>
    <row r="12" spans="1:2" x14ac:dyDescent="0.2">
      <c r="A12" t="s">
        <v>49</v>
      </c>
      <c r="B12">
        <f>'Example - Confirms Received'!B15</f>
        <v>37</v>
      </c>
    </row>
    <row r="13" spans="1:2" x14ac:dyDescent="0.2">
      <c r="A13" t="s">
        <v>50</v>
      </c>
      <c r="B13" s="16">
        <f>B9-B12</f>
        <v>2</v>
      </c>
    </row>
    <row r="14" spans="1:2" x14ac:dyDescent="0.2">
      <c r="A14" t="s">
        <v>51</v>
      </c>
      <c r="B14" s="19">
        <f>B13/B9</f>
        <v>5.128205128205128E-2</v>
      </c>
    </row>
    <row r="15" spans="1:2" x14ac:dyDescent="0.2">
      <c r="A15" s="2" t="s">
        <v>52</v>
      </c>
      <c r="B15" s="22">
        <f>GETPIVOTDATA("Account balance ",$A$3)</f>
        <v>5059962.0554928221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Population of Confrims</vt:lpstr>
      <vt:lpstr>Example - Confirms Received</vt:lpstr>
      <vt:lpstr>Example - Confirms not yet sent</vt:lpstr>
      <vt:lpstr>names</vt:lpstr>
    </vt:vector>
  </TitlesOfParts>
  <Company>Fairmount Minerals,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mpezanoski</dc:creator>
  <cp:lastModifiedBy>Microsoft Office User</cp:lastModifiedBy>
  <dcterms:created xsi:type="dcterms:W3CDTF">2014-05-23T17:27:54Z</dcterms:created>
  <dcterms:modified xsi:type="dcterms:W3CDTF">2022-11-03T14:44:14Z</dcterms:modified>
</cp:coreProperties>
</file>